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ampifs03\Assy_Maintenance\FOLMaint\General\Ryan\FYI and Instructions\ABCD\"/>
    </mc:Choice>
  </mc:AlternateContent>
  <xr:revisionPtr revIDLastSave="0" documentId="13_ncr:1_{62AECC38-6733-4287-B382-5CB23082E39F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SUMMARY" sheetId="5" r:id="rId1"/>
    <sheet name="Habits" sheetId="11" r:id="rId2"/>
    <sheet name="2024 Habits" sheetId="1" r:id="rId3"/>
    <sheet name="Books Reading" sheetId="2" r:id="rId4"/>
    <sheet name="Freelance" sheetId="4" r:id="rId5"/>
    <sheet name="Client" sheetId="10" r:id="rId6"/>
    <sheet name="Deliverate Practice" sheetId="8" r:id="rId7"/>
    <sheet name="Workout" sheetId="3" r:id="rId8"/>
    <sheet name="Web Dev" sheetId="7" r:id="rId9"/>
    <sheet name="Assym. Be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27" i="1" l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I3965" i="1"/>
  <c r="I3964" i="1" s="1"/>
  <c r="A3963" i="1"/>
  <c r="I3901" i="1" l="1"/>
  <c r="I3900" i="1" s="1"/>
  <c r="B5" i="5" s="1"/>
  <c r="C5" i="5" s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A3898" i="1" l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A3854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A3810" i="1"/>
  <c r="M3781" i="1"/>
  <c r="M3780" i="1"/>
  <c r="M3779" i="1"/>
  <c r="M3778" i="1"/>
  <c r="M3777" i="1"/>
  <c r="M3776" i="1"/>
  <c r="M3775" i="1"/>
  <c r="H3768" i="1" s="1"/>
  <c r="I3769" i="1" s="1"/>
  <c r="M3774" i="1"/>
  <c r="M3773" i="1"/>
  <c r="M3772" i="1"/>
  <c r="M3771" i="1"/>
  <c r="M3770" i="1"/>
  <c r="M3769" i="1"/>
  <c r="A3766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H3724" i="1" s="1"/>
  <c r="I3725" i="1" s="1"/>
  <c r="H3812" i="1" l="1"/>
  <c r="I3813" i="1" s="1"/>
  <c r="H3856" i="1"/>
  <c r="I3857" i="1" s="1"/>
  <c r="A3722" i="1"/>
  <c r="M3693" i="1" l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H3680" i="1" l="1"/>
  <c r="I3681" i="1" s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59" i="1"/>
  <c r="M3658" i="1"/>
  <c r="M3657" i="1"/>
  <c r="M3656" i="1"/>
  <c r="M3655" i="1"/>
  <c r="M3654" i="1"/>
  <c r="M3653" i="1"/>
  <c r="M3652" i="1"/>
  <c r="M3651" i="1"/>
  <c r="M3650" i="1"/>
  <c r="H3646" i="1" s="1"/>
  <c r="I3647" i="1" s="1"/>
  <c r="M3649" i="1"/>
  <c r="M3648" i="1"/>
  <c r="M3647" i="1"/>
  <c r="H3663" i="1" l="1"/>
  <c r="I3664" i="1" s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5" i="1"/>
  <c r="M3624" i="1"/>
  <c r="M3623" i="1"/>
  <c r="M3622" i="1"/>
  <c r="M3621" i="1"/>
  <c r="M3620" i="1"/>
  <c r="M3619" i="1"/>
  <c r="M3618" i="1"/>
  <c r="M3617" i="1"/>
  <c r="M3616" i="1"/>
  <c r="H3612" i="1" s="1"/>
  <c r="I3613" i="1" s="1"/>
  <c r="M3615" i="1"/>
  <c r="M3614" i="1"/>
  <c r="M3613" i="1"/>
  <c r="H3629" i="1" l="1"/>
  <c r="I3630" i="1" s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1" i="1"/>
  <c r="M3590" i="1"/>
  <c r="M3589" i="1"/>
  <c r="M3588" i="1"/>
  <c r="M3587" i="1"/>
  <c r="M3586" i="1"/>
  <c r="M3585" i="1"/>
  <c r="M3584" i="1"/>
  <c r="M3583" i="1"/>
  <c r="M3582" i="1"/>
  <c r="H3578" i="1" s="1"/>
  <c r="I3579" i="1" s="1"/>
  <c r="M3581" i="1"/>
  <c r="M3580" i="1"/>
  <c r="M3579" i="1"/>
  <c r="M3574" i="1"/>
  <c r="M3573" i="1"/>
  <c r="M3572" i="1"/>
  <c r="M3571" i="1"/>
  <c r="M3570" i="1"/>
  <c r="M3569" i="1"/>
  <c r="M3568" i="1"/>
  <c r="M3567" i="1"/>
  <c r="M3566" i="1"/>
  <c r="H3561" i="1" s="1"/>
  <c r="I3562" i="1" s="1"/>
  <c r="M3565" i="1"/>
  <c r="M3564" i="1"/>
  <c r="M3563" i="1"/>
  <c r="M3562" i="1"/>
  <c r="H3595" i="1" l="1"/>
  <c r="I3596" i="1" s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0" i="1"/>
  <c r="M3539" i="1"/>
  <c r="M3538" i="1"/>
  <c r="M3537" i="1"/>
  <c r="M3536" i="1"/>
  <c r="M3535" i="1"/>
  <c r="M3534" i="1"/>
  <c r="M3533" i="1"/>
  <c r="M3532" i="1"/>
  <c r="M3531" i="1"/>
  <c r="H3527" i="1" s="1"/>
  <c r="I3528" i="1" s="1"/>
  <c r="M3530" i="1"/>
  <c r="M3529" i="1"/>
  <c r="M3528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H3544" i="1" l="1"/>
  <c r="I3545" i="1" s="1"/>
  <c r="H3510" i="1"/>
  <c r="I3511" i="1" s="1"/>
  <c r="M3506" i="1"/>
  <c r="M3505" i="1"/>
  <c r="M3504" i="1"/>
  <c r="M3503" i="1"/>
  <c r="M3502" i="1"/>
  <c r="M3501" i="1"/>
  <c r="M3500" i="1"/>
  <c r="M3499" i="1"/>
  <c r="M3498" i="1"/>
  <c r="M3497" i="1"/>
  <c r="H3493" i="1" s="1"/>
  <c r="I3494" i="1" s="1"/>
  <c r="B2" i="1" s="1"/>
  <c r="M3496" i="1"/>
  <c r="M3495" i="1"/>
  <c r="M3494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38" i="1"/>
  <c r="M3437" i="1"/>
  <c r="M3436" i="1"/>
  <c r="M3435" i="1"/>
  <c r="M3434" i="1"/>
  <c r="M3433" i="1"/>
  <c r="H3425" i="1" s="1"/>
  <c r="I3426" i="1" s="1"/>
  <c r="M3432" i="1"/>
  <c r="M3431" i="1"/>
  <c r="M3430" i="1"/>
  <c r="M3429" i="1"/>
  <c r="M3428" i="1"/>
  <c r="M3427" i="1"/>
  <c r="M3426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H3459" i="1" l="1"/>
  <c r="I3460" i="1" s="1"/>
  <c r="H3442" i="1"/>
  <c r="I3443" i="1" s="1"/>
  <c r="H3476" i="1"/>
  <c r="I3477" i="1" s="1"/>
  <c r="H3408" i="1"/>
  <c r="I3409" i="1" s="1"/>
  <c r="H3391" i="1"/>
  <c r="I3392" i="1" s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H3323" i="1" l="1"/>
  <c r="I3324" i="1" s="1"/>
  <c r="H3357" i="1"/>
  <c r="I3358" i="1" s="1"/>
  <c r="H3374" i="1"/>
  <c r="I3375" i="1" s="1"/>
  <c r="H3340" i="1"/>
  <c r="I3341" i="1" s="1"/>
  <c r="H3306" i="1"/>
  <c r="I3307" i="1" s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H3289" i="1" l="1"/>
  <c r="I3290" i="1" s="1"/>
  <c r="H3272" i="1"/>
  <c r="I3273" i="1" s="1"/>
  <c r="H3255" i="1"/>
  <c r="I3256" i="1" s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17" i="1"/>
  <c r="M3216" i="1"/>
  <c r="M3215" i="1"/>
  <c r="M3214" i="1"/>
  <c r="M3213" i="1"/>
  <c r="M3212" i="1"/>
  <c r="M3211" i="1"/>
  <c r="H3204" i="1" s="1"/>
  <c r="I3205" i="1" s="1"/>
  <c r="M3210" i="1"/>
  <c r="M3209" i="1"/>
  <c r="M3208" i="1"/>
  <c r="M3207" i="1"/>
  <c r="M3206" i="1"/>
  <c r="M3205" i="1"/>
  <c r="M3200" i="1"/>
  <c r="M3199" i="1"/>
  <c r="M3198" i="1"/>
  <c r="M3197" i="1"/>
  <c r="M3196" i="1"/>
  <c r="M3195" i="1"/>
  <c r="H3187" i="1" s="1"/>
  <c r="I3188" i="1" s="1"/>
  <c r="M3194" i="1"/>
  <c r="M3193" i="1"/>
  <c r="M3192" i="1"/>
  <c r="M3191" i="1"/>
  <c r="M3190" i="1"/>
  <c r="M3189" i="1"/>
  <c r="M3188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H3170" i="1" s="1"/>
  <c r="I3171" i="1" s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49" i="1"/>
  <c r="M3148" i="1"/>
  <c r="M3147" i="1"/>
  <c r="M3146" i="1"/>
  <c r="M3145" i="1"/>
  <c r="M3144" i="1"/>
  <c r="M3143" i="1"/>
  <c r="M3142" i="1"/>
  <c r="M3141" i="1"/>
  <c r="M3140" i="1"/>
  <c r="M3139" i="1"/>
  <c r="H3136" i="1" s="1"/>
  <c r="I3137" i="1" s="1"/>
  <c r="M3138" i="1"/>
  <c r="M3137" i="1"/>
  <c r="H3153" i="1" l="1"/>
  <c r="I3154" i="1" s="1"/>
  <c r="H3238" i="1"/>
  <c r="I3239" i="1" s="1"/>
  <c r="H3221" i="1"/>
  <c r="I3222" i="1" s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H3119" i="1" l="1"/>
  <c r="I3120" i="1" s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H3102" i="1" s="1"/>
  <c r="I3103" i="1" s="1"/>
  <c r="M3103" i="1"/>
  <c r="M3098" i="1" l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H3085" i="1" l="1"/>
  <c r="I3086" i="1" s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H3068" i="1" s="1"/>
  <c r="I3069" i="1" s="1"/>
  <c r="M3069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H3051" i="1" l="1"/>
  <c r="I3052" i="1" s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H3034" i="1" l="1"/>
  <c r="I3035" i="1" s="1"/>
  <c r="H3017" i="1"/>
  <c r="I3018" i="1" s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79" i="1"/>
  <c r="M2978" i="1"/>
  <c r="M2977" i="1"/>
  <c r="M2976" i="1"/>
  <c r="M2975" i="1"/>
  <c r="M2974" i="1"/>
  <c r="M2973" i="1"/>
  <c r="M2972" i="1"/>
  <c r="H2966" i="1" s="1"/>
  <c r="I2967" i="1" s="1"/>
  <c r="M2971" i="1"/>
  <c r="M2970" i="1"/>
  <c r="M2969" i="1"/>
  <c r="M2968" i="1"/>
  <c r="M2967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H3000" i="1" l="1"/>
  <c r="I3001" i="1" s="1"/>
  <c r="H2983" i="1"/>
  <c r="I2984" i="1" s="1"/>
  <c r="H2949" i="1"/>
  <c r="I2950" i="1" s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77" i="1"/>
  <c r="M2876" i="1"/>
  <c r="M2875" i="1"/>
  <c r="M2874" i="1"/>
  <c r="M2873" i="1"/>
  <c r="H2864" i="1" s="1"/>
  <c r="I2865" i="1" s="1"/>
  <c r="M2872" i="1"/>
  <c r="M2871" i="1"/>
  <c r="M2870" i="1"/>
  <c r="M2869" i="1"/>
  <c r="M2868" i="1"/>
  <c r="M2867" i="1"/>
  <c r="M2866" i="1"/>
  <c r="M2865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H2881" i="1" l="1"/>
  <c r="I2882" i="1" s="1"/>
  <c r="H2847" i="1"/>
  <c r="I2848" i="1" s="1"/>
  <c r="H2898" i="1"/>
  <c r="I2899" i="1" s="1"/>
  <c r="H2915" i="1"/>
  <c r="I2916" i="1" s="1"/>
  <c r="H2830" i="1"/>
  <c r="I2831" i="1" s="1"/>
  <c r="H2932" i="1"/>
  <c r="I2933" i="1" s="1"/>
  <c r="E2" i="2"/>
  <c r="B2" i="2"/>
  <c r="M2826" i="1" l="1"/>
  <c r="M2825" i="1"/>
  <c r="M2824" i="1"/>
  <c r="M2823" i="1"/>
  <c r="M2822" i="1"/>
  <c r="M2821" i="1"/>
  <c r="M2820" i="1"/>
  <c r="M2819" i="1"/>
  <c r="M2818" i="1"/>
  <c r="M2817" i="1"/>
  <c r="M2816" i="1"/>
  <c r="M2815" i="1"/>
  <c r="H2813" i="1" s="1"/>
  <c r="I2814" i="1" s="1"/>
  <c r="M2814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H2796" i="1" l="1"/>
  <c r="I2797" i="1" s="1"/>
  <c r="H2779" i="1"/>
  <c r="I2780" i="1" s="1"/>
  <c r="H2762" i="1"/>
  <c r="I2763" i="1" s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H2745" i="1" l="1"/>
  <c r="I2746" i="1" s="1"/>
  <c r="H2728" i="1"/>
  <c r="I2729" i="1" s="1"/>
  <c r="G1" i="7"/>
  <c r="B1" i="7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H2711" i="1" l="1"/>
  <c r="I2712" i="1" s="1"/>
  <c r="H2694" i="1"/>
  <c r="I2695" i="1" s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H2677" i="1" l="1"/>
  <c r="I2678" i="1" s="1"/>
  <c r="H2660" i="1"/>
  <c r="I2661" i="1" s="1"/>
  <c r="M2656" i="1"/>
  <c r="M2655" i="1"/>
  <c r="M2654" i="1"/>
  <c r="M2653" i="1"/>
  <c r="M2652" i="1"/>
  <c r="M2651" i="1"/>
  <c r="M2650" i="1"/>
  <c r="M2649" i="1"/>
  <c r="M2648" i="1"/>
  <c r="M2647" i="1"/>
  <c r="H2643" i="1" s="1"/>
  <c r="I2644" i="1" s="1"/>
  <c r="M2646" i="1"/>
  <c r="M2645" i="1"/>
  <c r="M2644" i="1"/>
  <c r="M2639" i="1" l="1"/>
  <c r="M2638" i="1"/>
  <c r="M2637" i="1"/>
  <c r="M2636" i="1"/>
  <c r="M2635" i="1"/>
  <c r="M2634" i="1"/>
  <c r="M2633" i="1"/>
  <c r="M2632" i="1"/>
  <c r="M2631" i="1"/>
  <c r="M2630" i="1"/>
  <c r="M2629" i="1"/>
  <c r="M2628" i="1"/>
  <c r="H2626" i="1" s="1"/>
  <c r="I2627" i="1" s="1"/>
  <c r="M2627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H2609" i="1" l="1"/>
  <c r="I2610" i="1" s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H2592" i="1" l="1"/>
  <c r="I2593" i="1" s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H2558" i="1" l="1"/>
  <c r="I2559" i="1" s="1"/>
  <c r="H2575" i="1"/>
  <c r="I2576" i="1" s="1"/>
  <c r="H2541" i="1"/>
  <c r="I2542" i="1" s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H2524" i="1" l="1"/>
  <c r="I2525" i="1" s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H2507" i="1" l="1"/>
  <c r="I2508" i="1" s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H2490" i="1" l="1"/>
  <c r="I2491" i="1" s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H2473" i="1" l="1"/>
  <c r="I2474" i="1" s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H2456" i="1" l="1"/>
  <c r="I2457" i="1" s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H2439" i="1" l="1"/>
  <c r="I2440" i="1" s="1"/>
  <c r="M2434" i="1"/>
  <c r="M2433" i="1"/>
  <c r="M2432" i="1"/>
  <c r="M2431" i="1"/>
  <c r="M2430" i="1"/>
  <c r="M2429" i="1"/>
  <c r="M2428" i="1"/>
  <c r="M2427" i="1"/>
  <c r="M2426" i="1"/>
  <c r="M2425" i="1"/>
  <c r="M2424" i="1"/>
  <c r="H2421" i="1" s="1"/>
  <c r="I2422" i="1" s="1"/>
  <c r="M2423" i="1"/>
  <c r="M2422" i="1"/>
  <c r="M2417" i="1" l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H2404" i="1" l="1"/>
  <c r="I2405" i="1" s="1"/>
  <c r="M2400" i="1"/>
  <c r="M2399" i="1"/>
  <c r="M2398" i="1"/>
  <c r="M2397" i="1"/>
  <c r="M2396" i="1"/>
  <c r="M2395" i="1"/>
  <c r="M2394" i="1"/>
  <c r="M2393" i="1"/>
  <c r="M2392" i="1"/>
  <c r="M2391" i="1"/>
  <c r="M2390" i="1"/>
  <c r="H2387" i="1" s="1"/>
  <c r="I2388" i="1" s="1"/>
  <c r="M2389" i="1"/>
  <c r="M2388" i="1"/>
  <c r="M2383" i="1" l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H2370" i="1" l="1"/>
  <c r="I2371" i="1" s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H2353" i="1" l="1"/>
  <c r="I2354" i="1" s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H2336" i="1" l="1"/>
  <c r="I2337" i="1" s="1"/>
  <c r="H2319" i="1"/>
  <c r="I2320" i="1" s="1"/>
  <c r="H2302" i="1"/>
  <c r="I2303" i="1" s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H2285" i="1" l="1"/>
  <c r="I2286" i="1" s="1"/>
  <c r="M2281" i="1"/>
  <c r="M2280" i="1"/>
  <c r="M2279" i="1"/>
  <c r="M2278" i="1"/>
  <c r="M2277" i="1"/>
  <c r="M2276" i="1"/>
  <c r="M2275" i="1"/>
  <c r="M2274" i="1"/>
  <c r="M2273" i="1"/>
  <c r="M2272" i="1"/>
  <c r="H2268" i="1" s="1"/>
  <c r="I2269" i="1" s="1"/>
  <c r="M2271" i="1"/>
  <c r="M2270" i="1"/>
  <c r="M2269" i="1"/>
  <c r="M2264" i="1" l="1"/>
  <c r="M2263" i="1"/>
  <c r="M2262" i="1"/>
  <c r="M2261" i="1"/>
  <c r="M2260" i="1"/>
  <c r="M2259" i="1"/>
  <c r="M2258" i="1"/>
  <c r="M2257" i="1"/>
  <c r="M2256" i="1"/>
  <c r="M2255" i="1"/>
  <c r="M2254" i="1"/>
  <c r="M2253" i="1"/>
  <c r="H2251" i="1" s="1"/>
  <c r="I2252" i="1" s="1"/>
  <c r="M2252" i="1"/>
  <c r="M2247" i="1" l="1"/>
  <c r="M2246" i="1"/>
  <c r="M2245" i="1"/>
  <c r="M2244" i="1"/>
  <c r="M2243" i="1"/>
  <c r="M2242" i="1"/>
  <c r="M2241" i="1"/>
  <c r="M2240" i="1"/>
  <c r="M2239" i="1"/>
  <c r="M2238" i="1"/>
  <c r="M2237" i="1"/>
  <c r="M2236" i="1"/>
  <c r="H2234" i="1" s="1"/>
  <c r="I2235" i="1" s="1"/>
  <c r="M2235" i="1"/>
  <c r="M2230" i="1" l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H2217" i="1" l="1"/>
  <c r="I2218" i="1" s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H2200" i="1" l="1"/>
  <c r="I2201" i="1" s="1"/>
  <c r="M2196" i="1"/>
  <c r="M2195" i="1"/>
  <c r="M2194" i="1"/>
  <c r="M2193" i="1"/>
  <c r="M2192" i="1"/>
  <c r="M2191" i="1"/>
  <c r="M2190" i="1"/>
  <c r="M2189" i="1"/>
  <c r="M2188" i="1"/>
  <c r="M2187" i="1"/>
  <c r="M2186" i="1"/>
  <c r="H2183" i="1" s="1"/>
  <c r="I2184" i="1" s="1"/>
  <c r="M2185" i="1"/>
  <c r="M2184" i="1"/>
  <c r="M2179" i="1" l="1"/>
  <c r="M2178" i="1"/>
  <c r="M2177" i="1"/>
  <c r="M2176" i="1"/>
  <c r="M2175" i="1"/>
  <c r="M2174" i="1"/>
  <c r="M2173" i="1"/>
  <c r="M2172" i="1"/>
  <c r="M2171" i="1"/>
  <c r="M2170" i="1"/>
  <c r="M2169" i="1"/>
  <c r="M2168" i="1"/>
  <c r="H2166" i="1" s="1"/>
  <c r="I2167" i="1" s="1"/>
  <c r="M2167" i="1"/>
  <c r="M2162" i="1" l="1"/>
  <c r="M2161" i="1"/>
  <c r="M2160" i="1"/>
  <c r="M2159" i="1"/>
  <c r="M2158" i="1"/>
  <c r="M2157" i="1"/>
  <c r="M2156" i="1"/>
  <c r="M2155" i="1"/>
  <c r="M2154" i="1"/>
  <c r="M2153" i="1"/>
  <c r="M2152" i="1"/>
  <c r="M2151" i="1"/>
  <c r="H2149" i="1" s="1"/>
  <c r="I2150" i="1" s="1"/>
  <c r="M2150" i="1"/>
  <c r="M2145" i="1" l="1"/>
  <c r="M2144" i="1"/>
  <c r="M2143" i="1"/>
  <c r="M2142" i="1"/>
  <c r="M2141" i="1"/>
  <c r="M2140" i="1"/>
  <c r="M2139" i="1"/>
  <c r="M2138" i="1"/>
  <c r="M2137" i="1"/>
  <c r="M2136" i="1"/>
  <c r="M2135" i="1"/>
  <c r="M2134" i="1"/>
  <c r="H2132" i="1" s="1"/>
  <c r="I2133" i="1" s="1"/>
  <c r="M2133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H2115" i="1" l="1"/>
  <c r="I2116" i="1" s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H2098" i="1" l="1"/>
  <c r="I2099" i="1" s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H2081" i="1" l="1"/>
  <c r="I2082" i="1" s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H2064" i="1" l="1"/>
  <c r="I2065" i="1" s="1"/>
  <c r="M2060" i="1"/>
  <c r="M2059" i="1"/>
  <c r="M2058" i="1"/>
  <c r="M2057" i="1"/>
  <c r="M2056" i="1"/>
  <c r="M2055" i="1"/>
  <c r="M2054" i="1"/>
  <c r="M2053" i="1"/>
  <c r="M2052" i="1"/>
  <c r="M2051" i="1"/>
  <c r="M2050" i="1"/>
  <c r="H2047" i="1" s="1"/>
  <c r="I2048" i="1" s="1"/>
  <c r="M2049" i="1"/>
  <c r="M2048" i="1"/>
  <c r="M2043" i="1" l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H2030" i="1" l="1"/>
  <c r="I2031" i="1" s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H2013" i="1" l="1"/>
  <c r="I2014" i="1" s="1"/>
  <c r="H1996" i="1"/>
  <c r="I1997" i="1" s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H1979" i="1" l="1"/>
  <c r="I1980" i="1" s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H1962" i="1" l="1"/>
  <c r="I1963" i="1" s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H1945" i="1" l="1"/>
  <c r="I1946" i="1" s="1"/>
  <c r="M1941" i="1"/>
  <c r="M1940" i="1"/>
  <c r="M1939" i="1"/>
  <c r="M1938" i="1"/>
  <c r="M1937" i="1"/>
  <c r="M1936" i="1"/>
  <c r="M1935" i="1"/>
  <c r="M1934" i="1"/>
  <c r="M1933" i="1"/>
  <c r="M1932" i="1"/>
  <c r="M1931" i="1"/>
  <c r="H1928" i="1" s="1"/>
  <c r="I1929" i="1" s="1"/>
  <c r="M1930" i="1"/>
  <c r="M1929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H1911" i="1" l="1"/>
  <c r="I1912" i="1" s="1"/>
  <c r="H1894" i="1"/>
  <c r="I1895" i="1" s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H1877" i="1" l="1"/>
  <c r="I1878" i="1" s="1"/>
  <c r="M1873" i="1"/>
  <c r="M1872" i="1"/>
  <c r="M1871" i="1"/>
  <c r="M1870" i="1"/>
  <c r="M1869" i="1"/>
  <c r="M1868" i="1"/>
  <c r="M1867" i="1"/>
  <c r="M1866" i="1"/>
  <c r="M1865" i="1"/>
  <c r="M1864" i="1"/>
  <c r="M1863" i="1"/>
  <c r="H1860" i="1" s="1"/>
  <c r="I1861" i="1" s="1"/>
  <c r="M1862" i="1"/>
  <c r="M1861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5" i="1"/>
  <c r="M1804" i="1"/>
  <c r="M1803" i="1"/>
  <c r="M1802" i="1"/>
  <c r="M1801" i="1"/>
  <c r="M1800" i="1"/>
  <c r="M1799" i="1"/>
  <c r="H1792" i="1" s="1"/>
  <c r="I1793" i="1" s="1"/>
  <c r="M1798" i="1"/>
  <c r="M1797" i="1"/>
  <c r="M1796" i="1"/>
  <c r="M1795" i="1"/>
  <c r="M1794" i="1"/>
  <c r="M1793" i="1"/>
  <c r="H1843" i="1" l="1"/>
  <c r="I1844" i="1" s="1"/>
  <c r="H1826" i="1"/>
  <c r="I1827" i="1" s="1"/>
  <c r="H1809" i="1"/>
  <c r="I1810" i="1" s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H1775" i="1" l="1"/>
  <c r="I1776" i="1" s="1"/>
  <c r="H1758" i="1"/>
  <c r="I1759" i="1" s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H1690" i="1" l="1"/>
  <c r="I1691" i="1" s="1"/>
  <c r="H1707" i="1"/>
  <c r="I1708" i="1" s="1"/>
  <c r="H1724" i="1"/>
  <c r="I1725" i="1" s="1"/>
  <c r="H1741" i="1"/>
  <c r="I1742" i="1" s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69" i="1"/>
  <c r="M1668" i="1"/>
  <c r="M1667" i="1"/>
  <c r="M1666" i="1"/>
  <c r="M1665" i="1"/>
  <c r="M1664" i="1"/>
  <c r="M1663" i="1"/>
  <c r="H1656" i="1" s="1"/>
  <c r="I1657" i="1" s="1"/>
  <c r="M1662" i="1"/>
  <c r="M1661" i="1"/>
  <c r="M1660" i="1"/>
  <c r="M1659" i="1"/>
  <c r="M1658" i="1"/>
  <c r="M1657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H1639" i="1" l="1"/>
  <c r="I1640" i="1" s="1"/>
  <c r="H1673" i="1"/>
  <c r="I1674" i="1" s="1"/>
  <c r="H1622" i="1"/>
  <c r="I1623" i="1" s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H1605" i="1" l="1"/>
  <c r="I1606" i="1" s="1"/>
  <c r="H1588" i="1"/>
  <c r="I1589" i="1" s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67" i="1"/>
  <c r="M1566" i="1"/>
  <c r="M1565" i="1"/>
  <c r="M1564" i="1"/>
  <c r="M1563" i="1"/>
  <c r="M1562" i="1"/>
  <c r="M1561" i="1"/>
  <c r="M1560" i="1"/>
  <c r="M1559" i="1"/>
  <c r="H1554" i="1" s="1"/>
  <c r="I1555" i="1" s="1"/>
  <c r="M1558" i="1"/>
  <c r="M1557" i="1"/>
  <c r="M1556" i="1"/>
  <c r="M1555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H1537" i="1" l="1"/>
  <c r="I1538" i="1" s="1"/>
  <c r="H1571" i="1"/>
  <c r="I1572" i="1" s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H1503" i="1" l="1"/>
  <c r="I1504" i="1" s="1"/>
  <c r="H1520" i="1"/>
  <c r="I1521" i="1" s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2" i="1"/>
  <c r="M1481" i="1"/>
  <c r="M1480" i="1"/>
  <c r="M1479" i="1"/>
  <c r="M1478" i="1"/>
  <c r="M1477" i="1"/>
  <c r="M1476" i="1"/>
  <c r="M1475" i="1"/>
  <c r="M1474" i="1"/>
  <c r="H1469" i="1" s="1"/>
  <c r="I1470" i="1" s="1"/>
  <c r="M1473" i="1"/>
  <c r="M1472" i="1"/>
  <c r="M1471" i="1"/>
  <c r="M1470" i="1"/>
  <c r="H1486" i="1" l="1"/>
  <c r="I1487" i="1" s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H1452" i="1" l="1"/>
  <c r="I1453" i="1" s="1"/>
  <c r="H1435" i="1"/>
  <c r="I1436" i="1" s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H1418" i="1" l="1"/>
  <c r="I1419" i="1" s="1"/>
  <c r="M1414" i="1"/>
  <c r="M1413" i="1"/>
  <c r="M1412" i="1"/>
  <c r="M1411" i="1"/>
  <c r="M1410" i="1"/>
  <c r="M1409" i="1"/>
  <c r="M1408" i="1"/>
  <c r="M1407" i="1"/>
  <c r="M1406" i="1"/>
  <c r="M1405" i="1"/>
  <c r="M1404" i="1"/>
  <c r="H1401" i="1" s="1"/>
  <c r="I1402" i="1" s="1"/>
  <c r="M1403" i="1"/>
  <c r="M1402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H1384" i="1" l="1"/>
  <c r="I1385" i="1" s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H1367" i="1" l="1"/>
  <c r="I1368" i="1" s="1"/>
  <c r="H1350" i="1"/>
  <c r="I1351" i="1" s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H1333" i="1" l="1"/>
  <c r="I1334" i="1" s="1"/>
  <c r="M1329" i="1"/>
  <c r="M1328" i="1"/>
  <c r="M1327" i="1"/>
  <c r="M1326" i="1"/>
  <c r="M1325" i="1"/>
  <c r="M1324" i="1"/>
  <c r="M1323" i="1"/>
  <c r="M1322" i="1"/>
  <c r="M1321" i="1"/>
  <c r="M1320" i="1"/>
  <c r="M1319" i="1"/>
  <c r="H1316" i="1" s="1"/>
  <c r="I1317" i="1" s="1"/>
  <c r="M1318" i="1"/>
  <c r="M1317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H1299" i="1" l="1"/>
  <c r="I1300" i="1" s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H1282" i="1" l="1"/>
  <c r="I1283" i="1" s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H1265" i="1" l="1"/>
  <c r="I1266" i="1" s="1"/>
  <c r="H1248" i="1"/>
  <c r="I1249" i="1" s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H1231" i="1" l="1"/>
  <c r="I1232" i="1" s="1"/>
  <c r="M1227" i="1"/>
  <c r="M1226" i="1"/>
  <c r="M1225" i="1"/>
  <c r="M1224" i="1"/>
  <c r="M1223" i="1"/>
  <c r="M1222" i="1"/>
  <c r="M1221" i="1"/>
  <c r="M1220" i="1"/>
  <c r="M1219" i="1"/>
  <c r="M1218" i="1"/>
  <c r="M1217" i="1"/>
  <c r="H1214" i="1" s="1"/>
  <c r="I1215" i="1" s="1"/>
  <c r="M1216" i="1"/>
  <c r="M1215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H1197" i="1" l="1"/>
  <c r="I1198" i="1" s="1"/>
  <c r="M1193" i="1"/>
  <c r="M1192" i="1"/>
  <c r="M1191" i="1"/>
  <c r="M1190" i="1"/>
  <c r="M1189" i="1"/>
  <c r="M1188" i="1"/>
  <c r="M1187" i="1"/>
  <c r="M1186" i="1"/>
  <c r="M1185" i="1"/>
  <c r="M1184" i="1"/>
  <c r="H1180" i="1" s="1"/>
  <c r="I1181" i="1" s="1"/>
  <c r="M1183" i="1"/>
  <c r="M1182" i="1"/>
  <c r="M1181" i="1"/>
  <c r="M1176" i="1" l="1"/>
  <c r="M1175" i="1"/>
  <c r="M1174" i="1"/>
  <c r="M1173" i="1"/>
  <c r="M1172" i="1"/>
  <c r="M1171" i="1"/>
  <c r="M1170" i="1"/>
  <c r="M1169" i="1"/>
  <c r="M1168" i="1"/>
  <c r="M1167" i="1"/>
  <c r="M1166" i="1"/>
  <c r="M1165" i="1"/>
  <c r="H1163" i="1" s="1"/>
  <c r="I1164" i="1" s="1"/>
  <c r="M1164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H1146" i="1" l="1"/>
  <c r="I1147" i="1" s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H1129" i="1" l="1"/>
  <c r="I1130" i="1" s="1"/>
  <c r="M1125" i="1"/>
  <c r="M1124" i="1"/>
  <c r="M1123" i="1"/>
  <c r="M1122" i="1"/>
  <c r="M1121" i="1"/>
  <c r="M1120" i="1"/>
  <c r="M1119" i="1"/>
  <c r="M1118" i="1"/>
  <c r="M1117" i="1"/>
  <c r="M1116" i="1"/>
  <c r="M1115" i="1"/>
  <c r="H1112" i="1" s="1"/>
  <c r="I1113" i="1" s="1"/>
  <c r="M1114" i="1"/>
  <c r="M1113" i="1"/>
  <c r="M1108" i="1" l="1"/>
  <c r="M1107" i="1"/>
  <c r="M1106" i="1"/>
  <c r="M1105" i="1"/>
  <c r="M1104" i="1"/>
  <c r="M1103" i="1"/>
  <c r="M1102" i="1"/>
  <c r="M1101" i="1"/>
  <c r="M1100" i="1"/>
  <c r="M1099" i="1"/>
  <c r="M1098" i="1"/>
  <c r="M1097" i="1"/>
  <c r="H1095" i="1" s="1"/>
  <c r="I1096" i="1" s="1"/>
  <c r="M1096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H1061" i="1" l="1"/>
  <c r="I1062" i="1" s="1"/>
  <c r="H1078" i="1"/>
  <c r="I1079" i="1" s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H1044" i="1" l="1"/>
  <c r="I1045" i="1" s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H1027" i="1" s="1"/>
  <c r="I1028" i="1" s="1"/>
  <c r="M1028" i="1"/>
  <c r="M1023" i="1" l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H1010" i="1" l="1"/>
  <c r="I1011" i="1" s="1"/>
  <c r="M1006" i="1"/>
  <c r="M1005" i="1"/>
  <c r="M1004" i="1"/>
  <c r="M1003" i="1"/>
  <c r="M1002" i="1"/>
  <c r="M1001" i="1"/>
  <c r="M1000" i="1"/>
  <c r="M999" i="1"/>
  <c r="M998" i="1"/>
  <c r="M997" i="1"/>
  <c r="M996" i="1"/>
  <c r="H993" i="1" s="1"/>
  <c r="I994" i="1" s="1"/>
  <c r="M995" i="1"/>
  <c r="M994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H976" i="1" l="1"/>
  <c r="I977" i="1" s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H959" i="1" l="1"/>
  <c r="I960" i="1" s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H942" i="1" l="1"/>
  <c r="I943" i="1" s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H925" i="1" l="1"/>
  <c r="I926" i="1" s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H908" i="1" l="1"/>
  <c r="I909" i="1" s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H891" i="1" l="1"/>
  <c r="I892" i="1" s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H874" i="1" l="1"/>
  <c r="I875" i="1" s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H857" i="1" l="1"/>
  <c r="I858" i="1" s="1"/>
  <c r="M853" i="1"/>
  <c r="M852" i="1"/>
  <c r="M851" i="1"/>
  <c r="M850" i="1"/>
  <c r="M849" i="1"/>
  <c r="M848" i="1"/>
  <c r="M847" i="1"/>
  <c r="M846" i="1"/>
  <c r="M845" i="1"/>
  <c r="M844" i="1"/>
  <c r="M843" i="1"/>
  <c r="H840" i="1" s="1"/>
  <c r="I841" i="1" s="1"/>
  <c r="M842" i="1"/>
  <c r="M841" i="1"/>
  <c r="M836" i="1" l="1"/>
  <c r="M835" i="1"/>
  <c r="M834" i="1"/>
  <c r="M833" i="1"/>
  <c r="M832" i="1"/>
  <c r="M831" i="1"/>
  <c r="M830" i="1"/>
  <c r="M829" i="1"/>
  <c r="M828" i="1"/>
  <c r="M827" i="1"/>
  <c r="M826" i="1"/>
  <c r="M825" i="1"/>
  <c r="M824" i="1"/>
  <c r="H823" i="1" l="1"/>
  <c r="I824" i="1" s="1"/>
  <c r="M819" i="1"/>
  <c r="M818" i="1"/>
  <c r="M817" i="1"/>
  <c r="M816" i="1"/>
  <c r="M815" i="1"/>
  <c r="M814" i="1"/>
  <c r="M813" i="1"/>
  <c r="M812" i="1"/>
  <c r="M811" i="1"/>
  <c r="M810" i="1"/>
  <c r="M809" i="1"/>
  <c r="H806" i="1" s="1"/>
  <c r="I807" i="1" s="1"/>
  <c r="M808" i="1"/>
  <c r="M807" i="1"/>
  <c r="M802" i="1" l="1"/>
  <c r="M801" i="1"/>
  <c r="M800" i="1"/>
  <c r="M799" i="1"/>
  <c r="M798" i="1"/>
  <c r="M797" i="1"/>
  <c r="M796" i="1"/>
  <c r="M795" i="1"/>
  <c r="M794" i="1"/>
  <c r="M793" i="1"/>
  <c r="M792" i="1"/>
  <c r="M791" i="1"/>
  <c r="H789" i="1" s="1"/>
  <c r="I790" i="1" s="1"/>
  <c r="M790" i="1"/>
  <c r="M785" i="1" l="1"/>
  <c r="M784" i="1"/>
  <c r="M783" i="1"/>
  <c r="M782" i="1"/>
  <c r="M781" i="1"/>
  <c r="M780" i="1"/>
  <c r="M779" i="1"/>
  <c r="M778" i="1"/>
  <c r="M777" i="1"/>
  <c r="M776" i="1"/>
  <c r="M775" i="1"/>
  <c r="M774" i="1"/>
  <c r="H772" i="1" s="1"/>
  <c r="I773" i="1" s="1"/>
  <c r="M773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H755" i="1" l="1"/>
  <c r="I756" i="1" s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H738" i="1" l="1"/>
  <c r="I739" i="1" s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H721" i="1" l="1"/>
  <c r="I722" i="1" s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H704" i="1" l="1"/>
  <c r="I705" i="1" s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H687" i="1" l="1"/>
  <c r="I688" i="1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H670" i="1" l="1"/>
  <c r="I671" i="1" s="1"/>
  <c r="M666" i="1"/>
  <c r="M665" i="1"/>
  <c r="M664" i="1"/>
  <c r="M663" i="1"/>
  <c r="M662" i="1"/>
  <c r="M661" i="1"/>
  <c r="M660" i="1"/>
  <c r="M659" i="1"/>
  <c r="M658" i="1"/>
  <c r="M657" i="1"/>
  <c r="M656" i="1"/>
  <c r="H653" i="1" s="1"/>
  <c r="I654" i="1" s="1"/>
  <c r="M655" i="1"/>
  <c r="M654" i="1"/>
  <c r="M649" i="1" l="1"/>
  <c r="M648" i="1"/>
  <c r="M647" i="1"/>
  <c r="M646" i="1"/>
  <c r="M645" i="1"/>
  <c r="M644" i="1"/>
  <c r="M643" i="1"/>
  <c r="M642" i="1"/>
  <c r="M641" i="1"/>
  <c r="M640" i="1"/>
  <c r="M639" i="1"/>
  <c r="M638" i="1"/>
  <c r="H636" i="1" s="1"/>
  <c r="I637" i="1" s="1"/>
  <c r="M637" i="1"/>
  <c r="M632" i="1" l="1"/>
  <c r="M631" i="1"/>
  <c r="M630" i="1"/>
  <c r="M629" i="1"/>
  <c r="M628" i="1"/>
  <c r="M627" i="1"/>
  <c r="M626" i="1"/>
  <c r="M625" i="1"/>
  <c r="M624" i="1"/>
  <c r="M623" i="1"/>
  <c r="M622" i="1"/>
  <c r="M621" i="1"/>
  <c r="M620" i="1"/>
  <c r="H619" i="1" l="1"/>
  <c r="I620" i="1" s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H602" i="1" l="1"/>
  <c r="I603" i="1" s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H585" i="1" l="1"/>
  <c r="I586" i="1" s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4" i="1"/>
  <c r="M563" i="1"/>
  <c r="M562" i="1"/>
  <c r="M561" i="1"/>
  <c r="M560" i="1"/>
  <c r="M559" i="1"/>
  <c r="H551" i="1" s="1"/>
  <c r="I552" i="1" s="1"/>
  <c r="M558" i="1"/>
  <c r="M557" i="1"/>
  <c r="M556" i="1"/>
  <c r="M555" i="1"/>
  <c r="M554" i="1"/>
  <c r="M553" i="1"/>
  <c r="M552" i="1"/>
  <c r="H568" i="1" l="1"/>
  <c r="I569" i="1" s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H534" i="1" l="1"/>
  <c r="I535" i="1" s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H517" i="1" l="1"/>
  <c r="I518" i="1" s="1"/>
  <c r="M513" i="1"/>
  <c r="M512" i="1"/>
  <c r="M511" i="1"/>
  <c r="M510" i="1"/>
  <c r="M509" i="1"/>
  <c r="M508" i="1"/>
  <c r="M507" i="1"/>
  <c r="M506" i="1"/>
  <c r="M505" i="1"/>
  <c r="M504" i="1"/>
  <c r="M503" i="1"/>
  <c r="H500" i="1" s="1"/>
  <c r="I501" i="1" s="1"/>
  <c r="M502" i="1"/>
  <c r="M501" i="1"/>
  <c r="M496" i="1" l="1"/>
  <c r="M495" i="1"/>
  <c r="M494" i="1"/>
  <c r="M493" i="1"/>
  <c r="M492" i="1"/>
  <c r="M491" i="1"/>
  <c r="M490" i="1"/>
  <c r="M489" i="1"/>
  <c r="M488" i="1"/>
  <c r="M487" i="1"/>
  <c r="M486" i="1"/>
  <c r="M485" i="1"/>
  <c r="M484" i="1"/>
  <c r="H483" i="1" l="1"/>
  <c r="I484" i="1" s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2" i="1"/>
  <c r="M461" i="1"/>
  <c r="M460" i="1"/>
  <c r="M459" i="1"/>
  <c r="M458" i="1"/>
  <c r="M457" i="1"/>
  <c r="M456" i="1"/>
  <c r="M455" i="1"/>
  <c r="M454" i="1"/>
  <c r="M453" i="1"/>
  <c r="H449" i="1" s="1"/>
  <c r="I450" i="1" s="1"/>
  <c r="M452" i="1"/>
  <c r="M451" i="1"/>
  <c r="M450" i="1"/>
  <c r="H466" i="1" l="1"/>
  <c r="I467" i="1" s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H432" i="1" l="1"/>
  <c r="I433" i="1" s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H415" i="1" l="1"/>
  <c r="I416" i="1" s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H398" i="1" l="1"/>
  <c r="I399" i="1" s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H381" i="1" l="1"/>
  <c r="I382" i="1" s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H364" i="1" l="1"/>
  <c r="I365" i="1" s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3" i="1"/>
  <c r="M342" i="1"/>
  <c r="M341" i="1"/>
  <c r="M340" i="1"/>
  <c r="M339" i="1"/>
  <c r="M338" i="1"/>
  <c r="M337" i="1"/>
  <c r="M336" i="1"/>
  <c r="M335" i="1"/>
  <c r="M334" i="1"/>
  <c r="H330" i="1" s="1"/>
  <c r="I331" i="1" s="1"/>
  <c r="M333" i="1"/>
  <c r="M332" i="1"/>
  <c r="M331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H347" i="1" l="1"/>
  <c r="I348" i="1" s="1"/>
  <c r="H313" i="1"/>
  <c r="I314" i="1" s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H296" i="1" l="1"/>
  <c r="I297" i="1" s="1"/>
  <c r="M292" i="1"/>
  <c r="M291" i="1"/>
  <c r="M290" i="1"/>
  <c r="M289" i="1"/>
  <c r="M288" i="1"/>
  <c r="M287" i="1"/>
  <c r="M286" i="1"/>
  <c r="M285" i="1"/>
  <c r="M284" i="1"/>
  <c r="M283" i="1"/>
  <c r="M282" i="1"/>
  <c r="H279" i="1" s="1"/>
  <c r="I280" i="1" s="1"/>
  <c r="M281" i="1"/>
  <c r="M280" i="1"/>
  <c r="B3" i="10" l="1"/>
  <c r="M275" i="1"/>
  <c r="M274" i="1"/>
  <c r="M273" i="1"/>
  <c r="M272" i="1"/>
  <c r="M271" i="1"/>
  <c r="M270" i="1"/>
  <c r="M269" i="1"/>
  <c r="M268" i="1"/>
  <c r="M267" i="1"/>
  <c r="M266" i="1"/>
  <c r="M265" i="1"/>
  <c r="H262" i="1" s="1"/>
  <c r="I263" i="1" s="1"/>
  <c r="M264" i="1"/>
  <c r="M263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H245" i="1" l="1"/>
  <c r="I246" i="1" s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H228" i="1" l="1"/>
  <c r="I229" i="1" s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H211" i="1" l="1"/>
  <c r="I212" i="1" s="1"/>
  <c r="M207" i="1"/>
  <c r="M206" i="1"/>
  <c r="M205" i="1"/>
  <c r="M204" i="1"/>
  <c r="M203" i="1"/>
  <c r="M202" i="1"/>
  <c r="M201" i="1"/>
  <c r="M200" i="1"/>
  <c r="M199" i="1"/>
  <c r="M198" i="1"/>
  <c r="M197" i="1"/>
  <c r="H194" i="1" s="1"/>
  <c r="I195" i="1" s="1"/>
  <c r="M196" i="1"/>
  <c r="M195" i="1"/>
  <c r="M190" i="1" l="1"/>
  <c r="M189" i="1"/>
  <c r="M188" i="1"/>
  <c r="M187" i="1"/>
  <c r="M186" i="1"/>
  <c r="M185" i="1"/>
  <c r="M184" i="1"/>
  <c r="M183" i="1"/>
  <c r="M182" i="1"/>
  <c r="M181" i="1"/>
  <c r="M180" i="1"/>
  <c r="M179" i="1"/>
  <c r="M178" i="1"/>
  <c r="H177" i="1" l="1"/>
  <c r="I178" i="1" s="1"/>
  <c r="M173" i="1"/>
  <c r="M172" i="1"/>
  <c r="M171" i="1"/>
  <c r="M170" i="1"/>
  <c r="M169" i="1"/>
  <c r="M168" i="1"/>
  <c r="M167" i="1"/>
  <c r="M166" i="1"/>
  <c r="M165" i="1"/>
  <c r="M164" i="1"/>
  <c r="M163" i="1"/>
  <c r="H160" i="1" s="1"/>
  <c r="I161" i="1" s="1"/>
  <c r="M162" i="1"/>
  <c r="M161" i="1"/>
  <c r="M156" i="1" l="1"/>
  <c r="M155" i="1"/>
  <c r="M154" i="1"/>
  <c r="M153" i="1"/>
  <c r="M152" i="1"/>
  <c r="M151" i="1"/>
  <c r="M150" i="1"/>
  <c r="M149" i="1"/>
  <c r="M148" i="1"/>
  <c r="M147" i="1"/>
  <c r="M146" i="1"/>
  <c r="M145" i="1"/>
  <c r="M144" i="1"/>
  <c r="H143" i="1" l="1"/>
  <c r="I144" i="1" s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H126" i="1" l="1"/>
  <c r="I127" i="1" s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H109" i="1" l="1"/>
  <c r="I110" i="1" s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H92" i="1" l="1"/>
  <c r="I93" i="1" s="1"/>
  <c r="M88" i="1"/>
  <c r="M87" i="1"/>
  <c r="M86" i="1"/>
  <c r="M85" i="1"/>
  <c r="M84" i="1"/>
  <c r="M83" i="1"/>
  <c r="M82" i="1"/>
  <c r="M81" i="1"/>
  <c r="M80" i="1"/>
  <c r="M79" i="1"/>
  <c r="M78" i="1"/>
  <c r="H75" i="1" s="1"/>
  <c r="I76" i="1" s="1"/>
  <c r="M77" i="1"/>
  <c r="M76" i="1"/>
  <c r="M71" i="1" l="1"/>
  <c r="M70" i="1"/>
  <c r="M69" i="1"/>
  <c r="M68" i="1"/>
  <c r="M67" i="1"/>
  <c r="M66" i="1"/>
  <c r="M65" i="1"/>
  <c r="M64" i="1"/>
  <c r="M63" i="1"/>
  <c r="M62" i="1"/>
  <c r="M61" i="1"/>
  <c r="M60" i="1"/>
  <c r="M59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D8" i="10"/>
  <c r="D7" i="10"/>
  <c r="D6" i="10"/>
  <c r="D5" i="10"/>
  <c r="D4" i="10"/>
  <c r="B9" i="5" s="1"/>
  <c r="D3" i="10"/>
  <c r="B8" i="10"/>
  <c r="B7" i="10"/>
  <c r="B6" i="10"/>
  <c r="B5" i="10"/>
  <c r="B4" i="10"/>
  <c r="E1" i="10" s="1"/>
  <c r="H58" i="1" l="1"/>
  <c r="I59" i="1" s="1"/>
  <c r="C9" i="5"/>
  <c r="H41" i="1" l="1"/>
  <c r="I42" i="1" s="1"/>
  <c r="M37" i="1"/>
  <c r="M36" i="1"/>
  <c r="M35" i="1"/>
  <c r="M34" i="1"/>
  <c r="M33" i="1"/>
  <c r="M32" i="1"/>
  <c r="M31" i="1"/>
  <c r="M30" i="1"/>
  <c r="M29" i="1"/>
  <c r="M28" i="1"/>
  <c r="M27" i="1"/>
  <c r="H24" i="1" s="1"/>
  <c r="I25" i="1" s="1"/>
  <c r="M26" i="1"/>
  <c r="M25" i="1"/>
  <c r="D8" i="8"/>
  <c r="D7" i="8"/>
  <c r="D6" i="8"/>
  <c r="D5" i="8"/>
  <c r="D4" i="8"/>
  <c r="B8" i="5" s="1"/>
  <c r="D3" i="8"/>
  <c r="B8" i="8"/>
  <c r="B7" i="8"/>
  <c r="B6" i="8"/>
  <c r="B5" i="8"/>
  <c r="B4" i="8"/>
  <c r="B1" i="8" s="1"/>
  <c r="B3" i="8"/>
  <c r="D7" i="3"/>
  <c r="D6" i="3"/>
  <c r="D5" i="3"/>
  <c r="D4" i="3"/>
  <c r="D3" i="3"/>
  <c r="B6" i="5" s="1"/>
  <c r="C6" i="5" s="1"/>
  <c r="D2" i="3"/>
  <c r="B7" i="3"/>
  <c r="B6" i="3"/>
  <c r="B5" i="3"/>
  <c r="B3" i="3"/>
  <c r="B4" i="3"/>
  <c r="B2" i="3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H7" i="1" l="1"/>
  <c r="I8" i="1" s="1"/>
  <c r="C14" i="5" l="1"/>
  <c r="C36" i="5"/>
  <c r="C35" i="5"/>
  <c r="C34" i="5"/>
  <c r="C33" i="5"/>
  <c r="C32" i="5"/>
  <c r="C31" i="5"/>
  <c r="C30" i="5"/>
  <c r="B2" i="4"/>
  <c r="F27" i="3"/>
  <c r="F28" i="3"/>
  <c r="F29" i="3"/>
  <c r="F30" i="3"/>
  <c r="F87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25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F4" i="3"/>
  <c r="F5" i="3"/>
  <c r="F6" i="3"/>
  <c r="F2" i="3"/>
  <c r="C26" i="5"/>
  <c r="C27" i="5"/>
  <c r="C13" i="5"/>
  <c r="C15" i="5"/>
  <c r="C16" i="5"/>
  <c r="C17" i="5"/>
  <c r="C18" i="5"/>
  <c r="C19" i="5"/>
  <c r="C20" i="5"/>
  <c r="C21" i="5"/>
  <c r="C12" i="5"/>
  <c r="F4" i="2" l="1"/>
  <c r="F6" i="2"/>
  <c r="B25" i="5"/>
  <c r="C25" i="5" s="1"/>
  <c r="M6" i="3"/>
  <c r="M7" i="3" s="1"/>
  <c r="C8" i="5"/>
  <c r="H2" i="2"/>
  <c r="G2" i="2"/>
  <c r="M2" i="3"/>
  <c r="M3" i="3" s="1"/>
  <c r="M4" i="3"/>
  <c r="E4" i="4"/>
  <c r="C4" i="4"/>
  <c r="C6" i="4"/>
  <c r="B7" i="5" l="1"/>
  <c r="C7" i="5" s="1"/>
  <c r="M5" i="3"/>
  <c r="B24" i="5"/>
  <c r="C24" i="5" s="1"/>
</calcChain>
</file>

<file path=xl/sharedStrings.xml><?xml version="1.0" encoding="utf-8"?>
<sst xmlns="http://schemas.openxmlformats.org/spreadsheetml/2006/main" count="28855" uniqueCount="736">
  <si>
    <t>Good Habits</t>
  </si>
  <si>
    <t>Bad Habits</t>
  </si>
  <si>
    <t>Always reading manga</t>
  </si>
  <si>
    <t>Reading Books</t>
  </si>
  <si>
    <t>Watching Satisfying Clips</t>
  </si>
  <si>
    <t>Mind Reading</t>
  </si>
  <si>
    <t>Predicting</t>
  </si>
  <si>
    <t>Mad When interrupted</t>
  </si>
  <si>
    <t>Overthinking</t>
  </si>
  <si>
    <t>Minding others</t>
  </si>
  <si>
    <t>Thinking what others think</t>
  </si>
  <si>
    <t>Healthy self talk</t>
  </si>
  <si>
    <t>Understanding Situation</t>
  </si>
  <si>
    <t>Applying lessons from life and books</t>
  </si>
  <si>
    <t>understanding people</t>
  </si>
  <si>
    <t>more positive mindset</t>
  </si>
  <si>
    <t>calmer</t>
  </si>
  <si>
    <t>slow and time wasting</t>
  </si>
  <si>
    <t>hating thinking</t>
  </si>
  <si>
    <t>unable to sleep early due to full stomach</t>
  </si>
  <si>
    <t>cellphone</t>
  </si>
  <si>
    <t>watching video</t>
  </si>
  <si>
    <t>Right mindset during work 80%</t>
  </si>
  <si>
    <t>talking with people</t>
  </si>
  <si>
    <t>clear voice</t>
  </si>
  <si>
    <t>thinking situation is not okey</t>
  </si>
  <si>
    <t>confident</t>
  </si>
  <si>
    <t>GAMES</t>
  </si>
  <si>
    <t>handling intense emotion</t>
  </si>
  <si>
    <t>complaining</t>
  </si>
  <si>
    <t>Focus and analyze insted of complaining</t>
  </si>
  <si>
    <t>Always stopping the learning and not taking action</t>
  </si>
  <si>
    <t>Self-Observation</t>
  </si>
  <si>
    <t>sleeping late</t>
  </si>
  <si>
    <t>Top Bad Habits</t>
  </si>
  <si>
    <t>Habits Bargain</t>
  </si>
  <si>
    <t>before watching video, read 1-3 pages of current reading books first</t>
  </si>
  <si>
    <t>read or open tutorial for programming first before reading manga</t>
  </si>
  <si>
    <t>Procrastination and tired reasoning</t>
  </si>
  <si>
    <t>watch mindset clips first before watching satisfying clips</t>
  </si>
  <si>
    <t>deep breathing for 10seconds while counting first</t>
  </si>
  <si>
    <t>think of how precious time is before procrastinating, or do 1 daily activity first.</t>
  </si>
  <si>
    <t>check list of daily activity and do 1 or more task before playing</t>
  </si>
  <si>
    <t>intense emotion self observation</t>
  </si>
  <si>
    <t>check list of daily activity first before using cellphone</t>
  </si>
  <si>
    <t>just move to next lesson and finish the whole skill or learning before stopping</t>
  </si>
  <si>
    <t>finish the design even its slow. Watch Udemy 1 video everyday</t>
  </si>
  <si>
    <t>✔</t>
  </si>
  <si>
    <t>✖</t>
  </si>
  <si>
    <t>go to bed and listen to music or story in youtube, no screen</t>
  </si>
  <si>
    <t>Done?</t>
  </si>
  <si>
    <t>finish atleast 1 book or 1 tutorial a week, the more the better</t>
  </si>
  <si>
    <t>web developer</t>
  </si>
  <si>
    <t>Books Finished</t>
  </si>
  <si>
    <t>Rich Dad Poor Dad</t>
  </si>
  <si>
    <t>How to Influence Friends</t>
  </si>
  <si>
    <t>Emotional Intelligence</t>
  </si>
  <si>
    <t>Subtle Art of Not Giving a F*ck</t>
  </si>
  <si>
    <t>Total</t>
  </si>
  <si>
    <t>Atomic Habits</t>
  </si>
  <si>
    <t>Books Ongoing</t>
  </si>
  <si>
    <t>48 Laws of Power</t>
  </si>
  <si>
    <t>Current Page</t>
  </si>
  <si>
    <t>Date Red</t>
  </si>
  <si>
    <t>Number of Page</t>
  </si>
  <si>
    <t>Progress</t>
  </si>
  <si>
    <t>Udemy Web Developer</t>
  </si>
  <si>
    <t>Date Accomplished</t>
  </si>
  <si>
    <t>Number of Lesson</t>
  </si>
  <si>
    <t>Freelance Checklist</t>
  </si>
  <si>
    <t>Facebook Account</t>
  </si>
  <si>
    <t>LinkedIn Account</t>
  </si>
  <si>
    <t>Figma Account</t>
  </si>
  <si>
    <t>Simple Portfolio</t>
  </si>
  <si>
    <t>Sample Landing Page</t>
  </si>
  <si>
    <t>Sample Blogsite</t>
  </si>
  <si>
    <t>Sample Eccomerce Site</t>
  </si>
  <si>
    <t>Web Portfolio</t>
  </si>
  <si>
    <t>Paypal Account</t>
  </si>
  <si>
    <t>Web Developer Certificate</t>
  </si>
  <si>
    <t>Figma Certificate</t>
  </si>
  <si>
    <t>HTML Skills</t>
  </si>
  <si>
    <t>CSS skills</t>
  </si>
  <si>
    <t>Javascript Skills</t>
  </si>
  <si>
    <t>Graphic Design Skills</t>
  </si>
  <si>
    <t>Fully Update Linkedin</t>
  </si>
  <si>
    <t>Fully Update Facebook</t>
  </si>
  <si>
    <t>First Client</t>
  </si>
  <si>
    <t>Finished</t>
  </si>
  <si>
    <t>Total Lessons</t>
  </si>
  <si>
    <t>Remaining</t>
  </si>
  <si>
    <t>Target Lesson</t>
  </si>
  <si>
    <t>5 per day</t>
  </si>
  <si>
    <t>Estimated Completion</t>
  </si>
  <si>
    <t>Deep Work</t>
  </si>
  <si>
    <t>Intensity</t>
  </si>
  <si>
    <t>Date</t>
  </si>
  <si>
    <t>Work Shift</t>
  </si>
  <si>
    <t>Legend</t>
  </si>
  <si>
    <r>
      <rPr>
        <b/>
        <i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- daff-off/leave</t>
    </r>
  </si>
  <si>
    <r>
      <rPr>
        <b/>
        <i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- day shift</t>
    </r>
  </si>
  <si>
    <r>
      <rPr>
        <b/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- night shift</t>
    </r>
  </si>
  <si>
    <r>
      <rPr>
        <b/>
        <sz val="11"/>
        <color theme="1"/>
        <rFont val="Calibri"/>
        <family val="2"/>
        <scheme val="minor"/>
      </rPr>
      <t>Full</t>
    </r>
    <r>
      <rPr>
        <sz val="11"/>
        <color theme="1"/>
        <rFont val="Calibri"/>
        <family val="2"/>
        <scheme val="minor"/>
      </rPr>
      <t xml:space="preserve"> - full workout - 45mins up</t>
    </r>
  </si>
  <si>
    <r>
      <rPr>
        <b/>
        <sz val="11"/>
        <color theme="1"/>
        <rFont val="Calibri"/>
        <family val="2"/>
        <scheme val="minor"/>
      </rPr>
      <t>Semi</t>
    </r>
    <r>
      <rPr>
        <sz val="11"/>
        <color theme="1"/>
        <rFont val="Calibri"/>
        <family val="2"/>
        <scheme val="minor"/>
      </rPr>
      <t xml:space="preserve"> - semi full workout - 30mins - 44mins </t>
    </r>
  </si>
  <si>
    <r>
      <rPr>
        <b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- light workout - 10mins - 29mins</t>
    </r>
  </si>
  <si>
    <r>
      <rPr>
        <b/>
        <sz val="11"/>
        <color theme="1"/>
        <rFont val="Calibri"/>
        <family val="2"/>
        <scheme val="minor"/>
      </rPr>
      <t>Warm</t>
    </r>
    <r>
      <rPr>
        <sz val="11"/>
        <color theme="1"/>
        <rFont val="Calibri"/>
        <family val="2"/>
        <scheme val="minor"/>
      </rPr>
      <t xml:space="preserve"> - warm-up/stretching only - 3mins to 9mins</t>
    </r>
  </si>
  <si>
    <t>Remarks</t>
  </si>
  <si>
    <t>ok</t>
  </si>
  <si>
    <t>PROGRESS VIEWER</t>
  </si>
  <si>
    <t>DO</t>
  </si>
  <si>
    <t>Target</t>
  </si>
  <si>
    <t>Full/Semi</t>
  </si>
  <si>
    <t>Good Attitude/Mindset</t>
  </si>
  <si>
    <t>Minding my own business</t>
  </si>
  <si>
    <t>Working without getting Bad Attitude</t>
  </si>
  <si>
    <t>Following List of Daily Goals</t>
  </si>
  <si>
    <t>Learning New Skills/Improving Current Skills</t>
  </si>
  <si>
    <t>Design</t>
  </si>
  <si>
    <t>Bonding With Family</t>
  </si>
  <si>
    <t>Web Development/ Freelance / Programming</t>
  </si>
  <si>
    <t>Score</t>
  </si>
  <si>
    <t>Lists</t>
  </si>
  <si>
    <t>Habits</t>
  </si>
  <si>
    <t>Skills</t>
  </si>
  <si>
    <t>HTML</t>
  </si>
  <si>
    <t>Freelance</t>
  </si>
  <si>
    <t>CSS</t>
  </si>
  <si>
    <t>Javascript</t>
  </si>
  <si>
    <t>Web Dev</t>
  </si>
  <si>
    <t>Client</t>
  </si>
  <si>
    <t>Cellphone</t>
  </si>
  <si>
    <t>Bad Habits/Mindset</t>
  </si>
  <si>
    <t>-</t>
  </si>
  <si>
    <t>injured</t>
  </si>
  <si>
    <t>family bonding</t>
  </si>
  <si>
    <t>REMARKS</t>
  </si>
  <si>
    <t>Monthly</t>
  </si>
  <si>
    <t>cond</t>
  </si>
  <si>
    <t>Formulas</t>
  </si>
  <si>
    <t>Portfolio</t>
  </si>
  <si>
    <t>Node Js</t>
  </si>
  <si>
    <t>Monggo DB</t>
  </si>
  <si>
    <t>React JS</t>
  </si>
  <si>
    <t>Yelp Camp</t>
  </si>
  <si>
    <t>Gratitude</t>
  </si>
  <si>
    <t>Practice</t>
  </si>
  <si>
    <t>Finish</t>
  </si>
  <si>
    <t>Many more clients</t>
  </si>
  <si>
    <t>Income</t>
  </si>
  <si>
    <t>Work</t>
  </si>
  <si>
    <t>Selling</t>
  </si>
  <si>
    <t>Rate</t>
  </si>
  <si>
    <t>do atleast 15mins of designing</t>
  </si>
  <si>
    <t>Skill</t>
  </si>
  <si>
    <t>Duration</t>
  </si>
  <si>
    <t>Target Duration</t>
  </si>
  <si>
    <t>30mins</t>
  </si>
  <si>
    <t>FINISH</t>
  </si>
  <si>
    <t>MINDSET SCORE</t>
  </si>
  <si>
    <t>PRACTICE</t>
  </si>
  <si>
    <t>HTML CSS JS</t>
  </si>
  <si>
    <t>Web Development/ Freelance / Programming/GOAL</t>
  </si>
  <si>
    <t>Social Trigger</t>
  </si>
  <si>
    <t>Stretching and Exercise</t>
  </si>
  <si>
    <t>waking up late due to unable to sleep early</t>
  </si>
  <si>
    <t>React</t>
  </si>
  <si>
    <t>Angular</t>
  </si>
  <si>
    <t>API</t>
  </si>
  <si>
    <t>Mongo DB</t>
  </si>
  <si>
    <t>Web Design</t>
  </si>
  <si>
    <t>Posted 38 minutes ago</t>
  </si>
  <si>
    <t>Worldwide</t>
  </si>
  <si>
    <t>Hey, as you know hiring a web developer involves careful consideration of the skills, experience, and qualities, after application the hiring process may take some time, please be patient.</t>
  </si>
  <si>
    <t>1. **Technical Expertise:**</t>
  </si>
  <si>
    <t>   - ANY level proficiency in programming languages such as HTML, CSS, and JavaScript is essential for building and styling web pages.</t>
  </si>
  <si>
    <t>   - Knowledge of back-end programming languages and frameworks</t>
  </si>
  <si>
    <t>   - Familiarity with front-end frameworks like React, Angular, or Vue.js for creating interactive and dynamic user interfaces.</t>
  </si>
  <si>
    <t>2. **Responsive Design:**</t>
  </si>
  <si>
    <t>   - A strong understanding of responsive design principles to ensure your website looks and functions well across various devices and screen sizes.</t>
  </si>
  <si>
    <t>3. **User Experience (UX) Design:**</t>
  </si>
  <si>
    <t>   - Ability to create user-friendly and intuitive interfaces that enhance the overall user experience and engagement on your website.</t>
  </si>
  <si>
    <t>4. **Cross-Browser Compatibility:**</t>
  </si>
  <si>
    <t>   - Ensuring your website functions properly and appears consistent across different web browsers like Chrome, Firefox, Safari, and Edge.</t>
  </si>
  <si>
    <t>5. **Version Control/Git:**</t>
  </si>
  <si>
    <t>   - Proficiency in using version control systems like Git to manage codebase changes, collaborate with team members, and track progress.</t>
  </si>
  <si>
    <t>6. **Web Performance Optimization:**</t>
  </si>
  <si>
    <t>   - Skill in optimizing website performance by minimizing load times, reducing server requests, and optimizing images and other assets.</t>
  </si>
  <si>
    <t>7. **Security Measures:**</t>
  </si>
  <si>
    <t>   - Understanding of basic web security practices to protect your website from vulnerabilities and cyber threats.</t>
  </si>
  <si>
    <t>8. **Database Management:**</t>
  </si>
  <si>
    <t>   - Knowledge of working with databases, both relational (e.g., MySQL, PostgreSQL) and NoSQL (e.g., MongoDB), to manage and store dynamic content.</t>
  </si>
  <si>
    <t>9. **API Integration:**</t>
  </si>
  <si>
    <t>   - Ability to integrate third-party APIs and services into your website, enabling additional features and functionality.</t>
  </si>
  <si>
    <t>10. **Problem-Solving Skills:**</t>
  </si>
  <si>
    <t>    - Strong analytical and problem-solving abilities to troubleshoot issues, debug code, and implement effective solutions.</t>
  </si>
  <si>
    <t>11. **Continuous Learning:**</t>
  </si>
  <si>
    <t>    - A willingness to stay up-to-date with the latest web development trends, technologies, and best practices in a rapidly evolving field.</t>
  </si>
  <si>
    <t>12. **Communication Skills:**</t>
  </si>
  <si>
    <t>    - Effective communication to collaborate with designers, project managers, and other team members, as well as to clearly explain technical concepts to non-technical stakeholders.</t>
  </si>
  <si>
    <t>13. **Project Management:**</t>
  </si>
  <si>
    <t>    - Basic project management skills to meet deadlines, prioritize tasks, and efficiently work within a team environment.</t>
  </si>
  <si>
    <t>14. **Portfolio and Experience:**</t>
  </si>
  <si>
    <t>    - A strong portfolio showcasing past projects, demonstrating the developer's abilities and experience in building a variety of web applications.</t>
  </si>
  <si>
    <t>15. **Soft Skills:**</t>
  </si>
  <si>
    <t>    - Attention to detail, patience, adaptability, and a proactive attitude are valuable traits that contribute to successful collaboration and project execution.</t>
  </si>
  <si>
    <t>Create Account on Freelance Site and Observe</t>
  </si>
  <si>
    <t>Freelance Site</t>
  </si>
  <si>
    <t>InDemand Daily Jobs Posting</t>
  </si>
  <si>
    <t>Upwork</t>
  </si>
  <si>
    <t>OnlineJobs.Ph</t>
  </si>
  <si>
    <t>HTML CSS Javascript</t>
  </si>
  <si>
    <t>Done</t>
  </si>
  <si>
    <t>Upwork Account</t>
  </si>
  <si>
    <t>Out of Rat Race Plan</t>
  </si>
  <si>
    <t>Online Business</t>
  </si>
  <si>
    <t>Assymetrical Bet</t>
  </si>
  <si>
    <t>Business/Selling</t>
  </si>
  <si>
    <t>Online Selling</t>
  </si>
  <si>
    <t>Apply for freelance or online Job as part Time</t>
  </si>
  <si>
    <t>NA</t>
  </si>
  <si>
    <t>Part time description</t>
  </si>
  <si>
    <t>still practicing</t>
  </si>
  <si>
    <t>PHP/Laravel</t>
  </si>
  <si>
    <t>Status</t>
  </si>
  <si>
    <t>on track</t>
  </si>
  <si>
    <t>not yet</t>
  </si>
  <si>
    <t>Youtube Content</t>
  </si>
  <si>
    <t>Passive Income</t>
  </si>
  <si>
    <t>Passive Incomes</t>
  </si>
  <si>
    <t>Vendo Machine</t>
  </si>
  <si>
    <t>Online Banking</t>
  </si>
  <si>
    <t>Outsourcing</t>
  </si>
  <si>
    <t>Crowd Funding</t>
  </si>
  <si>
    <t>Online Memebership Sites</t>
  </si>
  <si>
    <t>Android apps</t>
  </si>
  <si>
    <t>Web Dev Cert.</t>
  </si>
  <si>
    <t>Insurances of children</t>
  </si>
  <si>
    <t>Vehicle</t>
  </si>
  <si>
    <t>Equipment for robotics</t>
  </si>
  <si>
    <t>Workshop</t>
  </si>
  <si>
    <t>under studies</t>
  </si>
  <si>
    <t>Own New House</t>
  </si>
  <si>
    <t>HTML/CSS/JS/etc.</t>
  </si>
  <si>
    <t>Income from side hustle</t>
  </si>
  <si>
    <t>designing</t>
  </si>
  <si>
    <t>video</t>
  </si>
  <si>
    <t>Pesos</t>
  </si>
  <si>
    <t>Wordpress</t>
  </si>
  <si>
    <t>Video Content</t>
  </si>
  <si>
    <t>Applications</t>
  </si>
  <si>
    <t>business</t>
  </si>
  <si>
    <t>applications</t>
  </si>
  <si>
    <t>always giving bad meaning to people</t>
  </si>
  <si>
    <t>SEO - search engine optimization</t>
  </si>
  <si>
    <t xml:space="preserve">4 Hour Work Week </t>
  </si>
  <si>
    <t>80/20 Principle</t>
  </si>
  <si>
    <t>Figma</t>
  </si>
  <si>
    <t>HTML CSS JavaScript</t>
  </si>
  <si>
    <t>2nd Savings</t>
  </si>
  <si>
    <t>Amount</t>
  </si>
  <si>
    <t>Savings for --&gt;</t>
  </si>
  <si>
    <t>Github Account</t>
  </si>
  <si>
    <t>Github Skill</t>
  </si>
  <si>
    <t>Figma Skill</t>
  </si>
  <si>
    <t>Mental Trap</t>
  </si>
  <si>
    <t>help wife application</t>
  </si>
  <si>
    <t>Atomic Habits (More Focus)</t>
  </si>
  <si>
    <t>Finished 10 books</t>
  </si>
  <si>
    <t>Leave blank if no sctivity done</t>
  </si>
  <si>
    <t>Self Trigger</t>
  </si>
  <si>
    <t>Mindset (Daily)</t>
  </si>
  <si>
    <t>Reading (per Book)</t>
  </si>
  <si>
    <t>PROJECT</t>
  </si>
  <si>
    <t>Ryan Portfolio 2</t>
  </si>
  <si>
    <t>Progressing</t>
  </si>
  <si>
    <t>Practicing</t>
  </si>
  <si>
    <t>Navbar</t>
  </si>
  <si>
    <t>SIX LAWS OF MATURITY:</t>
  </si>
  <si>
    <t>1. Stop Telling People Everything</t>
  </si>
  <si>
    <t>Most people don't care, and some secretly want you to fail.</t>
  </si>
  <si>
    <t>2. Choose Your Friends Wisely</t>
  </si>
  <si>
    <t>The fastest way to become better is to surround yourself with better people.</t>
  </si>
  <si>
    <t>3. Expect Nothing, Appreciate Everything</t>
  </si>
  <si>
    <t>Be grateful for the little things in your life to find inner peace.</t>
  </si>
  <si>
    <t>4. Do Your Best And Trust The Process</t>
  </si>
  <si>
    <t>The harder you work, the luckier you will get.</t>
  </si>
  <si>
    <t>5. Control Yourself, Not Others</t>
  </si>
  <si>
    <t>Controlling others is strength. Controlling yourself is true power.</t>
  </si>
  <si>
    <t>6. Learn To React Less</t>
  </si>
  <si>
    <t>When you control your reaction, nobody can manipulate you.</t>
  </si>
  <si>
    <t>Semi</t>
  </si>
  <si>
    <t>CLIENT TRACKING</t>
  </si>
  <si>
    <t>Platform</t>
  </si>
  <si>
    <t>Activity</t>
  </si>
  <si>
    <t>Bid</t>
  </si>
  <si>
    <t>none</t>
  </si>
  <si>
    <t>Express Js</t>
  </si>
  <si>
    <t>studying upwork plus</t>
  </si>
  <si>
    <t>Walking</t>
  </si>
  <si>
    <t>accompany wife on applying</t>
  </si>
  <si>
    <t>Terminal</t>
  </si>
  <si>
    <t>study connects</t>
  </si>
  <si>
    <t>Clients</t>
  </si>
  <si>
    <t>busy at work</t>
  </si>
  <si>
    <t>Light/Warm</t>
  </si>
  <si>
    <t>DS</t>
  </si>
  <si>
    <t>busy on work</t>
  </si>
  <si>
    <t xml:space="preserve">Bamboo can barely be seen for the first five years as it builds </t>
  </si>
  <si>
    <t xml:space="preserve">extensive root systems underground before exploding ninety </t>
  </si>
  <si>
    <t>feet into the air within six weeks.</t>
  </si>
  <si>
    <t>how to get hired</t>
  </si>
  <si>
    <t>busy</t>
  </si>
  <si>
    <t>Warm</t>
  </si>
  <si>
    <t>Terminal &amp; HTML CSS</t>
  </si>
  <si>
    <t>Responsive Web</t>
  </si>
  <si>
    <t>look for job</t>
  </si>
  <si>
    <t>Light</t>
  </si>
  <si>
    <t>accompany wife</t>
  </si>
  <si>
    <t>Judgement before observing</t>
  </si>
  <si>
    <t>portfolio making</t>
  </si>
  <si>
    <t>Full</t>
  </si>
  <si>
    <t>JC design</t>
  </si>
  <si>
    <t>Terminal &amp; Node JS</t>
  </si>
  <si>
    <t>Laziness</t>
  </si>
  <si>
    <t>5.  I will fill-out my progress tracking everyday in my room in the computer.</t>
  </si>
  <si>
    <t>1.  After I eat my breakfast and wait for 30mins, I will workout for 60mins.</t>
  </si>
  <si>
    <t>3.   After I browse on my phone, I will check for web developer information and will find motivation.</t>
  </si>
  <si>
    <t>5.   After I watch or play games for few minutes, I will read books or apply the lesson.</t>
  </si>
  <si>
    <t>1st Law - CUE - Make it Obvious</t>
  </si>
  <si>
    <t xml:space="preserve">      Habit Stacking</t>
  </si>
  <si>
    <t>help wife on apply</t>
  </si>
  <si>
    <t>1. On my computer, separate games on web development programs</t>
  </si>
  <si>
    <t>sick</t>
  </si>
  <si>
    <t>rest muna</t>
  </si>
  <si>
    <t>2. Remove cellphone or any distraction from your sight.</t>
  </si>
  <si>
    <t>Bootstrap</t>
  </si>
  <si>
    <t>NPM &amp; Node JS</t>
  </si>
  <si>
    <t>mama bday/ sick</t>
  </si>
  <si>
    <t>not feeling well</t>
  </si>
  <si>
    <t>mama bday</t>
  </si>
  <si>
    <t>mama bday/sick</t>
  </si>
  <si>
    <t>website publishing</t>
  </si>
  <si>
    <t>2.  After I played games for only 30mins, I will practive web development for 30mins.</t>
  </si>
  <si>
    <t xml:space="preserve">      Intention Implementation</t>
  </si>
  <si>
    <t>Inversion of the 1st Law - Make it Invisible</t>
  </si>
  <si>
    <t>Reduce Exposure. Remove the cues or trigger of your bad habits from your environment.</t>
  </si>
  <si>
    <t xml:space="preserve">      FIX ENVIRONMENT</t>
  </si>
  <si>
    <t xml:space="preserve">      Use Temptation Bundling</t>
  </si>
  <si>
    <t>3. I can buy anything I want after I complete my first website portfolio.</t>
  </si>
  <si>
    <t xml:space="preserve">      Join a culture where your  desired behavior is the normal behaviour</t>
  </si>
  <si>
    <t>1. Find a group online where everyone do web development or programming.</t>
  </si>
  <si>
    <t>2. Be close to a friend who is a programmer or web developer</t>
  </si>
  <si>
    <t>3. Teach someone to become a web developer.</t>
  </si>
  <si>
    <t>4. Find a group of people where everyone do web development or programming.</t>
  </si>
  <si>
    <t xml:space="preserve">      Do a motivational ritual. Do something you enjoy immediately before a difficult habit.</t>
  </si>
  <si>
    <t>In the context of a meaningful life, the yin yang can be seen as a symbol of</t>
  </si>
  <si>
    <t xml:space="preserve"> balance and harmony. It suggests that a meaningful life involves embracing and</t>
  </si>
  <si>
    <t xml:space="preserve"> integrating opposing forces, such as joy and sorrow, success and failure, activity </t>
  </si>
  <si>
    <t xml:space="preserve">and rest. It encourages individuals to seek harmony and equilibrium in their lives, </t>
  </si>
  <si>
    <t xml:space="preserve">recognizing that both positive and negative experiences are essential for growth </t>
  </si>
  <si>
    <t xml:space="preserve">and wholeness. By acknowledging and balancing these dualities, individuals can </t>
  </si>
  <si>
    <t xml:space="preserve">github and hosting </t>
  </si>
  <si>
    <t>2nd Law - CRAVINGS - Make it Attractive</t>
  </si>
  <si>
    <t>Inversion of the 2nd Law - Make it Unattractive</t>
  </si>
  <si>
    <t>Reframe your mindset. Highlight the benefits of avoiding your bad habbits.</t>
  </si>
  <si>
    <t>portfolio making/blog</t>
  </si>
  <si>
    <t>blogsite making</t>
  </si>
  <si>
    <t>blog making</t>
  </si>
  <si>
    <t>need on Dayoff</t>
  </si>
  <si>
    <t>3.  I will workout every morning or afternoon at my room for atleast 60mins.</t>
  </si>
  <si>
    <t>4.  After I watch movies or any videos or manga, I will open my blogsite and optimize its design.</t>
  </si>
  <si>
    <t>2. I can play games after I practice web development for atleast 30mins.</t>
  </si>
  <si>
    <t>4. I can travel anywhere and buy my house after I have my first regular client.</t>
  </si>
  <si>
    <t>2.Watch a inspirational video for a minute before continuing the website.</t>
  </si>
  <si>
    <t>1. Hide your phone where you can’t see it.</t>
  </si>
  <si>
    <t xml:space="preserve">2. Hide in deep folder all your games and unecessary program on desktop. </t>
  </si>
  <si>
    <t>1. Playing eat away your time.</t>
  </si>
  <si>
    <t>2. Social media like facebook is a waste of your time. Instead learn new skill, practice programming and other skill and you will surely earn.</t>
  </si>
  <si>
    <t>3. Playing games earns you nothing.</t>
  </si>
  <si>
    <t>4. Playing games will delay you obtaining your dream house.</t>
  </si>
  <si>
    <t>5. Playing can be done when we have passive income</t>
  </si>
  <si>
    <t>6. Pleasure and games won't make you progress and will make you work all your life.</t>
  </si>
  <si>
    <t>3. Uninstall all games.</t>
  </si>
  <si>
    <t>5. After wake up, get a face towel and do simple stretching then do the low impact cardio workout.</t>
  </si>
  <si>
    <t>7. Watch the failed people because of bad habit, or watch the people getting old working and not getting their dreams.</t>
  </si>
  <si>
    <t>Walk slowly but Never backwards. Quantity over quality.</t>
  </si>
  <si>
    <t xml:space="preserve"> Action over planning.</t>
  </si>
  <si>
    <t>3rd Law - RESPONSE - Make it Easy</t>
  </si>
  <si>
    <t>Create All possible online passive income</t>
  </si>
  <si>
    <t>Blogging</t>
  </si>
  <si>
    <t>Affiliate Marketing</t>
  </si>
  <si>
    <t>Course Selling</t>
  </si>
  <si>
    <t>Google Ads</t>
  </si>
  <si>
    <t>Youtube Video</t>
  </si>
  <si>
    <t>busy on blogging</t>
  </si>
  <si>
    <t>2.  I will practice web developer for atleast 30mins when available in my room/work in the computer.</t>
  </si>
  <si>
    <t>4.  I will continue or finish my portfolio every day in my room/work in the computer for atleast 30mins.</t>
  </si>
  <si>
    <t>1. After opening computer by pressing the button, do daily goals.</t>
  </si>
  <si>
    <t>tired</t>
  </si>
  <si>
    <t>sleepy</t>
  </si>
  <si>
    <t>Become an Early Sleeper</t>
  </si>
  <si>
    <t xml:space="preserve">Phase 1: </t>
  </si>
  <si>
    <t xml:space="preserve">Phase 2: </t>
  </si>
  <si>
    <t xml:space="preserve">Phase 3: </t>
  </si>
  <si>
    <t xml:space="preserve">Phase 4: </t>
  </si>
  <si>
    <t xml:space="preserve">Phase 5: </t>
  </si>
  <si>
    <t>Wake up at 6 a.m. every day.</t>
  </si>
  <si>
    <t>Starting to Exercise</t>
  </si>
  <si>
    <t>Get up  early to have time for Exerscise</t>
  </si>
  <si>
    <t>Do a little warm up</t>
  </si>
  <si>
    <t>Continue it to simple stretching</t>
  </si>
  <si>
    <t>Do the first part of low impact workout</t>
  </si>
  <si>
    <t>Finish the low impact workout with warm-up and cool down.</t>
  </si>
  <si>
    <t>Starting to Write Content for Blog</t>
  </si>
  <si>
    <t>Search for the keyword data of all the topics</t>
  </si>
  <si>
    <t>Get a domain and build a very simple website using wordpress or web builder</t>
  </si>
  <si>
    <t>Do a simple assembly line of blog, optimize and add new content weekly</t>
  </si>
  <si>
    <t>Add more keyword and content and optimize SEO and add links and 1 affiliate market</t>
  </si>
  <si>
    <t>Inversion of the 3rd Law - Make it Difficult</t>
  </si>
  <si>
    <t>Increase friction. Increase the number of steps between you and your bad habits.</t>
  </si>
  <si>
    <t xml:space="preserve">     Habit Shaping</t>
  </si>
  <si>
    <t xml:space="preserve">      Commitment Device</t>
  </si>
  <si>
    <t>1. Only bring small amount of money to prevent buying expensive foods on work.</t>
  </si>
  <si>
    <t>2. Turn off cellphone and keep it away when your not yet finish on your daily goals.</t>
  </si>
  <si>
    <t>Reading Books / Applying Lesson from Books</t>
  </si>
  <si>
    <t>Already eat light meal by 11:30pm or don’t eat at all</t>
  </si>
  <si>
    <t>Have all devices (TV, phone, etc.) turned off by 11:30 p.m. every night.</t>
  </si>
  <si>
    <t>Be in bed by 11:30 p.m. every night (reading a book, talking with your partner).</t>
  </si>
  <si>
    <t>Lights off by 11:30 p.m. every night.</t>
  </si>
  <si>
    <t>3. Play only after finishing all daily Goals</t>
  </si>
  <si>
    <t>1.  I will read when available in my room/work in the computer for atleast 5 pages or apply the lessons on the book.</t>
  </si>
  <si>
    <t>4.Watch a deam house or car  for a minute before practicing web development.</t>
  </si>
  <si>
    <t>3.Watch a passive income video for a minute before practicing web development.</t>
  </si>
  <si>
    <t>3. Uninstall all games</t>
  </si>
  <si>
    <t>4. Put away all tempting things or distraction somewhere very far and hard to access. Example snack, hide it under cabinet.</t>
  </si>
  <si>
    <t>4. Watch only after creating/adding blog content</t>
  </si>
  <si>
    <t>5. Play games again when already have earning passive income</t>
  </si>
  <si>
    <t>4th Law - REWARD - Make it Satisfying</t>
  </si>
  <si>
    <t>Use Reinforcement. Give yourself an immidiate reward when you complete your habit.</t>
  </si>
  <si>
    <r>
      <rPr>
        <u/>
        <sz val="11"/>
        <color theme="1"/>
        <rFont val="Calibri"/>
        <family val="2"/>
        <scheme val="minor"/>
      </rPr>
      <t>1. After practicing web development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buy yourself your favorite food.</t>
    </r>
  </si>
  <si>
    <r>
      <t>3</t>
    </r>
    <r>
      <rPr>
        <u/>
        <sz val="11"/>
        <color theme="1"/>
        <rFont val="Calibri"/>
        <family val="2"/>
        <scheme val="minor"/>
      </rPr>
      <t>. After finishing workout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cook your favirote dish.</t>
    </r>
  </si>
  <si>
    <t>REWARD</t>
  </si>
  <si>
    <r>
      <rPr>
        <u/>
        <sz val="11"/>
        <color theme="1"/>
        <rFont val="Calibri"/>
        <family val="2"/>
        <scheme val="minor"/>
      </rPr>
      <t xml:space="preserve">2. After finishing and applying lesson of books. </t>
    </r>
    <r>
      <rPr>
        <b/>
        <sz val="11"/>
        <color rgb="FF00B050"/>
        <rFont val="Calibri"/>
        <family val="2"/>
        <scheme val="minor"/>
      </rPr>
      <t>You can list down all the benefit you gain and show it to your family and buy yourself a treat.</t>
    </r>
  </si>
  <si>
    <t>HOUSE</t>
  </si>
  <si>
    <t>Cook my favorite dish</t>
  </si>
  <si>
    <t>My personal blogsite</t>
  </si>
  <si>
    <t>Title</t>
  </si>
  <si>
    <t>Racheal Café Site</t>
  </si>
  <si>
    <t>JC creatives website</t>
  </si>
  <si>
    <t>VS code, HTML,CSS,Javascript</t>
  </si>
  <si>
    <t>Published</t>
  </si>
  <si>
    <t>finished</t>
  </si>
  <si>
    <t>no</t>
  </si>
  <si>
    <t>Host</t>
  </si>
  <si>
    <t>yes</t>
  </si>
  <si>
    <t>netlify</t>
  </si>
  <si>
    <t>n/a</t>
  </si>
  <si>
    <t>Link</t>
  </si>
  <si>
    <t>https://jccreatives.netlify.app</t>
  </si>
  <si>
    <r>
      <rPr>
        <u/>
        <sz val="11"/>
        <color theme="1"/>
        <rFont val="Calibri"/>
        <family val="2"/>
        <scheme val="minor"/>
      </rPr>
      <t xml:space="preserve">5. After you learn and master web development, </t>
    </r>
    <r>
      <rPr>
        <b/>
        <sz val="11"/>
        <color rgb="FF00B050"/>
        <rFont val="Calibri"/>
        <family val="2"/>
        <scheme val="minor"/>
      </rPr>
      <t>you will find a client that pays you well and you can buy a house with it. Complete for amonth and buy yourself a treat</t>
    </r>
  </si>
  <si>
    <t>POLVORON</t>
  </si>
  <si>
    <t xml:space="preserve">NEVER MISS TWICE. </t>
  </si>
  <si>
    <t xml:space="preserve">1. WHEN YOU FORGET TO DO A HABIT, MAKE SURE TO GET BACK ON TRACK IMMIDIATELY </t>
  </si>
  <si>
    <t>Inversion of the 4th Law - Make it Unsatisfying.</t>
  </si>
  <si>
    <t>GET AN ACOUNTABILITY PARTNER. ASK SOMEONE TO WATCH YOUR BEHAVIOR</t>
  </si>
  <si>
    <t>3. USE A HABBIT TRACKER, KEEP TRACK OF YOUR HABIT STREAK AND "DON’T BREAK THE CHAIN".</t>
  </si>
  <si>
    <t>1. Always See the worse that might happen when doing a bad habbits.</t>
  </si>
  <si>
    <t>before watching video, read 1-3 pages of current reading books first or apply the lessons</t>
  </si>
  <si>
    <t>1. I can buy any foods I want after I finish workout and stretching for 30 days.</t>
  </si>
  <si>
    <t>2. Create a habit contract. Make the costs of your bad habits public and painful.</t>
  </si>
  <si>
    <t xml:space="preserve">3. Playing worthless games will not make you get your goal or dream. </t>
  </si>
  <si>
    <t>4. Its okey to play if it benefits you, but too long playtime will spend your very valuable time. TIME IS MORE VALUABLE THAN MONEY.</t>
  </si>
  <si>
    <t>5. LEARNING SKILLS LIKE WEB DEVELOPER, BLOGGING, OR OTHER GOOD HABITS WILL SURELY MAKE YOU BUY YOUR DEAM HOUSE</t>
  </si>
  <si>
    <t>EAT, WORK OUT, RELAX, GO ON BEACH, INVENT AND MANY MORE ACTIVITY YOU LIKE</t>
  </si>
  <si>
    <t>2. WHEN MISSING MORE THAT 2X, YOU DO NOT GET ANY REWARD. NOT UNLESS SICK OR REASONABLE.</t>
  </si>
  <si>
    <t xml:space="preserve">6. GOING OUTSIDE AND MARKETING YOUR SKILL WILL BRING YOU PASSIVE INCOME, AND YOU CAN SPEND ALL YOUR TIME TO YOUR FAMILY AND THINGS YOU WANNA DO LIKE PLAY GAMES, </t>
  </si>
  <si>
    <t>check list of daily activity and do 1 or more task before playing, play only for 30mins to 1 hour max</t>
  </si>
  <si>
    <t>6.  I will remove my games to become more focus on more important activities like udemy review.</t>
  </si>
  <si>
    <t>help someone</t>
  </si>
  <si>
    <t>Right mindset during work 90%</t>
  </si>
  <si>
    <t>4. THINK OR LIST DOWN THE BENEFITS OF DOING GOOD HABBIT ESPECIALLY ON THE LATE GRATIFICATION.</t>
  </si>
  <si>
    <t>Just write down the content or topic you want</t>
  </si>
  <si>
    <t>Upwork/Blogging</t>
  </si>
  <si>
    <t>optimize blog</t>
  </si>
  <si>
    <t xml:space="preserve">Restful </t>
  </si>
  <si>
    <t>Express JS</t>
  </si>
  <si>
    <t>7. DON'T BE AFRAID TO MARKET YOUR SKILLS TO THE PUBLIC</t>
  </si>
  <si>
    <t>6. Completely uninstall games and remove any distractions</t>
  </si>
  <si>
    <t>optimize blog/new content</t>
  </si>
  <si>
    <r>
      <rPr>
        <u/>
        <sz val="11"/>
        <color theme="1"/>
        <rFont val="Calibri"/>
        <family val="2"/>
        <scheme val="minor"/>
      </rPr>
      <t xml:space="preserve">4. After you finish making blog and updating and improving it, </t>
    </r>
    <r>
      <rPr>
        <b/>
        <sz val="11"/>
        <color rgb="FF00B050"/>
        <rFont val="Calibri"/>
        <family val="2"/>
        <scheme val="minor"/>
      </rPr>
      <t xml:space="preserve">you will surely earn passive income. You can live without working for long hours. </t>
    </r>
  </si>
  <si>
    <t>clear loud voice</t>
  </si>
  <si>
    <t>optimize blog/express js</t>
  </si>
  <si>
    <t>yrriane bday</t>
  </si>
  <si>
    <t>hot weather</t>
  </si>
  <si>
    <t>cold</t>
  </si>
  <si>
    <t>walking</t>
  </si>
  <si>
    <t>MongoDB</t>
  </si>
  <si>
    <t>NS</t>
  </si>
  <si>
    <t>bonding w/ fam</t>
  </si>
  <si>
    <t>doing</t>
  </si>
  <si>
    <t>arduino robotics</t>
  </si>
  <si>
    <t>Web developer</t>
  </si>
  <si>
    <t xml:space="preserve">“When nothing seems to help, I go and look at a stonecutter hammering away at his rock, </t>
  </si>
  <si>
    <t xml:space="preserve">perhaps a hundred times without as much as a crack showing in it. Yet at the hundred and </t>
  </si>
  <si>
    <t xml:space="preserve">first blow it will split in two, and I know it was not that last blow that did it—but all that </t>
  </si>
  <si>
    <t>had gone before.” Mastery required patience.    -San Antonio SPURS Jabos Riis</t>
  </si>
  <si>
    <t>strive for a more meaningful and fulfilling existence.  -Taoism Yin Yhang</t>
  </si>
  <si>
    <t>apply on upwork</t>
  </si>
  <si>
    <t>javascript</t>
  </si>
  <si>
    <t>Mongoose</t>
  </si>
  <si>
    <t>finish all portfolio</t>
  </si>
  <si>
    <t>so good they cant ignore you</t>
  </si>
  <si>
    <t>any foods</t>
  </si>
  <si>
    <t>Portfolio/Design</t>
  </si>
  <si>
    <t>Mongoose express</t>
  </si>
  <si>
    <t>javascript exercise/tutorial</t>
  </si>
  <si>
    <t>Yelp Camp App creation</t>
  </si>
  <si>
    <t>middleware</t>
  </si>
  <si>
    <t>Yelp Camp layout design</t>
  </si>
  <si>
    <t>TOTAL</t>
  </si>
  <si>
    <t>javascript exercise/practice</t>
  </si>
  <si>
    <t>error handling in express</t>
  </si>
  <si>
    <t>Yrriane Recognition</t>
  </si>
  <si>
    <t>Family Bonding</t>
  </si>
  <si>
    <t>Client (June)</t>
  </si>
  <si>
    <t>validation Yelp Camp</t>
  </si>
  <si>
    <t>labahan</t>
  </si>
  <si>
    <t>Joi Yelp Camp</t>
  </si>
  <si>
    <t>rereading/ apply</t>
  </si>
  <si>
    <t>mongoose relationship</t>
  </si>
  <si>
    <t>completed</t>
  </si>
  <si>
    <t>Deliverate Practice and Focus</t>
  </si>
  <si>
    <t>-Remove all distractions - phone, foods, gadgets etc.</t>
  </si>
  <si>
    <t>-Clear your mind - focus mindset that only think about the goal</t>
  </si>
  <si>
    <t>-Be isolated - practive in a isolated area that no one will distract you.</t>
  </si>
  <si>
    <t>-Results - absorbed all the lesson/skills. Must be improving.</t>
  </si>
  <si>
    <t>Deliberate Practice = Intense Focus + Zero Distraction</t>
  </si>
  <si>
    <t>-Efficient- focused mind never waste time, be fast and remove unecessary movements</t>
  </si>
  <si>
    <t>EXERCISE</t>
  </si>
  <si>
    <t>yelp camp model</t>
  </si>
  <si>
    <t>javascript project/practice</t>
  </si>
  <si>
    <t>database</t>
  </si>
  <si>
    <t>html</t>
  </si>
  <si>
    <t>stopped</t>
  </si>
  <si>
    <t>focus first on single career</t>
  </si>
  <si>
    <t>add notes</t>
  </si>
  <si>
    <t>delete note 1</t>
  </si>
  <si>
    <t>reload html</t>
  </si>
  <si>
    <t>it seems that deleting "todo list" deletes the last one on database. It only delete the correct on html but last in the database</t>
  </si>
  <si>
    <t>TO DO LIST BUG | trial 1| - deleting the first row</t>
  </si>
  <si>
    <t>TO DO LIST BUG | trial 2| - deleting the 2nd row</t>
  </si>
  <si>
    <t>TO DO LIST BUG | trial 2| - deleting the last row</t>
  </si>
  <si>
    <t>Result</t>
  </si>
  <si>
    <t>with bug</t>
  </si>
  <si>
    <t>doesnt affect the process because the bug itself is always deleting the last one</t>
  </si>
  <si>
    <t>delete note 2</t>
  </si>
  <si>
    <t>delete note 4</t>
  </si>
  <si>
    <t>Express Router and Cookies</t>
  </si>
  <si>
    <t>swimming</t>
  </si>
  <si>
    <t>rest</t>
  </si>
  <si>
    <t>na</t>
  </si>
  <si>
    <t>pioritize portfolio</t>
  </si>
  <si>
    <t>ACTUAL HABITS</t>
  </si>
  <si>
    <t>Time</t>
  </si>
  <si>
    <t>Schedule</t>
  </si>
  <si>
    <t>Habit</t>
  </si>
  <si>
    <t>Thinking</t>
  </si>
  <si>
    <t>Focus</t>
  </si>
  <si>
    <t>Distractions</t>
  </si>
  <si>
    <t>Time Used (mins)</t>
  </si>
  <si>
    <t>NS at home</t>
  </si>
  <si>
    <t>stretching workout</t>
  </si>
  <si>
    <t>focusing on finishing workout</t>
  </si>
  <si>
    <t>television and cellphone</t>
  </si>
  <si>
    <t>thinking of what needs to bring at work like baon</t>
  </si>
  <si>
    <t>Req Focus</t>
  </si>
  <si>
    <t>take a bath and prepare baon</t>
  </si>
  <si>
    <t>eat food and preare for work</t>
  </si>
  <si>
    <t>Speed</t>
  </si>
  <si>
    <t>thinking my next things to do</t>
  </si>
  <si>
    <t>NS walking</t>
  </si>
  <si>
    <t>walking fast</t>
  </si>
  <si>
    <t>think about my time to get to pickup point</t>
  </si>
  <si>
    <t>my surroundings</t>
  </si>
  <si>
    <t>UNDER TESTING</t>
  </si>
  <si>
    <t>DO at home</t>
  </si>
  <si>
    <t>ACTIVITIES HABITS</t>
  </si>
  <si>
    <t>TOUGHTS HABITS</t>
  </si>
  <si>
    <t>Programming</t>
  </si>
  <si>
    <t>Talking with people</t>
  </si>
  <si>
    <t>Self Improvement</t>
  </si>
  <si>
    <t>Designing/Drawing</t>
  </si>
  <si>
    <t>Help someone</t>
  </si>
  <si>
    <t>Working Attitude</t>
  </si>
  <si>
    <t>Right mindset on work 90%</t>
  </si>
  <si>
    <t>Understanding people</t>
  </si>
  <si>
    <t>Intense emotion self observation</t>
  </si>
  <si>
    <t>Positive mindset</t>
  </si>
  <si>
    <t>Calmer</t>
  </si>
  <si>
    <t>Confident</t>
  </si>
  <si>
    <t>Fast Movement</t>
  </si>
  <si>
    <t>Focus Mind</t>
  </si>
  <si>
    <t>Manga or Browsing</t>
  </si>
  <si>
    <t>Watching video</t>
  </si>
  <si>
    <t>Clear and loud voice</t>
  </si>
  <si>
    <t>Wasting Time</t>
  </si>
  <si>
    <t>Procrastination</t>
  </si>
  <si>
    <t>Late Sleeping</t>
  </si>
  <si>
    <t>Not Finishing</t>
  </si>
  <si>
    <t>Complaining</t>
  </si>
  <si>
    <t>Playing Games</t>
  </si>
  <si>
    <t>Minding others action</t>
  </si>
  <si>
    <t>Hate thinking</t>
  </si>
  <si>
    <t>Judging people</t>
  </si>
  <si>
    <t>Negative thinking</t>
  </si>
  <si>
    <t>Trigger/Intense emotion</t>
  </si>
  <si>
    <t>Distract thinking</t>
  </si>
  <si>
    <t>Afraid</t>
  </si>
  <si>
    <t>HABITS BARGAIN</t>
  </si>
  <si>
    <t>Unecessary Movement</t>
  </si>
  <si>
    <t>Binge Eating</t>
  </si>
  <si>
    <t>Over Spending</t>
  </si>
  <si>
    <t>Savings / Budgeting</t>
  </si>
  <si>
    <t>Social Media</t>
  </si>
  <si>
    <t>August</t>
  </si>
  <si>
    <t>Exercise(August)</t>
  </si>
  <si>
    <t>NS shuttle</t>
  </si>
  <si>
    <t>listening music/ inspirational vids</t>
  </si>
  <si>
    <t>how to remove dstraction</t>
  </si>
  <si>
    <t>social media / music / videos</t>
  </si>
  <si>
    <t>NS canteen</t>
  </si>
  <si>
    <t>Time End</t>
  </si>
  <si>
    <t>watch videos / social media</t>
  </si>
  <si>
    <t>random thinking</t>
  </si>
  <si>
    <t>bad habits - no contribution</t>
  </si>
  <si>
    <t>passive habits - rquired</t>
  </si>
  <si>
    <t>good habits - calming mind</t>
  </si>
  <si>
    <t>good habits - healthy body</t>
  </si>
  <si>
    <t>NS comfort room</t>
  </si>
  <si>
    <t>brushing teeth</t>
  </si>
  <si>
    <t>thinking if there is endorsement</t>
  </si>
  <si>
    <t>chit chating</t>
  </si>
  <si>
    <t>Total : 24hr = 1440mins</t>
  </si>
  <si>
    <t>NS tech bay</t>
  </si>
  <si>
    <t>listening of huddle for any endorsement</t>
  </si>
  <si>
    <t>thinking of things to do like clock on</t>
  </si>
  <si>
    <t>laptop</t>
  </si>
  <si>
    <t>good habits - communication</t>
  </si>
  <si>
    <t>NS prod line</t>
  </si>
  <si>
    <t>clock on machine repair</t>
  </si>
  <si>
    <t>having hard time but maintain positive mindset to fix the machine</t>
  </si>
  <si>
    <t>good habits - work</t>
  </si>
  <si>
    <t>run rate on excel</t>
  </si>
  <si>
    <t>thinking to finish as soon as possible</t>
  </si>
  <si>
    <t>good habits - report</t>
  </si>
  <si>
    <t>programming</t>
  </si>
  <si>
    <t>thinking on finishing the program</t>
  </si>
  <si>
    <t>70^%</t>
  </si>
  <si>
    <t>browsing / chit chat</t>
  </si>
  <si>
    <t>good habits - programming</t>
  </si>
  <si>
    <t>read books</t>
  </si>
  <si>
    <t>thinking how to apply the books also with some procrastination</t>
  </si>
  <si>
    <t>good habits - reading</t>
  </si>
  <si>
    <t>buy and eat food</t>
  </si>
  <si>
    <t>thinking where to sit and what food to eat</t>
  </si>
  <si>
    <t>cellphone / social media</t>
  </si>
  <si>
    <t>play mobile legends</t>
  </si>
  <si>
    <t xml:space="preserve">thinking that we might lose but also hopefull to win, anxious because I might make mistakes </t>
  </si>
  <si>
    <t>thinking of line situation</t>
  </si>
  <si>
    <t>cellphone / binge eating</t>
  </si>
  <si>
    <t>bad habits - playing game</t>
  </si>
  <si>
    <t>thinking if there is machine repair</t>
  </si>
  <si>
    <t>laptop / chit chat / unecessary movement</t>
  </si>
  <si>
    <t>machine repair / set-up</t>
  </si>
  <si>
    <t>thinking of getting sleepy and finishing fast, angry a bit when distracted</t>
  </si>
  <si>
    <t>chit chat / unecessary movement / doing nothing</t>
  </si>
  <si>
    <t>checking of DH cleaning</t>
  </si>
  <si>
    <t>a bit bored and wanted to proceastinate or browse on laptop</t>
  </si>
  <si>
    <t>chit chat / unecessary movement / doing nothing / browsing on laptop</t>
  </si>
  <si>
    <t>browsing / chit chat / sleepy</t>
  </si>
  <si>
    <t>Thinking / Feeling</t>
  </si>
  <si>
    <t>relaxing / browsing on laptop / sleep</t>
  </si>
  <si>
    <t>sleepy / thinking of how to find other source of income</t>
  </si>
  <si>
    <t>bad habits - procrastinating</t>
  </si>
  <si>
    <t>browsing / chit chat / doing nothing</t>
  </si>
  <si>
    <t>sleep</t>
  </si>
  <si>
    <t>thinking of what to do if sleep or watch vid or games / bored and sleepy</t>
  </si>
  <si>
    <t>chatting with co-worker</t>
  </si>
  <si>
    <t>thinking of going home and doing some reports to finish</t>
  </si>
  <si>
    <t>bad habits - distraction</t>
  </si>
  <si>
    <t>urinate</t>
  </si>
  <si>
    <t>thinking of going home and beign sleepy</t>
  </si>
  <si>
    <t>time out and walk to shuttle</t>
  </si>
  <si>
    <t xml:space="preserve">thinking of the days remaining and being sleepy, when get blocked/delayed </t>
  </si>
  <si>
    <t>walking to get home</t>
  </si>
  <si>
    <t>sleep / music while looking at bus window</t>
  </si>
  <si>
    <t>thinking of what to do next, on how to start the programming, buying house etc. when not sleeping</t>
  </si>
  <si>
    <t>cellphone / browsing / unecessary action</t>
  </si>
  <si>
    <t>browsing / chit chat / procrastinating / unecessary action</t>
  </si>
  <si>
    <t>cellphone / social media / video / unecessary action</t>
  </si>
  <si>
    <t>laptop / chit chat / unecessary action</t>
  </si>
  <si>
    <t>chit chating / unecessary action</t>
  </si>
  <si>
    <t>cellphone, buying something, random thinking</t>
  </si>
  <si>
    <t>NS home</t>
  </si>
  <si>
    <t>prepare food for luch / asikaso Mira</t>
  </si>
  <si>
    <t>thinking of safety crossing road, what is the dish, what to buy, seeing people</t>
  </si>
  <si>
    <t>thinking of need to do goals</t>
  </si>
  <si>
    <t>cellphone / computer / social media / sitting</t>
  </si>
  <si>
    <t>clean house / timpla dede</t>
  </si>
  <si>
    <t>thinking to start programming or finishing the progress tracking</t>
  </si>
  <si>
    <t>good habits - cleaning</t>
  </si>
  <si>
    <t>thinking that my sleep is too late, and that I have to remove this bad habit but still want it.</t>
  </si>
  <si>
    <t>finish the newly improved progress tracking</t>
  </si>
  <si>
    <t xml:space="preserve">thinking of removeing the distraction by update my prograss tracking, thinking of progressing, thinking that my sleep will be lacking </t>
  </si>
  <si>
    <t>good habits - progress tracking</t>
  </si>
  <si>
    <t>thinking that im lacking of sleep, thinking of improving myself and remove distraction</t>
  </si>
  <si>
    <t>DAILY HABITS TRACKING</t>
  </si>
  <si>
    <t>stretching workout (light)</t>
  </si>
  <si>
    <t>chit chatting</t>
  </si>
  <si>
    <t>focusing on finishing workout to take a bath</t>
  </si>
  <si>
    <t>tired and sleepless, random thinking</t>
  </si>
  <si>
    <t>thinking of what needs to bring at work like baon, feeling tired</t>
  </si>
  <si>
    <t>television and chit chatting</t>
  </si>
  <si>
    <t>double checking my items to bring</t>
  </si>
  <si>
    <t>walking fast / buy bread</t>
  </si>
  <si>
    <t xml:space="preserve">hoping not to get late, too hot and sweating </t>
  </si>
  <si>
    <t>sleep with music</t>
  </si>
  <si>
    <t>trying to be okey for work due to tired</t>
  </si>
  <si>
    <t>watch short videos / social media</t>
  </si>
  <si>
    <t>watch videos / social media / chit chatting</t>
  </si>
  <si>
    <t>minding about line situation</t>
  </si>
  <si>
    <t>thinking on how to make habits tracking to be easier</t>
  </si>
  <si>
    <t>update habits tracking</t>
  </si>
  <si>
    <t>browsing / music</t>
  </si>
  <si>
    <t>good habits - self-observation</t>
  </si>
  <si>
    <t>randmom thinking / not focusing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</si>
</sst>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[$₱-464]#,##0.00"/>
    <numFmt numFmtId="166" formatCode="[$₱-3409]#,##0.00"/>
    <numFmt numFmtId="167" formatCode="[$-3409]mmmm\ dd\,\ yyyy;@"/>
    <numFmt numFmtId="168" formatCode="hh:mm:ss;@"/>
    <numFmt numFmtId="169" formatCode="[$-409]h:mm:ss\ AM/PM;@"/>
  </numFmts>
  <fonts count="4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rgb="FF4D5156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4D5156"/>
      <name val="Arial"/>
      <family val="2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B0F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Calibri"/>
      <family val="2"/>
      <scheme val="minor"/>
    </font>
    <font>
      <sz val="11"/>
      <color rgb="FFE4E6EB"/>
      <name val="Inherit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5F60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62E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28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7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14" borderId="0" xfId="0" applyFill="1"/>
    <xf numFmtId="0" fontId="2" fillId="2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6" borderId="15" xfId="0" applyFont="1" applyFill="1" applyBorder="1"/>
    <xf numFmtId="0" fontId="6" fillId="6" borderId="18" xfId="0" applyFont="1" applyFill="1" applyBorder="1"/>
    <xf numFmtId="0" fontId="7" fillId="0" borderId="22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3" xfId="0" applyFont="1" applyFill="1" applyBorder="1"/>
    <xf numFmtId="0" fontId="2" fillId="13" borderId="12" xfId="0" applyFont="1" applyFill="1" applyBorder="1"/>
    <xf numFmtId="0" fontId="6" fillId="6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2" borderId="26" xfId="0" applyFont="1" applyFill="1" applyBorder="1"/>
    <xf numFmtId="9" fontId="0" fillId="0" borderId="1" xfId="0" applyNumberFormat="1" applyBorder="1" applyAlignment="1">
      <alignment horizontal="center" vertical="center"/>
    </xf>
    <xf numFmtId="0" fontId="9" fillId="0" borderId="27" xfId="0" applyFont="1" applyBorder="1"/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2" fillId="7" borderId="2" xfId="0" applyFont="1" applyFill="1" applyBorder="1"/>
    <xf numFmtId="0" fontId="0" fillId="14" borderId="3" xfId="0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9" fontId="0" fillId="0" borderId="6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" fontId="0" fillId="9" borderId="5" xfId="0" applyNumberFormat="1" applyFill="1" applyBorder="1" applyAlignment="1">
      <alignment horizontal="center" vertical="center"/>
    </xf>
    <xf numFmtId="17" fontId="0" fillId="15" borderId="5" xfId="0" applyNumberFormat="1" applyFill="1" applyBorder="1" applyAlignment="1">
      <alignment horizontal="center" vertical="center"/>
    </xf>
    <xf numFmtId="17" fontId="0" fillId="18" borderId="5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14" borderId="7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5" fillId="14" borderId="15" xfId="0" applyFont="1" applyFill="1" applyBorder="1" applyAlignment="1">
      <alignment horizontal="center" vertical="center" wrapText="1"/>
    </xf>
    <xf numFmtId="0" fontId="14" fillId="13" borderId="32" xfId="0" applyFont="1" applyFill="1" applyBorder="1" applyAlignment="1">
      <alignment horizontal="center" vertical="center"/>
    </xf>
    <xf numFmtId="17" fontId="0" fillId="7" borderId="5" xfId="0" applyNumberFormat="1" applyFill="1" applyBorder="1" applyAlignment="1">
      <alignment horizontal="center" vertical="center"/>
    </xf>
    <xf numFmtId="17" fontId="0" fillId="2" borderId="5" xfId="0" applyNumberFormat="1" applyFill="1" applyBorder="1" applyAlignment="1">
      <alignment horizontal="center" vertical="center"/>
    </xf>
    <xf numFmtId="17" fontId="0" fillId="4" borderId="5" xfId="0" applyNumberFormat="1" applyFill="1" applyBorder="1" applyAlignment="1">
      <alignment horizontal="center" vertical="center"/>
    </xf>
    <xf numFmtId="0" fontId="13" fillId="21" borderId="15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0" fontId="13" fillId="21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19" borderId="1" xfId="0" quotePrefix="1" applyFill="1" applyBorder="1" applyAlignment="1">
      <alignment horizontal="center" vertical="center"/>
    </xf>
    <xf numFmtId="0" fontId="16" fillId="0" borderId="0" xfId="1"/>
    <xf numFmtId="0" fontId="0" fillId="8" borderId="0" xfId="0" applyFill="1"/>
    <xf numFmtId="0" fontId="2" fillId="7" borderId="1" xfId="0" applyFont="1" applyFill="1" applyBorder="1" applyAlignment="1">
      <alignment horizontal="center" vertical="center" wrapText="1"/>
    </xf>
    <xf numFmtId="0" fontId="0" fillId="22" borderId="0" xfId="0" applyFill="1"/>
    <xf numFmtId="0" fontId="7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2" fillId="1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9" fontId="0" fillId="15" borderId="19" xfId="0" applyNumberFormat="1" applyFill="1" applyBorder="1" applyAlignment="1">
      <alignment horizontal="center" vertical="center"/>
    </xf>
    <xf numFmtId="9" fontId="0" fillId="15" borderId="31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left" vertical="top"/>
    </xf>
    <xf numFmtId="0" fontId="6" fillId="0" borderId="38" xfId="0" applyFont="1" applyBorder="1"/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14" borderId="4" xfId="0" applyFill="1" applyBorder="1"/>
    <xf numFmtId="0" fontId="0" fillId="2" borderId="5" xfId="0" applyFill="1" applyBorder="1"/>
    <xf numFmtId="0" fontId="0" fillId="14" borderId="6" xfId="0" applyFill="1" applyBorder="1"/>
    <xf numFmtId="167" fontId="0" fillId="12" borderId="1" xfId="0" applyNumberFormat="1" applyFill="1" applyBorder="1" applyAlignment="1">
      <alignment horizontal="center" vertical="center"/>
    </xf>
    <xf numFmtId="167" fontId="0" fillId="19" borderId="1" xfId="0" applyNumberFormat="1" applyFill="1" applyBorder="1" applyAlignment="1">
      <alignment horizontal="center" vertical="center"/>
    </xf>
    <xf numFmtId="167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quotePrefix="1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7" fontId="0" fillId="24" borderId="1" xfId="0" applyNumberForma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9" fontId="2" fillId="20" borderId="3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0" borderId="37" xfId="0" applyFill="1" applyBorder="1"/>
    <xf numFmtId="0" fontId="0" fillId="8" borderId="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0" fillId="14" borderId="0" xfId="0" applyFont="1" applyFill="1" applyAlignment="1">
      <alignment horizontal="left" vertical="center"/>
    </xf>
    <xf numFmtId="0" fontId="0" fillId="0" borderId="2" xfId="0" applyBorder="1"/>
    <xf numFmtId="9" fontId="0" fillId="0" borderId="3" xfId="0" applyNumberFormat="1" applyBorder="1" applyAlignment="1">
      <alignment horizontal="center" vertical="center"/>
    </xf>
    <xf numFmtId="9" fontId="0" fillId="15" borderId="4" xfId="0" applyNumberFormat="1" applyFill="1" applyBorder="1" applyAlignment="1">
      <alignment horizontal="center" vertical="center"/>
    </xf>
    <xf numFmtId="0" fontId="2" fillId="7" borderId="15" xfId="0" applyFont="1" applyFill="1" applyBorder="1"/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22" fillId="14" borderId="0" xfId="0" applyFont="1" applyFill="1"/>
    <xf numFmtId="0" fontId="0" fillId="11" borderId="0" xfId="0" applyFill="1" applyBorder="1"/>
    <xf numFmtId="0" fontId="0" fillId="11" borderId="10" xfId="0" applyFill="1" applyBorder="1"/>
    <xf numFmtId="0" fontId="0" fillId="11" borderId="39" xfId="0" applyFill="1" applyBorder="1"/>
    <xf numFmtId="0" fontId="0" fillId="11" borderId="41" xfId="0" applyFill="1" applyBorder="1"/>
    <xf numFmtId="0" fontId="0" fillId="11" borderId="29" xfId="0" applyFill="1" applyBorder="1"/>
    <xf numFmtId="0" fontId="0" fillId="11" borderId="42" xfId="0" applyFill="1" applyBorder="1"/>
    <xf numFmtId="0" fontId="0" fillId="12" borderId="21" xfId="0" quotePrefix="1" applyFill="1" applyBorder="1" applyAlignment="1">
      <alignment horizontal="center" vertical="center"/>
    </xf>
    <xf numFmtId="0" fontId="24" fillId="11" borderId="27" xfId="0" applyFont="1" applyFill="1" applyBorder="1"/>
    <xf numFmtId="0" fontId="24" fillId="11" borderId="10" xfId="0" applyFont="1" applyFill="1" applyBorder="1"/>
    <xf numFmtId="0" fontId="24" fillId="11" borderId="40" xfId="0" applyFont="1" applyFill="1" applyBorder="1"/>
    <xf numFmtId="0" fontId="24" fillId="11" borderId="0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0" fontId="24" fillId="26" borderId="40" xfId="0" applyFont="1" applyFill="1" applyBorder="1"/>
    <xf numFmtId="0" fontId="24" fillId="26" borderId="0" xfId="0" applyFont="1" applyFill="1" applyBorder="1"/>
    <xf numFmtId="0" fontId="24" fillId="26" borderId="41" xfId="0" applyFont="1" applyFill="1" applyBorder="1"/>
    <xf numFmtId="0" fontId="25" fillId="14" borderId="0" xfId="0" applyFont="1" applyFill="1"/>
    <xf numFmtId="0" fontId="0" fillId="11" borderId="40" xfId="0" applyFill="1" applyBorder="1"/>
    <xf numFmtId="0" fontId="0" fillId="11" borderId="28" xfId="0" applyFill="1" applyBorder="1"/>
    <xf numFmtId="0" fontId="26" fillId="14" borderId="0" xfId="0" applyFont="1" applyFill="1"/>
    <xf numFmtId="0" fontId="3" fillId="0" borderId="0" xfId="0" applyFont="1"/>
    <xf numFmtId="0" fontId="0" fillId="27" borderId="40" xfId="0" applyFill="1" applyBorder="1"/>
    <xf numFmtId="0" fontId="0" fillId="27" borderId="0" xfId="0" applyFill="1" applyBorder="1"/>
    <xf numFmtId="0" fontId="0" fillId="27" borderId="41" xfId="0" applyFill="1" applyBorder="1"/>
    <xf numFmtId="0" fontId="3" fillId="2" borderId="27" xfId="0" applyFont="1" applyFill="1" applyBorder="1"/>
    <xf numFmtId="0" fontId="0" fillId="2" borderId="10" xfId="0" applyFill="1" applyBorder="1"/>
    <xf numFmtId="0" fontId="3" fillId="2" borderId="40" xfId="0" applyFont="1" applyFill="1" applyBorder="1"/>
    <xf numFmtId="0" fontId="0" fillId="2" borderId="0" xfId="0" applyFill="1" applyBorder="1"/>
    <xf numFmtId="0" fontId="21" fillId="15" borderId="33" xfId="0" applyFont="1" applyFill="1" applyBorder="1" applyAlignment="1"/>
    <xf numFmtId="0" fontId="21" fillId="15" borderId="25" xfId="0" applyFont="1" applyFill="1" applyBorder="1" applyAlignment="1"/>
    <xf numFmtId="0" fontId="21" fillId="15" borderId="32" xfId="0" applyFont="1" applyFill="1" applyBorder="1"/>
    <xf numFmtId="0" fontId="0" fillId="0" borderId="0" xfId="0" applyBorder="1"/>
    <xf numFmtId="0" fontId="0" fillId="11" borderId="27" xfId="0" applyFill="1" applyBorder="1" applyAlignment="1">
      <alignment horizontal="left"/>
    </xf>
    <xf numFmtId="0" fontId="0" fillId="11" borderId="27" xfId="0" applyFill="1" applyBorder="1"/>
    <xf numFmtId="0" fontId="0" fillId="0" borderId="0" xfId="0" applyAlignment="1"/>
    <xf numFmtId="0" fontId="2" fillId="2" borderId="34" xfId="0" applyFont="1" applyFill="1" applyBorder="1" applyAlignment="1">
      <alignment horizontal="center" vertical="center"/>
    </xf>
    <xf numFmtId="0" fontId="0" fillId="0" borderId="32" xfId="0" applyBorder="1"/>
    <xf numFmtId="0" fontId="2" fillId="15" borderId="43" xfId="0" applyFon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/>
    </xf>
    <xf numFmtId="0" fontId="0" fillId="0" borderId="8" xfId="0" applyBorder="1"/>
    <xf numFmtId="0" fontId="16" fillId="0" borderId="6" xfId="1" applyBorder="1"/>
    <xf numFmtId="0" fontId="3" fillId="1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1" fillId="15" borderId="0" xfId="0" applyFont="1" applyFill="1" applyBorder="1" applyAlignment="1"/>
    <xf numFmtId="0" fontId="0" fillId="0" borderId="0" xfId="0" applyFill="1" applyBorder="1"/>
    <xf numFmtId="0" fontId="0" fillId="11" borderId="40" xfId="0" applyFill="1" applyBorder="1" applyAlignment="1"/>
    <xf numFmtId="0" fontId="31" fillId="15" borderId="27" xfId="0" applyFont="1" applyFill="1" applyBorder="1"/>
    <xf numFmtId="0" fontId="31" fillId="15" borderId="10" xfId="0" applyFont="1" applyFill="1" applyBorder="1"/>
    <xf numFmtId="0" fontId="30" fillId="15" borderId="10" xfId="0" applyFont="1" applyFill="1" applyBorder="1"/>
    <xf numFmtId="0" fontId="31" fillId="15" borderId="40" xfId="0" applyFont="1" applyFill="1" applyBorder="1"/>
    <xf numFmtId="0" fontId="31" fillId="15" borderId="0" xfId="0" applyFont="1" applyFill="1" applyBorder="1"/>
    <xf numFmtId="0" fontId="30" fillId="15" borderId="0" xfId="0" applyFont="1" applyFill="1" applyBorder="1"/>
    <xf numFmtId="0" fontId="31" fillId="15" borderId="28" xfId="0" applyFont="1" applyFill="1" applyBorder="1"/>
    <xf numFmtId="0" fontId="31" fillId="15" borderId="29" xfId="0" applyFont="1" applyFill="1" applyBorder="1"/>
    <xf numFmtId="0" fontId="30" fillId="15" borderId="29" xfId="0" applyFont="1" applyFill="1" applyBorder="1"/>
    <xf numFmtId="9" fontId="0" fillId="0" borderId="8" xfId="0" applyNumberFormat="1" applyBorder="1" applyAlignment="1">
      <alignment horizontal="center" vertical="center"/>
    </xf>
    <xf numFmtId="0" fontId="0" fillId="11" borderId="28" xfId="0" applyFill="1" applyBorder="1" applyAlignment="1"/>
    <xf numFmtId="14" fontId="0" fillId="0" borderId="1" xfId="0" quotePrefix="1" applyNumberFormat="1" applyBorder="1" applyAlignment="1">
      <alignment horizontal="center" vertical="center"/>
    </xf>
    <xf numFmtId="0" fontId="0" fillId="28" borderId="1" xfId="0" applyFill="1" applyBorder="1"/>
    <xf numFmtId="0" fontId="0" fillId="0" borderId="10" xfId="0" applyBorder="1"/>
    <xf numFmtId="0" fontId="0" fillId="0" borderId="39" xfId="0" applyBorder="1"/>
    <xf numFmtId="0" fontId="0" fillId="0" borderId="20" xfId="0" applyBorder="1"/>
    <xf numFmtId="0" fontId="3" fillId="0" borderId="38" xfId="0" applyFont="1" applyBorder="1"/>
    <xf numFmtId="0" fontId="0" fillId="28" borderId="21" xfId="0" applyFill="1" applyBorder="1"/>
    <xf numFmtId="0" fontId="0" fillId="0" borderId="21" xfId="0" applyBorder="1"/>
    <xf numFmtId="0" fontId="0" fillId="0" borderId="15" xfId="0" applyBorder="1"/>
    <xf numFmtId="0" fontId="0" fillId="0" borderId="17" xfId="0" applyBorder="1"/>
    <xf numFmtId="0" fontId="0" fillId="14" borderId="1" xfId="0" applyFill="1" applyBorder="1"/>
    <xf numFmtId="0" fontId="0" fillId="0" borderId="1" xfId="0" applyFill="1" applyBorder="1"/>
    <xf numFmtId="0" fontId="13" fillId="8" borderId="1" xfId="0" applyFont="1" applyFill="1" applyBorder="1"/>
    <xf numFmtId="0" fontId="0" fillId="17" borderId="1" xfId="0" applyNumberForma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vertical="center"/>
    </xf>
    <xf numFmtId="0" fontId="5" fillId="20" borderId="25" xfId="0" applyFont="1" applyFill="1" applyBorder="1" applyAlignment="1">
      <alignment vertical="center"/>
    </xf>
    <xf numFmtId="0" fontId="6" fillId="12" borderId="24" xfId="0" applyFont="1" applyFill="1" applyBorder="1" applyAlignment="1">
      <alignment horizontal="center" vertical="center"/>
    </xf>
    <xf numFmtId="0" fontId="0" fillId="24" borderId="1" xfId="0" quotePrefix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33" fillId="14" borderId="0" xfId="0" quotePrefix="1" applyFont="1" applyFill="1"/>
    <xf numFmtId="0" fontId="34" fillId="14" borderId="0" xfId="0" applyFont="1" applyFill="1"/>
    <xf numFmtId="0" fontId="0" fillId="2" borderId="1" xfId="0" applyFill="1" applyBorder="1"/>
    <xf numFmtId="0" fontId="0" fillId="0" borderId="42" xfId="0" applyBorder="1"/>
    <xf numFmtId="0" fontId="0" fillId="14" borderId="40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28" borderId="3" xfId="0" applyFill="1" applyBorder="1"/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5" borderId="2" xfId="0" applyFill="1" applyBorder="1"/>
    <xf numFmtId="0" fontId="0" fillId="15" borderId="5" xfId="0" applyFill="1" applyBorder="1"/>
    <xf numFmtId="0" fontId="0" fillId="5" borderId="26" xfId="0" applyFill="1" applyBorder="1"/>
    <xf numFmtId="0" fontId="0" fillId="29" borderId="0" xfId="0" applyFill="1"/>
    <xf numFmtId="0" fontId="0" fillId="0" borderId="46" xfId="0" applyBorder="1" applyAlignment="1">
      <alignment horizontal="center" vertical="center" wrapText="1"/>
    </xf>
    <xf numFmtId="0" fontId="0" fillId="0" borderId="47" xfId="0" quotePrefix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1" fillId="13" borderId="5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5" fillId="30" borderId="2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 wrapText="1"/>
    </xf>
    <xf numFmtId="0" fontId="35" fillId="30" borderId="3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9" fontId="24" fillId="0" borderId="1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center" wrapText="1"/>
    </xf>
    <xf numFmtId="0" fontId="10" fillId="18" borderId="18" xfId="0" applyFont="1" applyFill="1" applyBorder="1" applyAlignment="1">
      <alignment horizontal="center" vertical="center" wrapText="1"/>
    </xf>
    <xf numFmtId="0" fontId="10" fillId="18" borderId="15" xfId="0" applyFont="1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9" fontId="2" fillId="2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69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57" xfId="0" quotePrefix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9" fillId="30" borderId="13" xfId="0" applyFont="1" applyFill="1" applyBorder="1" applyAlignment="1">
      <alignment horizontal="center" vertical="center"/>
    </xf>
    <xf numFmtId="0" fontId="39" fillId="30" borderId="11" xfId="0" applyFont="1" applyFill="1" applyBorder="1" applyAlignment="1">
      <alignment horizontal="center" vertical="center" wrapText="1"/>
    </xf>
    <xf numFmtId="0" fontId="39" fillId="30" borderId="11" xfId="0" applyFont="1" applyFill="1" applyBorder="1" applyAlignment="1">
      <alignment horizontal="center" vertical="center"/>
    </xf>
    <xf numFmtId="0" fontId="39" fillId="30" borderId="1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9" fillId="30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12" borderId="3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12" borderId="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68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8" fontId="0" fillId="16" borderId="8" xfId="0" applyNumberForma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0" xfId="0" applyFill="1"/>
    <xf numFmtId="0" fontId="0" fillId="16" borderId="40" xfId="0" applyFill="1" applyBorder="1" applyAlignment="1"/>
    <xf numFmtId="0" fontId="35" fillId="21" borderId="15" xfId="0" applyFont="1" applyFill="1" applyBorder="1" applyAlignment="1">
      <alignment horizontal="center" vertical="center"/>
    </xf>
    <xf numFmtId="0" fontId="35" fillId="21" borderId="17" xfId="0" applyFont="1" applyFill="1" applyBorder="1" applyAlignment="1">
      <alignment horizontal="center" vertical="center"/>
    </xf>
    <xf numFmtId="0" fontId="12" fillId="14" borderId="27" xfId="0" applyFont="1" applyFill="1" applyBorder="1" applyAlignment="1">
      <alignment horizontal="center"/>
    </xf>
    <xf numFmtId="0" fontId="12" fillId="14" borderId="10" xfId="0" applyFont="1" applyFill="1" applyBorder="1" applyAlignment="1">
      <alignment horizontal="center"/>
    </xf>
    <xf numFmtId="0" fontId="12" fillId="14" borderId="28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6" fillId="6" borderId="29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23" fillId="8" borderId="0" xfId="0" applyFont="1" applyFill="1" applyAlignment="1">
      <alignment horizontal="center"/>
    </xf>
    <xf numFmtId="0" fontId="21" fillId="15" borderId="29" xfId="0" applyFont="1" applyFill="1" applyBorder="1" applyAlignment="1">
      <alignment horizontal="center"/>
    </xf>
    <xf numFmtId="0" fontId="32" fillId="15" borderId="28" xfId="0" applyFont="1" applyFill="1" applyBorder="1" applyAlignment="1">
      <alignment horizontal="left" wrapText="1"/>
    </xf>
    <xf numFmtId="0" fontId="32" fillId="15" borderId="29" xfId="0" applyFont="1" applyFill="1" applyBorder="1" applyAlignment="1">
      <alignment horizontal="left" wrapText="1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8" fillId="0" borderId="48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51" xfId="0" applyFont="1" applyBorder="1" applyAlignment="1">
      <alignment horizontal="center" vertical="center"/>
    </xf>
    <xf numFmtId="0" fontId="38" fillId="0" borderId="5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0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51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6" fillId="0" borderId="48" xfId="0" applyFont="1" applyBorder="1" applyAlignment="1">
      <alignment horizontal="center" vertical="center"/>
    </xf>
    <xf numFmtId="0" fontId="36" fillId="0" borderId="49" xfId="0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0" borderId="54" xfId="0" applyFont="1" applyBorder="1" applyAlignment="1">
      <alignment horizontal="center" vertical="center"/>
    </xf>
    <xf numFmtId="167" fontId="1" fillId="2" borderId="32" xfId="0" applyNumberFormat="1" applyFont="1" applyFill="1" applyBorder="1" applyAlignment="1">
      <alignment horizontal="center" vertical="center" wrapText="1"/>
    </xf>
    <xf numFmtId="167" fontId="1" fillId="2" borderId="33" xfId="0" applyNumberFormat="1" applyFont="1" applyFill="1" applyBorder="1" applyAlignment="1">
      <alignment horizontal="center" vertical="center" wrapText="1"/>
    </xf>
    <xf numFmtId="167" fontId="1" fillId="2" borderId="25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/>
    </xf>
    <xf numFmtId="0" fontId="14" fillId="7" borderId="33" xfId="0" applyFont="1" applyFill="1" applyBorder="1" applyAlignment="1">
      <alignment horizontal="center" vertical="center"/>
    </xf>
    <xf numFmtId="0" fontId="14" fillId="7" borderId="25" xfId="0" applyFont="1" applyFill="1" applyBorder="1" applyAlignment="1">
      <alignment horizontal="center" vertical="center"/>
    </xf>
    <xf numFmtId="0" fontId="35" fillId="3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/>
    </xf>
    <xf numFmtId="10" fontId="6" fillId="14" borderId="17" xfId="0" applyNumberFormat="1" applyFont="1" applyFill="1" applyBorder="1" applyAlignment="1">
      <alignment horizontal="center" vertical="center" wrapText="1"/>
    </xf>
    <xf numFmtId="10" fontId="6" fillId="14" borderId="18" xfId="0" applyNumberFormat="1" applyFont="1" applyFill="1" applyBorder="1" applyAlignment="1">
      <alignment horizontal="center" vertical="center" wrapText="1"/>
    </xf>
    <xf numFmtId="0" fontId="17" fillId="25" borderId="0" xfId="0" applyFont="1" applyFill="1" applyAlignment="1">
      <alignment horizontal="center" vertical="center"/>
    </xf>
    <xf numFmtId="167" fontId="35" fillId="32" borderId="32" xfId="0" applyNumberFormat="1" applyFont="1" applyFill="1" applyBorder="1" applyAlignment="1">
      <alignment horizontal="center" vertical="center" wrapText="1"/>
    </xf>
    <xf numFmtId="167" fontId="35" fillId="32" borderId="33" xfId="0" applyNumberFormat="1" applyFont="1" applyFill="1" applyBorder="1" applyAlignment="1">
      <alignment horizontal="center" vertical="center" wrapText="1"/>
    </xf>
    <xf numFmtId="167" fontId="35" fillId="32" borderId="25" xfId="0" applyNumberFormat="1" applyFont="1" applyFill="1" applyBorder="1" applyAlignment="1">
      <alignment horizontal="center" vertical="center" wrapText="1"/>
    </xf>
    <xf numFmtId="167" fontId="35" fillId="31" borderId="32" xfId="0" applyNumberFormat="1" applyFont="1" applyFill="1" applyBorder="1" applyAlignment="1">
      <alignment horizontal="center" vertical="center" wrapText="1"/>
    </xf>
    <xf numFmtId="167" fontId="35" fillId="31" borderId="33" xfId="0" applyNumberFormat="1" applyFont="1" applyFill="1" applyBorder="1" applyAlignment="1">
      <alignment horizontal="center" vertical="center" wrapText="1"/>
    </xf>
    <xf numFmtId="167" fontId="35" fillId="31" borderId="25" xfId="0" applyNumberFormat="1" applyFont="1" applyFill="1" applyBorder="1" applyAlignment="1">
      <alignment horizontal="center" vertical="center" wrapText="1"/>
    </xf>
    <xf numFmtId="167" fontId="5" fillId="2" borderId="32" xfId="0" applyNumberFormat="1" applyFont="1" applyFill="1" applyBorder="1" applyAlignment="1">
      <alignment horizontal="center" vertical="center" wrapText="1"/>
    </xf>
    <xf numFmtId="167" fontId="5" fillId="2" borderId="33" xfId="0" applyNumberFormat="1" applyFont="1" applyFill="1" applyBorder="1" applyAlignment="1">
      <alignment horizontal="center" vertical="center" wrapText="1"/>
    </xf>
    <xf numFmtId="167" fontId="5" fillId="2" borderId="25" xfId="0" applyNumberFormat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39" fillId="30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1" fillId="19" borderId="32" xfId="0" applyFont="1" applyFill="1" applyBorder="1" applyAlignment="1">
      <alignment horizontal="center" vertical="center"/>
    </xf>
    <xf numFmtId="0" fontId="21" fillId="19" borderId="33" xfId="0" applyFont="1" applyFill="1" applyBorder="1" applyAlignment="1">
      <alignment horizontal="center" vertical="center"/>
    </xf>
    <xf numFmtId="10" fontId="0" fillId="0" borderId="32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29" fillId="13" borderId="27" xfId="0" applyFont="1" applyFill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29" fillId="13" borderId="39" xfId="0" applyFont="1" applyFill="1" applyBorder="1" applyAlignment="1">
      <alignment horizontal="center" vertical="center"/>
    </xf>
    <xf numFmtId="0" fontId="29" fillId="13" borderId="28" xfId="0" applyFont="1" applyFill="1" applyBorder="1" applyAlignment="1">
      <alignment horizontal="center" vertical="center"/>
    </xf>
    <xf numFmtId="0" fontId="29" fillId="13" borderId="29" xfId="0" applyFont="1" applyFill="1" applyBorder="1" applyAlignment="1">
      <alignment horizontal="center" vertical="center"/>
    </xf>
    <xf numFmtId="0" fontId="29" fillId="13" borderId="4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28" borderId="38" xfId="0" applyFill="1" applyBorder="1" applyAlignment="1">
      <alignment horizontal="center" wrapText="1"/>
    </xf>
    <xf numFmtId="0" fontId="0" fillId="28" borderId="45" xfId="0" applyFill="1" applyBorder="1" applyAlignment="1">
      <alignment horizontal="center" wrapText="1"/>
    </xf>
    <xf numFmtId="0" fontId="0" fillId="28" borderId="44" xfId="0" applyFill="1" applyBorder="1" applyAlignment="1">
      <alignment horizontal="center" wrapText="1"/>
    </xf>
    <xf numFmtId="0" fontId="3" fillId="19" borderId="5" xfId="0" applyNumberFormat="1" applyFont="1" applyFill="1" applyBorder="1" applyAlignment="1">
      <alignment horizontal="center" vertical="center"/>
    </xf>
    <xf numFmtId="169" fontId="24" fillId="19" borderId="1" xfId="0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9" fontId="0" fillId="19" borderId="1" xfId="0" applyNumberFormat="1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0" xfId="0" applyFill="1"/>
  </cellXfs>
  <cellStyles count="2">
    <cellStyle name="Hyperlink" xfId="1" builtinId="8"/>
    <cellStyle name="Normal" xfId="0" builtinId="0"/>
  </cellStyles>
  <dxfs count="1384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55F604"/>
      <color rgb="FF00FF00"/>
      <color rgb="FFFE62EB"/>
      <color rgb="FFFFD28F"/>
      <color rgb="FFFF9933"/>
      <color rgb="FFFFA94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46</xdr:row>
      <xdr:rowOff>66675</xdr:rowOff>
    </xdr:from>
    <xdr:to>
      <xdr:col>19</xdr:col>
      <xdr:colOff>580275</xdr:colOff>
      <xdr:row>84</xdr:row>
      <xdr:rowOff>18151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D3AB-0027-450F-959B-15C1D067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191625"/>
          <a:ext cx="6000000" cy="7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upwork.com/ab/jobs/search/?occupation_uid=104457847614210049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jccreatives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E845-F758-4070-B132-27C475D8252D}">
  <dimension ref="A1:S45"/>
  <sheetViews>
    <sheetView workbookViewId="0">
      <selection activeCell="F11" sqref="F11"/>
    </sheetView>
  </sheetViews>
  <sheetFormatPr defaultRowHeight="15"/>
  <cols>
    <col min="1" max="1" width="19.85546875" customWidth="1"/>
    <col min="2" max="2" width="35.42578125" style="13" customWidth="1"/>
    <col min="3" max="3" width="9.140625" style="13"/>
    <col min="4" max="4" width="14.42578125" customWidth="1"/>
    <col min="8" max="8" width="22.85546875" customWidth="1"/>
    <col min="9" max="9" width="12.5703125" customWidth="1"/>
    <col min="11" max="11" width="26.7109375" customWidth="1"/>
    <col min="12" max="12" width="12.7109375" customWidth="1"/>
    <col min="19" max="19" width="14.140625" customWidth="1"/>
  </cols>
  <sheetData>
    <row r="1" spans="1:19" ht="15" customHeight="1">
      <c r="A1" s="344" t="s">
        <v>108</v>
      </c>
      <c r="B1" s="345"/>
      <c r="C1" s="345"/>
      <c r="D1" s="348">
        <v>2024</v>
      </c>
      <c r="E1" s="348"/>
      <c r="F1" s="348"/>
    </row>
    <row r="2" spans="1:19" ht="15.75" customHeight="1" thickBot="1">
      <c r="A2" s="346"/>
      <c r="B2" s="347"/>
      <c r="C2" s="347"/>
      <c r="D2" s="348"/>
      <c r="E2" s="348"/>
      <c r="F2" s="348"/>
    </row>
    <row r="3" spans="1:19" ht="6.75" customHeight="1" thickBot="1"/>
    <row r="4" spans="1:19" ht="15" customHeight="1" thickBot="1">
      <c r="A4" s="170" t="s">
        <v>122</v>
      </c>
      <c r="B4" s="171"/>
      <c r="C4" s="172"/>
      <c r="H4" s="113" t="s">
        <v>213</v>
      </c>
      <c r="I4" s="115" t="s">
        <v>223</v>
      </c>
      <c r="K4" s="113" t="s">
        <v>228</v>
      </c>
      <c r="L4" s="115" t="s">
        <v>223</v>
      </c>
    </row>
    <row r="5" spans="1:19" ht="15" customHeight="1">
      <c r="A5" s="167" t="s">
        <v>270</v>
      </c>
      <c r="B5" s="168">
        <f>'2024 Habits'!I3900</f>
        <v>0.65384615384615385</v>
      </c>
      <c r="C5" s="169">
        <f>B5</f>
        <v>0.65384615384615385</v>
      </c>
      <c r="H5" s="114" t="s">
        <v>125</v>
      </c>
      <c r="I5" s="86" t="s">
        <v>224</v>
      </c>
      <c r="K5" s="86" t="s">
        <v>229</v>
      </c>
      <c r="L5" s="86" t="s">
        <v>240</v>
      </c>
    </row>
    <row r="6" spans="1:19" ht="15" customHeight="1">
      <c r="A6" s="64" t="s">
        <v>625</v>
      </c>
      <c r="B6" s="44">
        <f>Workout!D3</f>
        <v>9.6774193548387094E-2</v>
      </c>
      <c r="C6" s="80">
        <f t="shared" ref="C6" si="0">B6</f>
        <v>9.6774193548387094E-2</v>
      </c>
      <c r="H6" s="114" t="s">
        <v>214</v>
      </c>
      <c r="I6" s="86" t="s">
        <v>225</v>
      </c>
      <c r="K6" s="86" t="s">
        <v>230</v>
      </c>
      <c r="L6" s="86" t="s">
        <v>240</v>
      </c>
    </row>
    <row r="7" spans="1:19" ht="15" customHeight="1">
      <c r="A7" s="64" t="s">
        <v>271</v>
      </c>
      <c r="B7" s="44">
        <f>'Books Reading'!F4</f>
        <v>1</v>
      </c>
      <c r="C7" s="80">
        <f>B7</f>
        <v>1</v>
      </c>
      <c r="D7" t="s">
        <v>267</v>
      </c>
      <c r="H7" s="114" t="s">
        <v>215</v>
      </c>
      <c r="I7" s="86" t="s">
        <v>225</v>
      </c>
      <c r="K7" s="86" t="s">
        <v>231</v>
      </c>
      <c r="L7" s="86" t="s">
        <v>240</v>
      </c>
    </row>
    <row r="8" spans="1:19" ht="15" customHeight="1">
      <c r="A8" s="64" t="s">
        <v>624</v>
      </c>
      <c r="B8" s="60">
        <f>'Deliverate Practice'!D4</f>
        <v>9.6774193548387094E-2</v>
      </c>
      <c r="C8" s="80">
        <f>B8</f>
        <v>9.6774193548387094E-2</v>
      </c>
      <c r="H8" s="114" t="s">
        <v>216</v>
      </c>
      <c r="I8" s="86" t="s">
        <v>225</v>
      </c>
      <c r="K8" s="86" t="s">
        <v>232</v>
      </c>
      <c r="L8" s="86" t="s">
        <v>240</v>
      </c>
    </row>
    <row r="9" spans="1:19" ht="15" customHeight="1" thickBot="1">
      <c r="A9" s="65" t="s">
        <v>524</v>
      </c>
      <c r="B9" s="101">
        <f>Client!D4</f>
        <v>9.6774193548387094E-2</v>
      </c>
      <c r="C9" s="80">
        <f>B9</f>
        <v>9.6774193548387094E-2</v>
      </c>
      <c r="H9" s="114" t="s">
        <v>226</v>
      </c>
      <c r="I9" s="86" t="s">
        <v>225</v>
      </c>
      <c r="K9" s="86" t="s">
        <v>233</v>
      </c>
      <c r="L9" s="86" t="s">
        <v>240</v>
      </c>
    </row>
    <row r="10" spans="1:19" ht="15" customHeight="1" thickBot="1">
      <c r="H10" s="114" t="s">
        <v>227</v>
      </c>
      <c r="I10" s="86" t="s">
        <v>225</v>
      </c>
      <c r="K10" s="86" t="s">
        <v>234</v>
      </c>
      <c r="L10" s="86" t="s">
        <v>240</v>
      </c>
    </row>
    <row r="11" spans="1:19" ht="15" customHeight="1">
      <c r="A11" s="62" t="s">
        <v>123</v>
      </c>
      <c r="B11" s="63"/>
      <c r="C11" s="79"/>
      <c r="H11" s="112"/>
    </row>
    <row r="12" spans="1:19" ht="15" customHeight="1">
      <c r="A12" s="64" t="s">
        <v>124</v>
      </c>
      <c r="B12" s="44">
        <v>0.98</v>
      </c>
      <c r="C12" s="80">
        <f>B12</f>
        <v>0.98</v>
      </c>
      <c r="H12" s="112"/>
    </row>
    <row r="13" spans="1:19" ht="15" customHeight="1">
      <c r="A13" s="64" t="s">
        <v>126</v>
      </c>
      <c r="B13" s="11">
        <v>0.98</v>
      </c>
      <c r="C13" s="80">
        <f t="shared" ref="C13:C21" si="1">B13</f>
        <v>0.98</v>
      </c>
      <c r="D13" s="109"/>
      <c r="G13" s="128"/>
      <c r="H13" s="129"/>
      <c r="I13" s="128"/>
      <c r="J13" s="128"/>
      <c r="L13" s="190" t="s">
        <v>355</v>
      </c>
      <c r="M13" s="190"/>
      <c r="N13" s="190"/>
      <c r="O13" s="190"/>
      <c r="P13" s="190"/>
      <c r="Q13" s="190"/>
      <c r="R13" s="190"/>
      <c r="S13" s="190"/>
    </row>
    <row r="14" spans="1:19" ht="15" customHeight="1">
      <c r="A14" s="64" t="s">
        <v>127</v>
      </c>
      <c r="B14" s="11">
        <v>0.75</v>
      </c>
      <c r="C14" s="80">
        <f t="shared" si="1"/>
        <v>0.75</v>
      </c>
      <c r="D14" s="107"/>
      <c r="G14" s="128"/>
      <c r="H14" s="129"/>
      <c r="I14" s="128"/>
      <c r="J14" s="128"/>
      <c r="L14" s="190" t="s">
        <v>356</v>
      </c>
      <c r="M14" s="190"/>
      <c r="N14" s="190"/>
      <c r="O14" s="190"/>
      <c r="P14" s="190"/>
      <c r="Q14" s="190"/>
      <c r="R14" s="190"/>
      <c r="S14" s="190"/>
    </row>
    <row r="15" spans="1:19" ht="15" customHeight="1">
      <c r="A15" t="s">
        <v>143</v>
      </c>
      <c r="B15" s="44">
        <v>0.35</v>
      </c>
      <c r="C15" s="80">
        <f t="shared" si="1"/>
        <v>0.35</v>
      </c>
      <c r="D15" s="107"/>
      <c r="G15" s="128"/>
      <c r="H15" s="116" t="s">
        <v>260</v>
      </c>
      <c r="I15" s="115" t="s">
        <v>259</v>
      </c>
      <c r="J15" s="128"/>
      <c r="L15" s="190" t="s">
        <v>357</v>
      </c>
      <c r="M15" s="190"/>
      <c r="N15" s="190"/>
      <c r="O15" s="190"/>
      <c r="P15" s="190"/>
      <c r="Q15" s="190"/>
      <c r="R15" s="190"/>
      <c r="S15" s="190"/>
    </row>
    <row r="16" spans="1:19" ht="15" customHeight="1">
      <c r="A16" s="64" t="s">
        <v>140</v>
      </c>
      <c r="B16" s="44">
        <v>0.9</v>
      </c>
      <c r="C16" s="80">
        <f t="shared" si="1"/>
        <v>0.9</v>
      </c>
      <c r="D16" s="107"/>
      <c r="G16" s="128"/>
      <c r="H16" s="86" t="s">
        <v>241</v>
      </c>
      <c r="I16" s="131">
        <v>0</v>
      </c>
      <c r="J16" s="128"/>
      <c r="L16" s="190" t="s">
        <v>358</v>
      </c>
      <c r="M16" s="190"/>
      <c r="N16" s="190"/>
      <c r="O16" s="190"/>
      <c r="P16" s="190"/>
      <c r="Q16" s="190"/>
      <c r="R16" s="190"/>
      <c r="S16" s="190"/>
    </row>
    <row r="17" spans="1:19" ht="15" customHeight="1">
      <c r="A17" s="64" t="s">
        <v>256</v>
      </c>
      <c r="B17" s="44">
        <v>0.5</v>
      </c>
      <c r="C17" s="80">
        <f t="shared" si="1"/>
        <v>0.5</v>
      </c>
      <c r="D17" s="107"/>
      <c r="G17" s="128"/>
      <c r="H17" s="86" t="s">
        <v>236</v>
      </c>
      <c r="I17" s="131">
        <v>0</v>
      </c>
      <c r="J17" s="128"/>
      <c r="L17" s="190" t="s">
        <v>359</v>
      </c>
      <c r="M17" s="190"/>
      <c r="N17" s="190"/>
      <c r="O17" s="190"/>
      <c r="P17" s="190"/>
      <c r="Q17" s="190"/>
      <c r="R17" s="190"/>
      <c r="S17" s="190"/>
    </row>
    <row r="18" spans="1:19" ht="15" customHeight="1">
      <c r="A18" s="64" t="s">
        <v>141</v>
      </c>
      <c r="B18" s="44">
        <v>0.65</v>
      </c>
      <c r="C18" s="80">
        <f t="shared" si="1"/>
        <v>0.65</v>
      </c>
      <c r="D18" s="107"/>
      <c r="G18" s="128"/>
      <c r="H18" s="114" t="s">
        <v>237</v>
      </c>
      <c r="I18" s="131">
        <v>0</v>
      </c>
      <c r="J18" s="128"/>
      <c r="L18" s="190" t="s">
        <v>360</v>
      </c>
      <c r="M18" s="190"/>
      <c r="N18" s="190"/>
      <c r="O18" s="190"/>
      <c r="P18" s="190"/>
      <c r="Q18" s="190"/>
      <c r="R18" s="190"/>
      <c r="S18" s="190"/>
    </row>
    <row r="19" spans="1:19" ht="15" customHeight="1">
      <c r="A19" s="64" t="s">
        <v>247</v>
      </c>
      <c r="B19" s="44">
        <v>0.2</v>
      </c>
      <c r="C19" s="80">
        <f t="shared" si="1"/>
        <v>0.2</v>
      </c>
      <c r="D19" s="107"/>
      <c r="G19" s="128"/>
      <c r="H19" s="114" t="s">
        <v>238</v>
      </c>
      <c r="I19" s="131">
        <v>0</v>
      </c>
      <c r="J19" s="128"/>
      <c r="L19" s="190" t="s">
        <v>506</v>
      </c>
      <c r="M19" s="190"/>
      <c r="N19" s="190"/>
      <c r="O19" s="190"/>
      <c r="P19" s="190"/>
      <c r="Q19" s="190"/>
      <c r="R19" s="190"/>
      <c r="S19" s="190"/>
    </row>
    <row r="20" spans="1:19" ht="15" customHeight="1">
      <c r="A20" s="64" t="s">
        <v>142</v>
      </c>
      <c r="B20" s="11"/>
      <c r="C20" s="80">
        <f t="shared" si="1"/>
        <v>0</v>
      </c>
      <c r="D20" s="107"/>
      <c r="G20" s="128"/>
      <c r="H20" s="114" t="s">
        <v>239</v>
      </c>
      <c r="I20" s="131">
        <v>0</v>
      </c>
      <c r="J20" s="128"/>
    </row>
    <row r="21" spans="1:19" ht="15" customHeight="1" thickBot="1">
      <c r="A21" s="64" t="s">
        <v>485</v>
      </c>
      <c r="B21" s="238">
        <v>0.75</v>
      </c>
      <c r="C21" s="81">
        <f t="shared" si="1"/>
        <v>0.75</v>
      </c>
      <c r="G21" s="128"/>
      <c r="H21" s="114" t="s">
        <v>227</v>
      </c>
      <c r="I21" s="131">
        <v>0</v>
      </c>
      <c r="J21" s="128"/>
      <c r="L21" s="173" t="s">
        <v>307</v>
      </c>
      <c r="M21" s="173"/>
      <c r="N21" s="173"/>
      <c r="O21" s="173"/>
      <c r="P21" s="173"/>
      <c r="Q21" s="173"/>
      <c r="R21" s="173"/>
      <c r="S21" s="173"/>
    </row>
    <row r="22" spans="1:19" ht="15" customHeight="1" thickBot="1">
      <c r="G22" s="128"/>
      <c r="H22" s="114" t="s">
        <v>258</v>
      </c>
      <c r="I22" s="131">
        <v>0</v>
      </c>
      <c r="J22" s="128"/>
      <c r="L22" s="173" t="s">
        <v>308</v>
      </c>
      <c r="M22" s="173"/>
      <c r="N22" s="173"/>
      <c r="O22" s="173"/>
      <c r="P22" s="173"/>
      <c r="Q22" s="173"/>
      <c r="R22" s="173"/>
      <c r="S22" s="173"/>
    </row>
    <row r="23" spans="1:19" ht="15" customHeight="1">
      <c r="A23" s="62" t="s">
        <v>125</v>
      </c>
      <c r="B23" s="79"/>
      <c r="C23" s="121"/>
      <c r="G23" s="128"/>
      <c r="J23" s="128"/>
      <c r="L23" s="173" t="s">
        <v>309</v>
      </c>
      <c r="M23" s="173"/>
      <c r="N23" s="173"/>
      <c r="O23" s="173"/>
      <c r="P23" s="173"/>
      <c r="Q23" s="173"/>
      <c r="R23" s="173"/>
      <c r="S23" s="173"/>
    </row>
    <row r="24" spans="1:19" ht="15" customHeight="1">
      <c r="A24" s="64" t="s">
        <v>235</v>
      </c>
      <c r="B24" s="124">
        <f>Freelance!C4</f>
        <v>1</v>
      </c>
      <c r="C24" s="122">
        <f>B24</f>
        <v>1</v>
      </c>
      <c r="D24" s="111"/>
      <c r="G24" s="128"/>
      <c r="H24" s="116" t="s">
        <v>243</v>
      </c>
      <c r="I24" s="22" t="s">
        <v>246</v>
      </c>
      <c r="J24" s="128"/>
    </row>
    <row r="25" spans="1:19" ht="15" customHeight="1">
      <c r="A25" s="64" t="s">
        <v>145</v>
      </c>
      <c r="B25" s="124">
        <f>'Web Dev'!B1</f>
        <v>0.92129629629629628</v>
      </c>
      <c r="C25" s="122">
        <f t="shared" ref="C25:C27" si="2">B25</f>
        <v>0.92129629629629628</v>
      </c>
      <c r="D25" s="107"/>
      <c r="G25" s="128"/>
      <c r="H25" s="114" t="s">
        <v>52</v>
      </c>
      <c r="I25" s="132">
        <v>0</v>
      </c>
      <c r="J25" s="128"/>
      <c r="L25" s="166" t="s">
        <v>277</v>
      </c>
      <c r="M25" s="15"/>
      <c r="N25" s="15"/>
      <c r="O25" s="15"/>
      <c r="P25" s="15"/>
      <c r="Q25" s="15"/>
      <c r="R25" s="15"/>
      <c r="S25" s="15"/>
    </row>
    <row r="26" spans="1:19" ht="15" customHeight="1">
      <c r="A26" s="64" t="s">
        <v>139</v>
      </c>
      <c r="B26" s="56">
        <v>0.5</v>
      </c>
      <c r="C26" s="122">
        <f t="shared" si="2"/>
        <v>0.5</v>
      </c>
      <c r="G26" s="128"/>
      <c r="H26" s="114" t="s">
        <v>244</v>
      </c>
      <c r="I26" s="132">
        <v>0</v>
      </c>
      <c r="J26" s="128"/>
      <c r="L26" s="166" t="s">
        <v>278</v>
      </c>
      <c r="M26" s="15"/>
      <c r="N26" s="15"/>
      <c r="O26" s="15"/>
      <c r="P26" s="15"/>
      <c r="Q26" s="15"/>
      <c r="R26" s="15"/>
      <c r="S26" s="15"/>
    </row>
    <row r="27" spans="1:19" ht="15" customHeight="1" thickBot="1">
      <c r="A27" s="65" t="s">
        <v>129</v>
      </c>
      <c r="B27" s="120"/>
      <c r="C27" s="123">
        <f t="shared" si="2"/>
        <v>0</v>
      </c>
      <c r="G27" s="128"/>
      <c r="H27" s="114" t="s">
        <v>245</v>
      </c>
      <c r="I27" s="132">
        <v>0</v>
      </c>
      <c r="J27" s="128"/>
      <c r="L27" s="166" t="s">
        <v>279</v>
      </c>
      <c r="M27" s="15"/>
      <c r="N27" s="15"/>
      <c r="O27" s="15"/>
      <c r="P27" s="15"/>
      <c r="Q27" s="15"/>
      <c r="R27" s="15"/>
      <c r="S27" s="15"/>
    </row>
    <row r="28" spans="1:19" ht="15" customHeight="1" thickBot="1">
      <c r="G28" s="128"/>
      <c r="H28" s="114" t="s">
        <v>250</v>
      </c>
      <c r="I28" s="132">
        <v>0</v>
      </c>
      <c r="J28" s="128"/>
      <c r="L28" s="166" t="s">
        <v>280</v>
      </c>
      <c r="M28" s="15"/>
      <c r="N28" s="15"/>
      <c r="O28" s="15"/>
      <c r="P28" s="15"/>
      <c r="Q28" s="15"/>
      <c r="R28" s="15"/>
      <c r="S28" s="15"/>
    </row>
    <row r="29" spans="1:19" ht="15" customHeight="1">
      <c r="A29" s="62" t="s">
        <v>148</v>
      </c>
      <c r="B29" s="63"/>
      <c r="C29" s="79"/>
      <c r="G29" s="128"/>
      <c r="H29" s="114" t="s">
        <v>251</v>
      </c>
      <c r="I29" s="132">
        <v>0</v>
      </c>
      <c r="J29" s="128"/>
      <c r="L29" s="166" t="s">
        <v>281</v>
      </c>
      <c r="M29" s="15"/>
      <c r="N29" s="15"/>
      <c r="O29" s="15"/>
      <c r="P29" s="15"/>
      <c r="Q29" s="15"/>
      <c r="R29" s="15"/>
      <c r="S29" s="15"/>
    </row>
    <row r="30" spans="1:19" ht="15" customHeight="1">
      <c r="A30" s="64" t="s">
        <v>149</v>
      </c>
      <c r="B30" s="60">
        <v>0.5</v>
      </c>
      <c r="C30" s="80">
        <f>B30</f>
        <v>0.5</v>
      </c>
      <c r="D30" s="107"/>
      <c r="G30" s="128"/>
      <c r="H30" s="128"/>
      <c r="I30" s="128"/>
      <c r="J30" s="128"/>
      <c r="L30" s="166" t="s">
        <v>282</v>
      </c>
      <c r="M30" s="15"/>
      <c r="N30" s="15"/>
      <c r="O30" s="15"/>
      <c r="P30" s="15"/>
      <c r="Q30" s="15"/>
      <c r="R30" s="15"/>
      <c r="S30" s="15"/>
    </row>
    <row r="31" spans="1:19" ht="15" customHeight="1">
      <c r="A31" s="64" t="s">
        <v>128</v>
      </c>
      <c r="B31" s="11"/>
      <c r="C31" s="80">
        <f t="shared" ref="C31:C34" si="3">B31</f>
        <v>0</v>
      </c>
      <c r="D31" s="107"/>
      <c r="G31" s="128"/>
      <c r="H31" s="128"/>
      <c r="I31" s="128"/>
      <c r="J31" s="128"/>
      <c r="L31" s="166" t="s">
        <v>283</v>
      </c>
      <c r="M31" s="15"/>
      <c r="N31" s="15"/>
      <c r="O31" s="15"/>
      <c r="P31" s="15"/>
      <c r="Q31" s="15"/>
      <c r="R31" s="15"/>
      <c r="S31" s="15"/>
    </row>
    <row r="32" spans="1:19" ht="15" customHeight="1">
      <c r="A32" s="64" t="s">
        <v>125</v>
      </c>
      <c r="B32" s="11"/>
      <c r="C32" s="80">
        <f t="shared" si="3"/>
        <v>0</v>
      </c>
      <c r="D32" s="107"/>
      <c r="L32" s="166" t="s">
        <v>284</v>
      </c>
      <c r="M32" s="15"/>
      <c r="N32" s="15"/>
      <c r="O32" s="15"/>
      <c r="P32" s="15"/>
      <c r="Q32" s="15"/>
      <c r="R32" s="15"/>
      <c r="S32" s="15"/>
    </row>
    <row r="33" spans="1:19" ht="15" customHeight="1">
      <c r="A33" s="64" t="s">
        <v>150</v>
      </c>
      <c r="B33" s="11"/>
      <c r="C33" s="80">
        <f t="shared" si="3"/>
        <v>0</v>
      </c>
      <c r="D33" s="107"/>
      <c r="L33" s="166" t="s">
        <v>285</v>
      </c>
      <c r="M33" s="15"/>
      <c r="N33" s="15"/>
      <c r="O33" s="15"/>
      <c r="P33" s="15"/>
      <c r="Q33" s="15"/>
      <c r="R33" s="15"/>
      <c r="S33" s="15"/>
    </row>
    <row r="34" spans="1:19" ht="15" customHeight="1">
      <c r="A34" s="64" t="s">
        <v>217</v>
      </c>
      <c r="B34" s="11"/>
      <c r="C34" s="80">
        <f t="shared" si="3"/>
        <v>0</v>
      </c>
      <c r="L34" s="166" t="s">
        <v>286</v>
      </c>
      <c r="M34" s="15"/>
      <c r="N34" s="15"/>
      <c r="O34" s="15"/>
      <c r="P34" s="15"/>
      <c r="Q34" s="15"/>
      <c r="R34" s="15"/>
      <c r="S34" s="15"/>
    </row>
    <row r="35" spans="1:19" ht="15" customHeight="1">
      <c r="A35" s="64" t="s">
        <v>248</v>
      </c>
      <c r="B35" s="11"/>
      <c r="C35" s="80">
        <f t="shared" ref="C35:C36" si="4">B35</f>
        <v>0</v>
      </c>
      <c r="L35" s="166" t="s">
        <v>287</v>
      </c>
      <c r="M35" s="15"/>
      <c r="N35" s="15"/>
      <c r="O35" s="15"/>
      <c r="P35" s="15"/>
      <c r="Q35" s="15"/>
      <c r="R35" s="15"/>
      <c r="S35" s="15"/>
    </row>
    <row r="36" spans="1:19" ht="15" customHeight="1" thickBot="1">
      <c r="A36" s="65" t="s">
        <v>249</v>
      </c>
      <c r="B36" s="42"/>
      <c r="C36" s="81">
        <f t="shared" si="4"/>
        <v>0</v>
      </c>
      <c r="L36" s="166" t="s">
        <v>288</v>
      </c>
      <c r="M36" s="15"/>
      <c r="N36" s="15"/>
      <c r="O36" s="15"/>
      <c r="P36" s="15"/>
      <c r="Q36" s="15"/>
      <c r="R36" s="15"/>
      <c r="S36" s="15"/>
    </row>
    <row r="37" spans="1:19" ht="15" customHeight="1">
      <c r="L37" s="166" t="s">
        <v>289</v>
      </c>
      <c r="M37" s="15"/>
      <c r="N37" s="15"/>
      <c r="O37" s="15"/>
      <c r="P37" s="15"/>
      <c r="Q37" s="15"/>
      <c r="R37" s="15"/>
      <c r="S37" s="15"/>
    </row>
    <row r="39" spans="1:19" ht="18.75">
      <c r="L39" s="173" t="s">
        <v>385</v>
      </c>
      <c r="M39" s="173"/>
      <c r="N39" s="173"/>
      <c r="O39" s="173"/>
      <c r="P39" s="173"/>
      <c r="Q39" s="173"/>
      <c r="R39" s="173"/>
      <c r="S39" s="173"/>
    </row>
    <row r="40" spans="1:19" ht="18.75">
      <c r="L40" s="173" t="s">
        <v>386</v>
      </c>
      <c r="M40" s="193"/>
      <c r="N40" s="193"/>
      <c r="O40" s="193"/>
      <c r="P40" s="193"/>
      <c r="Q40" s="193"/>
      <c r="R40" s="193"/>
      <c r="S40" s="193"/>
    </row>
    <row r="41" spans="1:19" ht="18.75">
      <c r="L41" s="194"/>
    </row>
    <row r="42" spans="1:19">
      <c r="L42" s="193" t="s">
        <v>502</v>
      </c>
      <c r="M42" s="193"/>
      <c r="N42" s="193"/>
      <c r="O42" s="193"/>
      <c r="P42" s="193"/>
      <c r="Q42" s="193"/>
      <c r="R42" s="193"/>
      <c r="S42" s="193"/>
    </row>
    <row r="43" spans="1:19">
      <c r="L43" s="193" t="s">
        <v>503</v>
      </c>
      <c r="M43" s="193"/>
      <c r="N43" s="193"/>
      <c r="O43" s="193"/>
      <c r="P43" s="193"/>
      <c r="Q43" s="193"/>
      <c r="R43" s="193"/>
      <c r="S43" s="193"/>
    </row>
    <row r="44" spans="1:19">
      <c r="L44" s="193" t="s">
        <v>504</v>
      </c>
      <c r="M44" s="193"/>
      <c r="N44" s="193"/>
      <c r="O44" s="193"/>
      <c r="P44" s="193"/>
      <c r="Q44" s="193"/>
      <c r="R44" s="193"/>
      <c r="S44" s="193"/>
    </row>
    <row r="45" spans="1:19">
      <c r="L45" s="193" t="s">
        <v>505</v>
      </c>
      <c r="M45" s="193"/>
      <c r="N45" s="193"/>
      <c r="O45" s="193"/>
      <c r="P45" s="193"/>
      <c r="Q45" s="193"/>
      <c r="R45" s="193"/>
      <c r="S45" s="193"/>
    </row>
  </sheetData>
  <mergeCells count="2">
    <mergeCell ref="A1:C2"/>
    <mergeCell ref="D1:F2"/>
  </mergeCells>
  <conditionalFormatting sqref="B5:B7 B9">
    <cfRule type="dataBar" priority="10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{89619BD2-1C71-4FE8-8068-CB851818CF3D}</x14:id>
        </ext>
      </extLst>
    </cfRule>
  </conditionalFormatting>
  <conditionalFormatting sqref="B8">
    <cfRule type="dataBar" priority="2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{C31806B9-D607-4C67-A0EB-7558B9835F22}</x14:id>
        </ext>
      </extLst>
    </cfRule>
  </conditionalFormatting>
  <conditionalFormatting sqref="B12:B21">
    <cfRule type="dataBar" priority="9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{C0DA3AA7-AF15-435D-B2EC-FF396030C613}</x14:id>
        </ext>
      </extLst>
    </cfRule>
  </conditionalFormatting>
  <conditionalFormatting sqref="B24">
    <cfRule type="dataBar" priority="11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{9A9F4A75-B74F-48FC-A0B4-FF407EB822AE}</x14:id>
        </ext>
      </extLst>
    </cfRule>
  </conditionalFormatting>
  <conditionalFormatting sqref="B25:B27">
    <cfRule type="dataBar" priority="6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{7D5E24DF-4A2A-479E-9C1E-1243CCF97963}</x14:id>
        </ext>
      </extLst>
    </cfRule>
  </conditionalFormatting>
  <conditionalFormatting sqref="B30">
    <cfRule type="dataBar" priority="5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{1CE3A048-1D85-4315-AA33-44608357C902}</x14:id>
        </ext>
      </extLst>
    </cfRule>
  </conditionalFormatting>
  <conditionalFormatting sqref="B31:B33">
    <cfRule type="dataBar" priority="3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{37D122BB-6E05-4C96-A7B1-F8958BDE0B54}</x14:id>
        </ext>
      </extLst>
    </cfRule>
  </conditionalFormatting>
  <conditionalFormatting sqref="C5:C7">
    <cfRule type="cellIs" dxfId="1383" priority="8" operator="equal">
      <formula>1</formula>
    </cfRule>
  </conditionalFormatting>
  <conditionalFormatting sqref="C12:C21 C24:C27">
    <cfRule type="cellIs" dxfId="1382" priority="7" operator="equal">
      <formula>1</formula>
    </cfRule>
  </conditionalFormatting>
  <conditionalFormatting sqref="C30:C36">
    <cfRule type="cellIs" dxfId="1381" priority="4" operator="equal">
      <formula>1</formula>
    </cfRule>
  </conditionalFormatting>
  <conditionalFormatting sqref="C8:C9">
    <cfRule type="cellIs" dxfId="1380" priority="1" operator="equal">
      <formula>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19BD2-1C71-4FE8-8068-CB851818CF3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B5:B7 B9</xm:sqref>
        </x14:conditionalFormatting>
        <x14:conditionalFormatting xmlns:xm="http://schemas.microsoft.com/office/excel/2006/main">
          <x14:cfRule type="dataBar" id="{C31806B9-D607-4C67-A0EB-7558B9835F2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C0DA3AA7-AF15-435D-B2EC-FF396030C61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B12:B21</xm:sqref>
        </x14:conditionalFormatting>
        <x14:conditionalFormatting xmlns:xm="http://schemas.microsoft.com/office/excel/2006/main">
          <x14:cfRule type="dataBar" id="{9A9F4A75-B74F-48FC-A0B4-FF407EB822A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7D5E24DF-4A2A-479E-9C1E-1243CCF979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B25:B27</xm:sqref>
        </x14:conditionalFormatting>
        <x14:conditionalFormatting xmlns:xm="http://schemas.microsoft.com/office/excel/2006/main">
          <x14:cfRule type="dataBar" id="{1CE3A048-1D85-4315-AA33-44608357C90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B30</xm:sqref>
        </x14:conditionalFormatting>
        <x14:conditionalFormatting xmlns:xm="http://schemas.microsoft.com/office/excel/2006/main">
          <x14:cfRule type="dataBar" id="{37D122BB-6E05-4C96-A7B1-F8958BDE0B5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B31:B33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09-2E92-4C1B-87ED-C35B9E434A78}">
  <dimension ref="A1:G69"/>
  <sheetViews>
    <sheetView topLeftCell="A40" zoomScaleNormal="100" workbookViewId="0">
      <selection activeCell="J19" sqref="J19"/>
    </sheetView>
  </sheetViews>
  <sheetFormatPr defaultRowHeight="15"/>
  <cols>
    <col min="1" max="1" width="21.85546875" customWidth="1"/>
    <col min="2" max="2" width="16.28515625" customWidth="1"/>
    <col min="3" max="3" width="25.7109375" customWidth="1"/>
    <col min="7" max="7" width="18.5703125" customWidth="1"/>
  </cols>
  <sheetData>
    <row r="1" spans="1:7" ht="19.5" thickBot="1">
      <c r="A1" s="245" t="s">
        <v>388</v>
      </c>
      <c r="B1" s="242"/>
      <c r="C1" s="242"/>
      <c r="D1" s="243"/>
    </row>
    <row r="2" spans="1:7" ht="15.75" thickBot="1">
      <c r="A2" s="248"/>
      <c r="B2" s="249" t="s">
        <v>499</v>
      </c>
      <c r="C2" s="249" t="s">
        <v>225</v>
      </c>
      <c r="D2" s="161"/>
    </row>
    <row r="3" spans="1:7">
      <c r="A3" s="244" t="s">
        <v>501</v>
      </c>
      <c r="B3" s="246"/>
      <c r="C3" s="247"/>
      <c r="D3" s="160"/>
    </row>
    <row r="4" spans="1:7">
      <c r="A4" s="64" t="s">
        <v>389</v>
      </c>
      <c r="B4" s="264" t="s">
        <v>543</v>
      </c>
      <c r="C4" s="86" t="s">
        <v>544</v>
      </c>
      <c r="D4" s="82"/>
    </row>
    <row r="5" spans="1:7">
      <c r="A5" s="64" t="s">
        <v>390</v>
      </c>
      <c r="B5" s="86"/>
      <c r="C5" s="86"/>
      <c r="D5" s="82"/>
    </row>
    <row r="6" spans="1:7">
      <c r="A6" s="64" t="s">
        <v>391</v>
      </c>
      <c r="B6" s="86"/>
      <c r="C6" s="86"/>
      <c r="D6" s="82"/>
    </row>
    <row r="7" spans="1:7">
      <c r="A7" s="64" t="s">
        <v>392</v>
      </c>
      <c r="B7" s="86"/>
      <c r="C7" s="86"/>
      <c r="D7" s="82"/>
    </row>
    <row r="8" spans="1:7">
      <c r="A8" s="64" t="s">
        <v>393</v>
      </c>
      <c r="B8" s="86"/>
      <c r="C8" s="86"/>
      <c r="D8" s="82"/>
    </row>
    <row r="9" spans="1:7" ht="15.75" thickBot="1">
      <c r="A9" s="65" t="s">
        <v>500</v>
      </c>
      <c r="B9" s="222"/>
      <c r="C9" s="222"/>
      <c r="D9" s="83"/>
    </row>
    <row r="12" spans="1:7" s="275" customFormat="1" ht="15.75" thickBot="1"/>
    <row r="13" spans="1:7" ht="15.75" thickBot="1">
      <c r="A13" s="451" t="s">
        <v>549</v>
      </c>
      <c r="B13" s="452"/>
      <c r="C13" s="453"/>
      <c r="D13" s="454" t="s">
        <v>106</v>
      </c>
      <c r="E13" s="455"/>
      <c r="F13" s="456"/>
      <c r="G13" s="225" t="s">
        <v>552</v>
      </c>
    </row>
    <row r="14" spans="1:7" ht="15.75" thickBot="1">
      <c r="A14" s="272" t="s">
        <v>545</v>
      </c>
      <c r="B14" s="269" t="s">
        <v>541</v>
      </c>
      <c r="C14" s="270" t="s">
        <v>542</v>
      </c>
      <c r="D14" s="457" t="s">
        <v>548</v>
      </c>
      <c r="E14" s="458"/>
      <c r="F14" s="459"/>
      <c r="G14" s="274" t="s">
        <v>553</v>
      </c>
    </row>
    <row r="15" spans="1:7">
      <c r="A15" s="64">
        <v>1</v>
      </c>
      <c r="B15" s="86">
        <v>1111111111</v>
      </c>
      <c r="C15" s="82">
        <v>1111111111</v>
      </c>
      <c r="D15" s="460"/>
      <c r="E15" s="461"/>
      <c r="F15" s="462"/>
    </row>
    <row r="16" spans="1:7">
      <c r="A16" s="64">
        <v>2</v>
      </c>
      <c r="B16" s="86">
        <v>2222222222</v>
      </c>
      <c r="C16" s="82">
        <v>2222222222</v>
      </c>
      <c r="D16" s="460"/>
      <c r="E16" s="461"/>
      <c r="F16" s="462"/>
    </row>
    <row r="17" spans="1:7">
      <c r="A17" s="64">
        <v>3</v>
      </c>
      <c r="B17" s="86">
        <v>3333333333</v>
      </c>
      <c r="C17" s="82">
        <v>3333333333</v>
      </c>
      <c r="D17" s="460"/>
      <c r="E17" s="461"/>
      <c r="F17" s="462"/>
    </row>
    <row r="18" spans="1:7">
      <c r="A18" s="64">
        <v>4</v>
      </c>
      <c r="B18" s="86">
        <v>444444444</v>
      </c>
      <c r="C18" s="82">
        <v>444444444</v>
      </c>
      <c r="D18" s="460"/>
      <c r="E18" s="461"/>
      <c r="F18" s="462"/>
    </row>
    <row r="19" spans="1:7">
      <c r="A19" s="266"/>
      <c r="B19" s="267"/>
      <c r="C19" s="268"/>
      <c r="D19" s="460"/>
      <c r="E19" s="461"/>
      <c r="F19" s="462"/>
    </row>
    <row r="20" spans="1:7">
      <c r="A20" s="273" t="s">
        <v>546</v>
      </c>
      <c r="B20" s="241" t="s">
        <v>541</v>
      </c>
      <c r="C20" s="271" t="s">
        <v>542</v>
      </c>
      <c r="D20" s="460"/>
      <c r="E20" s="461"/>
      <c r="F20" s="462"/>
    </row>
    <row r="21" spans="1:7">
      <c r="A21" s="64">
        <v>1</v>
      </c>
      <c r="B21" s="86">
        <v>1111111111</v>
      </c>
      <c r="C21" s="82">
        <v>2222222222</v>
      </c>
      <c r="D21" s="460"/>
      <c r="E21" s="461"/>
      <c r="F21" s="462"/>
    </row>
    <row r="22" spans="1:7">
      <c r="A22" s="64">
        <v>2</v>
      </c>
      <c r="B22" s="86">
        <v>2222222222</v>
      </c>
      <c r="C22" s="82">
        <v>3333333333</v>
      </c>
      <c r="D22" s="460"/>
      <c r="E22" s="461"/>
      <c r="F22" s="462"/>
    </row>
    <row r="23" spans="1:7">
      <c r="A23" s="64">
        <v>3</v>
      </c>
      <c r="B23" s="86">
        <v>3333333333</v>
      </c>
      <c r="C23" s="82">
        <v>444444444</v>
      </c>
      <c r="D23" s="460"/>
      <c r="E23" s="461"/>
      <c r="F23" s="462"/>
    </row>
    <row r="24" spans="1:7">
      <c r="A24" s="64">
        <v>4</v>
      </c>
      <c r="B24" s="86"/>
      <c r="C24" s="82"/>
      <c r="D24" s="460"/>
      <c r="E24" s="461"/>
      <c r="F24" s="462"/>
    </row>
    <row r="25" spans="1:7">
      <c r="A25" s="266"/>
      <c r="B25" s="267"/>
      <c r="C25" s="268"/>
      <c r="D25" s="460"/>
      <c r="E25" s="461"/>
      <c r="F25" s="462"/>
    </row>
    <row r="26" spans="1:7">
      <c r="A26" s="273" t="s">
        <v>547</v>
      </c>
      <c r="B26" s="241" t="s">
        <v>541</v>
      </c>
      <c r="C26" s="271" t="s">
        <v>542</v>
      </c>
      <c r="D26" s="460"/>
      <c r="E26" s="461"/>
      <c r="F26" s="462"/>
    </row>
    <row r="27" spans="1:7">
      <c r="A27" s="64">
        <v>1</v>
      </c>
      <c r="B27" s="86">
        <v>1111111111</v>
      </c>
      <c r="C27" s="82">
        <v>1111111111</v>
      </c>
      <c r="D27" s="460"/>
      <c r="E27" s="461"/>
      <c r="F27" s="462"/>
    </row>
    <row r="28" spans="1:7">
      <c r="A28" s="64">
        <v>2</v>
      </c>
      <c r="B28" s="86">
        <v>2222222222</v>
      </c>
      <c r="C28" s="82">
        <v>2222222222</v>
      </c>
      <c r="D28" s="460"/>
      <c r="E28" s="461"/>
      <c r="F28" s="462"/>
    </row>
    <row r="29" spans="1:7">
      <c r="A29" s="64">
        <v>3</v>
      </c>
      <c r="B29" s="86">
        <v>3333333333</v>
      </c>
      <c r="C29" s="82">
        <v>3333333333</v>
      </c>
      <c r="D29" s="460"/>
      <c r="E29" s="461"/>
      <c r="F29" s="462"/>
    </row>
    <row r="30" spans="1:7" ht="15.75" thickBot="1">
      <c r="A30" s="65">
        <v>4</v>
      </c>
      <c r="B30" s="222"/>
      <c r="C30" s="265"/>
      <c r="D30" s="463"/>
      <c r="E30" s="464"/>
      <c r="F30" s="465"/>
    </row>
    <row r="31" spans="1:7" s="275" customFormat="1" ht="15.75" thickBot="1"/>
    <row r="32" spans="1:7" ht="15.75" thickBot="1">
      <c r="A32" s="451" t="s">
        <v>550</v>
      </c>
      <c r="B32" s="452"/>
      <c r="C32" s="453"/>
      <c r="D32" s="454" t="s">
        <v>106</v>
      </c>
      <c r="E32" s="455"/>
      <c r="F32" s="456"/>
      <c r="G32" s="225" t="s">
        <v>552</v>
      </c>
    </row>
    <row r="33" spans="1:7" ht="15.75" thickBot="1">
      <c r="A33" s="272" t="s">
        <v>545</v>
      </c>
      <c r="B33" s="269" t="s">
        <v>541</v>
      </c>
      <c r="C33" s="270" t="s">
        <v>542</v>
      </c>
      <c r="D33" s="457" t="s">
        <v>548</v>
      </c>
      <c r="E33" s="458"/>
      <c r="F33" s="459"/>
      <c r="G33" s="274" t="s">
        <v>553</v>
      </c>
    </row>
    <row r="34" spans="1:7">
      <c r="A34" s="64">
        <v>1</v>
      </c>
      <c r="B34" s="86">
        <v>1111111111</v>
      </c>
      <c r="C34" s="82">
        <v>1111111111</v>
      </c>
      <c r="D34" s="460"/>
      <c r="E34" s="461"/>
      <c r="F34" s="462"/>
    </row>
    <row r="35" spans="1:7">
      <c r="A35" s="64">
        <v>2</v>
      </c>
      <c r="B35" s="86">
        <v>2222222222</v>
      </c>
      <c r="C35" s="82">
        <v>2222222222</v>
      </c>
      <c r="D35" s="460"/>
      <c r="E35" s="461"/>
      <c r="F35" s="462"/>
    </row>
    <row r="36" spans="1:7">
      <c r="A36" s="64">
        <v>3</v>
      </c>
      <c r="B36" s="86">
        <v>3333333333</v>
      </c>
      <c r="C36" s="82">
        <v>3333333333</v>
      </c>
      <c r="D36" s="460"/>
      <c r="E36" s="461"/>
      <c r="F36" s="462"/>
    </row>
    <row r="37" spans="1:7">
      <c r="A37" s="64">
        <v>4</v>
      </c>
      <c r="B37" s="86">
        <v>444444444</v>
      </c>
      <c r="C37" s="82">
        <v>444444444</v>
      </c>
      <c r="D37" s="460"/>
      <c r="E37" s="461"/>
      <c r="F37" s="462"/>
    </row>
    <row r="38" spans="1:7">
      <c r="A38" s="266"/>
      <c r="B38" s="267"/>
      <c r="C38" s="268"/>
      <c r="D38" s="460"/>
      <c r="E38" s="461"/>
      <c r="F38" s="462"/>
    </row>
    <row r="39" spans="1:7">
      <c r="A39" s="273" t="s">
        <v>555</v>
      </c>
      <c r="B39" s="241" t="s">
        <v>541</v>
      </c>
      <c r="C39" s="271" t="s">
        <v>542</v>
      </c>
      <c r="D39" s="460"/>
      <c r="E39" s="461"/>
      <c r="F39" s="462"/>
    </row>
    <row r="40" spans="1:7">
      <c r="A40" s="64">
        <v>1</v>
      </c>
      <c r="B40" s="86">
        <v>1111111111</v>
      </c>
      <c r="C40" s="82">
        <v>1111111111</v>
      </c>
      <c r="D40" s="460"/>
      <c r="E40" s="461"/>
      <c r="F40" s="462"/>
    </row>
    <row r="41" spans="1:7">
      <c r="A41" s="64">
        <v>2</v>
      </c>
      <c r="B41" s="86">
        <v>2222222222</v>
      </c>
      <c r="C41" s="82">
        <v>3333333333</v>
      </c>
      <c r="D41" s="460"/>
      <c r="E41" s="461"/>
      <c r="F41" s="462"/>
    </row>
    <row r="42" spans="1:7">
      <c r="A42" s="64">
        <v>3</v>
      </c>
      <c r="B42" s="86">
        <v>3333333333</v>
      </c>
      <c r="C42" s="82">
        <v>444444444</v>
      </c>
      <c r="D42" s="460"/>
      <c r="E42" s="461"/>
      <c r="F42" s="462"/>
    </row>
    <row r="43" spans="1:7">
      <c r="A43" s="64">
        <v>4</v>
      </c>
      <c r="B43" s="86"/>
      <c r="C43" s="82"/>
      <c r="D43" s="460"/>
      <c r="E43" s="461"/>
      <c r="F43" s="462"/>
    </row>
    <row r="44" spans="1:7">
      <c r="A44" s="266"/>
      <c r="B44" s="267"/>
      <c r="C44" s="268"/>
      <c r="D44" s="460"/>
      <c r="E44" s="461"/>
      <c r="F44" s="462"/>
    </row>
    <row r="45" spans="1:7">
      <c r="A45" s="273" t="s">
        <v>547</v>
      </c>
      <c r="B45" s="241" t="s">
        <v>541</v>
      </c>
      <c r="C45" s="271" t="s">
        <v>542</v>
      </c>
      <c r="D45" s="460"/>
      <c r="E45" s="461"/>
      <c r="F45" s="462"/>
    </row>
    <row r="46" spans="1:7">
      <c r="A46" s="64">
        <v>1</v>
      </c>
      <c r="B46" s="86">
        <v>1111111111</v>
      </c>
      <c r="C46" s="82">
        <v>1111111111</v>
      </c>
      <c r="D46" s="460"/>
      <c r="E46" s="461"/>
      <c r="F46" s="462"/>
    </row>
    <row r="47" spans="1:7">
      <c r="A47" s="64">
        <v>2</v>
      </c>
      <c r="B47" s="86">
        <v>2222222222</v>
      </c>
      <c r="C47" s="82">
        <v>2222222222</v>
      </c>
      <c r="D47" s="460"/>
      <c r="E47" s="461"/>
      <c r="F47" s="462"/>
    </row>
    <row r="48" spans="1:7">
      <c r="A48" s="64">
        <v>3</v>
      </c>
      <c r="B48" s="86">
        <v>3333333333</v>
      </c>
      <c r="C48" s="82">
        <v>3333333333</v>
      </c>
      <c r="D48" s="460"/>
      <c r="E48" s="461"/>
      <c r="F48" s="462"/>
    </row>
    <row r="49" spans="1:7" ht="15.75" thickBot="1">
      <c r="A49" s="65">
        <v>4</v>
      </c>
      <c r="B49" s="222"/>
      <c r="C49" s="265"/>
      <c r="D49" s="463"/>
      <c r="E49" s="464"/>
      <c r="F49" s="465"/>
    </row>
    <row r="50" spans="1:7" s="275" customFormat="1" ht="15.75" thickBot="1"/>
    <row r="51" spans="1:7" ht="15.75" thickBot="1">
      <c r="A51" s="451" t="s">
        <v>551</v>
      </c>
      <c r="B51" s="452"/>
      <c r="C51" s="453"/>
      <c r="D51" s="454" t="s">
        <v>106</v>
      </c>
      <c r="E51" s="455"/>
      <c r="F51" s="456"/>
      <c r="G51" s="225" t="s">
        <v>552</v>
      </c>
    </row>
    <row r="52" spans="1:7">
      <c r="A52" s="272" t="s">
        <v>545</v>
      </c>
      <c r="B52" s="269" t="s">
        <v>541</v>
      </c>
      <c r="C52" s="270" t="s">
        <v>542</v>
      </c>
      <c r="D52" s="457" t="s">
        <v>548</v>
      </c>
      <c r="E52" s="458"/>
      <c r="F52" s="459"/>
      <c r="G52" s="466" t="s">
        <v>554</v>
      </c>
    </row>
    <row r="53" spans="1:7">
      <c r="A53" s="64">
        <v>1</v>
      </c>
      <c r="B53" s="86">
        <v>1111111111</v>
      </c>
      <c r="C53" s="82">
        <v>1111111111</v>
      </c>
      <c r="D53" s="460"/>
      <c r="E53" s="461"/>
      <c r="F53" s="462"/>
      <c r="G53" s="467"/>
    </row>
    <row r="54" spans="1:7">
      <c r="A54" s="64">
        <v>2</v>
      </c>
      <c r="B54" s="86">
        <v>2222222222</v>
      </c>
      <c r="C54" s="82">
        <v>2222222222</v>
      </c>
      <c r="D54" s="460"/>
      <c r="E54" s="461"/>
      <c r="F54" s="462"/>
      <c r="G54" s="467"/>
    </row>
    <row r="55" spans="1:7" ht="15.75" thickBot="1">
      <c r="A55" s="64">
        <v>3</v>
      </c>
      <c r="B55" s="86">
        <v>3333333333</v>
      </c>
      <c r="C55" s="82">
        <v>3333333333</v>
      </c>
      <c r="D55" s="460"/>
      <c r="E55" s="461"/>
      <c r="F55" s="462"/>
      <c r="G55" s="468"/>
    </row>
    <row r="56" spans="1:7">
      <c r="A56" s="64">
        <v>4</v>
      </c>
      <c r="B56" s="86">
        <v>444444444</v>
      </c>
      <c r="C56" s="82">
        <v>444444444</v>
      </c>
      <c r="D56" s="460"/>
      <c r="E56" s="461"/>
      <c r="F56" s="462"/>
    </row>
    <row r="57" spans="1:7">
      <c r="A57" s="266"/>
      <c r="B57" s="267"/>
      <c r="C57" s="268"/>
      <c r="D57" s="460"/>
      <c r="E57" s="461"/>
      <c r="F57" s="462"/>
    </row>
    <row r="58" spans="1:7">
      <c r="A58" s="273" t="s">
        <v>556</v>
      </c>
      <c r="B58" s="241" t="s">
        <v>541</v>
      </c>
      <c r="C58" s="271" t="s">
        <v>542</v>
      </c>
      <c r="D58" s="460"/>
      <c r="E58" s="461"/>
      <c r="F58" s="462"/>
    </row>
    <row r="59" spans="1:7">
      <c r="A59" s="64">
        <v>1</v>
      </c>
      <c r="B59" s="86">
        <v>1111111111</v>
      </c>
      <c r="C59" s="86">
        <v>1111111111</v>
      </c>
      <c r="D59" s="460"/>
      <c r="E59" s="461"/>
      <c r="F59" s="462"/>
    </row>
    <row r="60" spans="1:7">
      <c r="A60" s="64">
        <v>2</v>
      </c>
      <c r="B60" s="86">
        <v>2222222222</v>
      </c>
      <c r="C60" s="86">
        <v>2222222222</v>
      </c>
      <c r="D60" s="460"/>
      <c r="E60" s="461"/>
      <c r="F60" s="462"/>
    </row>
    <row r="61" spans="1:7">
      <c r="A61" s="64">
        <v>3</v>
      </c>
      <c r="B61" s="86">
        <v>3333333333</v>
      </c>
      <c r="C61" s="86">
        <v>3333333333</v>
      </c>
      <c r="D61" s="460"/>
      <c r="E61" s="461"/>
      <c r="F61" s="462"/>
    </row>
    <row r="62" spans="1:7">
      <c r="A62" s="64">
        <v>4</v>
      </c>
      <c r="B62" s="86"/>
      <c r="C62" s="82"/>
      <c r="D62" s="460"/>
      <c r="E62" s="461"/>
      <c r="F62" s="462"/>
    </row>
    <row r="63" spans="1:7">
      <c r="A63" s="266"/>
      <c r="B63" s="267"/>
      <c r="C63" s="268"/>
      <c r="D63" s="460"/>
      <c r="E63" s="461"/>
      <c r="F63" s="462"/>
    </row>
    <row r="64" spans="1:7">
      <c r="A64" s="273" t="s">
        <v>547</v>
      </c>
      <c r="B64" s="241" t="s">
        <v>541</v>
      </c>
      <c r="C64" s="271" t="s">
        <v>542</v>
      </c>
      <c r="D64" s="460"/>
      <c r="E64" s="461"/>
      <c r="F64" s="462"/>
    </row>
    <row r="65" spans="1:6">
      <c r="A65" s="64">
        <v>1</v>
      </c>
      <c r="B65" s="86">
        <v>1111111111</v>
      </c>
      <c r="C65" s="82">
        <v>1111111111</v>
      </c>
      <c r="D65" s="460"/>
      <c r="E65" s="461"/>
      <c r="F65" s="462"/>
    </row>
    <row r="66" spans="1:6">
      <c r="A66" s="64">
        <v>2</v>
      </c>
      <c r="B66" s="86">
        <v>2222222222</v>
      </c>
      <c r="C66" s="82">
        <v>2222222222</v>
      </c>
      <c r="D66" s="460"/>
      <c r="E66" s="461"/>
      <c r="F66" s="462"/>
    </row>
    <row r="67" spans="1:6">
      <c r="A67" s="64">
        <v>3</v>
      </c>
      <c r="B67" s="86">
        <v>3333333333</v>
      </c>
      <c r="C67" s="82">
        <v>3333333333</v>
      </c>
      <c r="D67" s="460"/>
      <c r="E67" s="461"/>
      <c r="F67" s="462"/>
    </row>
    <row r="68" spans="1:6" ht="15.75" thickBot="1">
      <c r="A68" s="65">
        <v>4</v>
      </c>
      <c r="B68" s="222"/>
      <c r="C68" s="265"/>
      <c r="D68" s="463"/>
      <c r="E68" s="464"/>
      <c r="F68" s="465"/>
    </row>
    <row r="69" spans="1:6" s="275" customFormat="1"/>
  </sheetData>
  <mergeCells count="10">
    <mergeCell ref="A13:C13"/>
    <mergeCell ref="D13:F13"/>
    <mergeCell ref="D14:F30"/>
    <mergeCell ref="D52:F68"/>
    <mergeCell ref="G52:G55"/>
    <mergeCell ref="A32:C32"/>
    <mergeCell ref="D32:F32"/>
    <mergeCell ref="D33:F49"/>
    <mergeCell ref="A51:C51"/>
    <mergeCell ref="D51:F5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59FD-6F4C-4ED3-871F-F0206E3F433F}">
  <dimension ref="A1:AJ129"/>
  <sheetViews>
    <sheetView topLeftCell="A103" zoomScale="115" zoomScaleNormal="115" workbookViewId="0">
      <selection activeCell="J97" sqref="J97"/>
    </sheetView>
  </sheetViews>
  <sheetFormatPr defaultRowHeight="15"/>
  <sheetData>
    <row r="1" spans="1:36" ht="28.5">
      <c r="A1" s="349" t="s">
        <v>328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52" t="s">
        <v>344</v>
      </c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</row>
    <row r="2" spans="1:36" ht="29.25" thickBot="1">
      <c r="A2" s="350" t="s">
        <v>343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3" t="s">
        <v>345</v>
      </c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</row>
    <row r="3" spans="1:36" ht="15.75">
      <c r="A3" s="181" t="s">
        <v>430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1" t="s">
        <v>374</v>
      </c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6"/>
    </row>
    <row r="4" spans="1:36" ht="15.75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91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7"/>
    </row>
    <row r="5" spans="1:36" ht="15.75">
      <c r="A5" s="183" t="s">
        <v>395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3" t="s">
        <v>375</v>
      </c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7"/>
    </row>
    <row r="6" spans="1:36" ht="15.75">
      <c r="A6" s="187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91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7"/>
    </row>
    <row r="7" spans="1:36" ht="15.75">
      <c r="A7" s="183" t="s">
        <v>369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3" t="s">
        <v>382</v>
      </c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7"/>
    </row>
    <row r="8" spans="1:36" ht="15.75">
      <c r="A8" s="187"/>
      <c r="B8" s="18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91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7"/>
    </row>
    <row r="9" spans="1:36" ht="15.75">
      <c r="A9" s="183" t="s">
        <v>396</v>
      </c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91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7"/>
    </row>
    <row r="10" spans="1:36" ht="15.75">
      <c r="A10" s="187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91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7"/>
    </row>
    <row r="11" spans="1:36" ht="15.75">
      <c r="A11" s="183" t="s">
        <v>324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91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7"/>
    </row>
    <row r="12" spans="1:36" ht="15.75">
      <c r="A12" s="187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91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7"/>
    </row>
    <row r="13" spans="1:36" ht="16.5" thickBot="1">
      <c r="A13" s="354" t="s">
        <v>477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192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9"/>
    </row>
    <row r="15" spans="1:36" ht="24" thickBot="1">
      <c r="A15" s="350" t="s">
        <v>329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</row>
    <row r="16" spans="1:36" ht="15.75">
      <c r="A16" s="181" t="s">
        <v>325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75"/>
      <c r="P16" s="175"/>
      <c r="Q16" s="175"/>
      <c r="R16" s="176"/>
    </row>
    <row r="17" spans="1:36" ht="15.75">
      <c r="A17" s="187"/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9"/>
    </row>
    <row r="18" spans="1:36" ht="15.75">
      <c r="A18" s="183" t="s">
        <v>342</v>
      </c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74"/>
      <c r="P18" s="174"/>
      <c r="Q18" s="174"/>
      <c r="R18" s="177"/>
    </row>
    <row r="19" spans="1:36" ht="15.75">
      <c r="A19" s="187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9"/>
    </row>
    <row r="20" spans="1:36" ht="15.75">
      <c r="A20" s="183" t="s">
        <v>326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74"/>
      <c r="P20" s="174"/>
      <c r="Q20" s="174"/>
      <c r="R20" s="177"/>
    </row>
    <row r="21" spans="1:36" ht="15.75">
      <c r="A21" s="187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9"/>
    </row>
    <row r="22" spans="1:36" ht="15.75">
      <c r="A22" s="183" t="s">
        <v>370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74"/>
      <c r="P22" s="174"/>
      <c r="Q22" s="174"/>
      <c r="R22" s="177"/>
    </row>
    <row r="23" spans="1:36" ht="15.75">
      <c r="A23" s="187"/>
      <c r="B23" s="188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9"/>
    </row>
    <row r="24" spans="1:36" ht="16.5" thickBot="1">
      <c r="A24" s="185" t="s">
        <v>327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78"/>
      <c r="P24" s="178"/>
      <c r="Q24" s="178"/>
      <c r="R24" s="179"/>
    </row>
    <row r="26" spans="1:36" ht="24" thickBot="1">
      <c r="A26" s="350" t="s">
        <v>346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</row>
    <row r="27" spans="1:36" ht="15.75">
      <c r="A27" s="181" t="s">
        <v>331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75"/>
      <c r="P27" s="175"/>
      <c r="Q27" s="175"/>
      <c r="R27" s="176"/>
    </row>
    <row r="28" spans="1:36" ht="15.75">
      <c r="A28" s="187"/>
      <c r="B28" s="188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9"/>
    </row>
    <row r="29" spans="1:36" ht="16.5" thickBot="1">
      <c r="A29" s="185" t="s">
        <v>334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78"/>
      <c r="P29" s="178"/>
      <c r="Q29" s="178"/>
      <c r="R29" s="179"/>
    </row>
    <row r="30" spans="1:36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</row>
    <row r="31" spans="1:36" s="15" customFormat="1"/>
    <row r="32" spans="1:36" ht="28.5">
      <c r="A32" s="349" t="s">
        <v>362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52" t="s">
        <v>363</v>
      </c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  <c r="AI32" s="352"/>
      <c r="AJ32" s="352"/>
    </row>
    <row r="33" spans="1:36" ht="29.25" thickBot="1">
      <c r="A33" s="350" t="s">
        <v>347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3" t="s">
        <v>364</v>
      </c>
      <c r="T33" s="353"/>
      <c r="U33" s="353"/>
      <c r="V33" s="353"/>
      <c r="W33" s="353"/>
      <c r="X33" s="353"/>
      <c r="Y33" s="353"/>
      <c r="Z33" s="353"/>
      <c r="AA33" s="353"/>
      <c r="AB33" s="353"/>
      <c r="AC33" s="353"/>
      <c r="AD33" s="353"/>
      <c r="AE33" s="353"/>
      <c r="AF33" s="353"/>
      <c r="AG33" s="353"/>
      <c r="AH33" s="353"/>
      <c r="AI33" s="353"/>
      <c r="AJ33" s="353"/>
    </row>
    <row r="34" spans="1:36" ht="15.75">
      <c r="A34" s="181" t="s">
        <v>468</v>
      </c>
      <c r="B34" s="182"/>
      <c r="C34" s="182"/>
      <c r="D34" s="182"/>
      <c r="E34" s="182"/>
      <c r="F34" s="182"/>
      <c r="G34" s="182"/>
      <c r="H34" s="182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81" t="s">
        <v>376</v>
      </c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6"/>
    </row>
    <row r="35" spans="1:36" ht="15.75">
      <c r="A35" s="187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91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7"/>
    </row>
    <row r="36" spans="1:36" ht="15.75">
      <c r="A36" s="183" t="s">
        <v>371</v>
      </c>
      <c r="B36" s="184"/>
      <c r="C36" s="184"/>
      <c r="D36" s="184"/>
      <c r="E36" s="184"/>
      <c r="F36" s="184"/>
      <c r="G36" s="184"/>
      <c r="H36" s="18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83" t="s">
        <v>377</v>
      </c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7"/>
    </row>
    <row r="37" spans="1:36" ht="15.75">
      <c r="A37" s="187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91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7"/>
    </row>
    <row r="38" spans="1:36" ht="15.75">
      <c r="A38" s="183" t="s">
        <v>348</v>
      </c>
      <c r="B38" s="184"/>
      <c r="C38" s="184"/>
      <c r="D38" s="184"/>
      <c r="E38" s="184"/>
      <c r="F38" s="184"/>
      <c r="G38" s="184"/>
      <c r="H38" s="18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83" t="s">
        <v>378</v>
      </c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7"/>
    </row>
    <row r="39" spans="1:36" ht="15.75">
      <c r="A39" s="187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91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7"/>
    </row>
    <row r="40" spans="1:36" ht="16.5" thickBot="1">
      <c r="A40" s="185" t="s">
        <v>372</v>
      </c>
      <c r="B40" s="186"/>
      <c r="C40" s="186"/>
      <c r="D40" s="186"/>
      <c r="E40" s="186"/>
      <c r="F40" s="186"/>
      <c r="G40" s="186"/>
      <c r="H40" s="186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3" t="s">
        <v>379</v>
      </c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7"/>
    </row>
    <row r="41" spans="1:36">
      <c r="S41" s="191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7"/>
    </row>
    <row r="42" spans="1:36" ht="24" thickBot="1">
      <c r="A42" s="350" t="s">
        <v>349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183" t="s">
        <v>380</v>
      </c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7"/>
    </row>
    <row r="43" spans="1:36" ht="15.75">
      <c r="A43" s="229" t="s">
        <v>350</v>
      </c>
      <c r="B43" s="230"/>
      <c r="C43" s="231"/>
      <c r="D43" s="231"/>
      <c r="E43" s="231"/>
      <c r="F43" s="231"/>
      <c r="G43" s="231"/>
      <c r="H43" s="231"/>
      <c r="I43" s="231"/>
      <c r="J43" s="231"/>
      <c r="K43" s="175"/>
      <c r="L43" s="175"/>
      <c r="M43" s="175"/>
      <c r="N43" s="175"/>
      <c r="O43" s="175"/>
      <c r="P43" s="175"/>
      <c r="Q43" s="175"/>
      <c r="R43" s="175"/>
      <c r="S43" s="191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7"/>
    </row>
    <row r="44" spans="1:36" ht="15.75">
      <c r="A44" s="187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3" t="s">
        <v>381</v>
      </c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7"/>
    </row>
    <row r="45" spans="1:36" ht="15.75">
      <c r="A45" s="232" t="s">
        <v>351</v>
      </c>
      <c r="B45" s="233"/>
      <c r="C45" s="234"/>
      <c r="D45" s="234"/>
      <c r="E45" s="234"/>
      <c r="F45" s="234"/>
      <c r="G45" s="23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91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7"/>
    </row>
    <row r="46" spans="1:36" ht="15.75">
      <c r="A46" s="187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3" t="s">
        <v>384</v>
      </c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7"/>
    </row>
    <row r="47" spans="1:36" ht="15.75">
      <c r="A47" s="183" t="s">
        <v>352</v>
      </c>
      <c r="B47" s="18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91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7"/>
    </row>
    <row r="48" spans="1:36" ht="15.75">
      <c r="A48" s="187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91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7"/>
    </row>
    <row r="49" spans="1:36" ht="16.5" thickBot="1">
      <c r="A49" s="235" t="s">
        <v>353</v>
      </c>
      <c r="B49" s="236"/>
      <c r="C49" s="237"/>
      <c r="D49" s="237"/>
      <c r="E49" s="237"/>
      <c r="F49" s="237"/>
      <c r="G49" s="237"/>
      <c r="H49" s="23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92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9"/>
    </row>
    <row r="51" spans="1:36" ht="24" thickBot="1">
      <c r="A51" s="350" t="s">
        <v>354</v>
      </c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</row>
    <row r="52" spans="1:36" ht="15.75">
      <c r="A52" s="181" t="s">
        <v>397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6"/>
    </row>
    <row r="53" spans="1:36">
      <c r="A53" s="191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7"/>
    </row>
    <row r="54" spans="1:36" ht="15.75">
      <c r="A54" s="183" t="s">
        <v>373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7"/>
    </row>
    <row r="55" spans="1:36">
      <c r="A55" s="191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7"/>
    </row>
    <row r="56" spans="1:36" ht="15.75">
      <c r="A56" s="183" t="s">
        <v>432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7"/>
    </row>
    <row r="57" spans="1:36">
      <c r="A57" s="191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7"/>
    </row>
    <row r="58" spans="1:36" ht="15.75">
      <c r="A58" s="183" t="s">
        <v>431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7"/>
    </row>
    <row r="59" spans="1:36">
      <c r="A59" s="191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7"/>
    </row>
    <row r="60" spans="1:36" ht="16.5" thickBot="1">
      <c r="A60" s="185" t="s">
        <v>383</v>
      </c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9"/>
    </row>
    <row r="62" spans="1:3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29.25" thickBot="1">
      <c r="A63" s="349" t="s">
        <v>387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52" t="s">
        <v>418</v>
      </c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  <c r="AI63" s="352"/>
      <c r="AJ63" s="352"/>
    </row>
    <row r="64" spans="1:36" ht="29.25" thickBot="1">
      <c r="A64" s="350" t="s">
        <v>420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204" t="s">
        <v>419</v>
      </c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3"/>
    </row>
    <row r="65" spans="1:36" ht="18.75">
      <c r="A65" s="198" t="s">
        <v>400</v>
      </c>
      <c r="B65" s="199"/>
      <c r="C65" s="19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6"/>
      <c r="S65" s="181" t="s">
        <v>374</v>
      </c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6"/>
    </row>
    <row r="66" spans="1:36" ht="15.75">
      <c r="A66" s="183" t="s">
        <v>401</v>
      </c>
      <c r="B66" s="184" t="s">
        <v>425</v>
      </c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7"/>
      <c r="S66" s="183" t="s">
        <v>375</v>
      </c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7"/>
    </row>
    <row r="67" spans="1:36" ht="15.75">
      <c r="A67" s="183" t="s">
        <v>402</v>
      </c>
      <c r="B67" s="184" t="s">
        <v>426</v>
      </c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7"/>
      <c r="S67" s="191" t="s">
        <v>433</v>
      </c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7"/>
    </row>
    <row r="68" spans="1:36" ht="15.75">
      <c r="A68" s="183" t="s">
        <v>403</v>
      </c>
      <c r="B68" s="184" t="s">
        <v>427</v>
      </c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7"/>
      <c r="S68" s="191" t="s">
        <v>434</v>
      </c>
      <c r="T68" s="174"/>
      <c r="U68" s="174"/>
      <c r="V68" s="174"/>
      <c r="W68" s="174"/>
      <c r="X68" s="174"/>
      <c r="Y68" s="174"/>
      <c r="Z68" s="174"/>
      <c r="AA68" s="174"/>
      <c r="AB68" s="174"/>
      <c r="AC68" s="174"/>
      <c r="AD68" s="174"/>
      <c r="AE68" s="174"/>
      <c r="AF68" s="174"/>
      <c r="AG68" s="174"/>
      <c r="AH68" s="174"/>
      <c r="AI68" s="174"/>
      <c r="AJ68" s="177"/>
    </row>
    <row r="69" spans="1:36" ht="15.75">
      <c r="A69" s="183" t="s">
        <v>404</v>
      </c>
      <c r="B69" s="184" t="s">
        <v>428</v>
      </c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7"/>
      <c r="S69" s="191"/>
      <c r="T69" s="174"/>
      <c r="U69" s="174"/>
      <c r="V69" s="174"/>
      <c r="W69" s="174"/>
      <c r="X69" s="174"/>
      <c r="Y69" s="174"/>
      <c r="Z69" s="174"/>
      <c r="AA69" s="174"/>
      <c r="AB69" s="174"/>
      <c r="AC69" s="174"/>
      <c r="AD69" s="174"/>
      <c r="AE69" s="174"/>
      <c r="AF69" s="174"/>
      <c r="AG69" s="174"/>
      <c r="AH69" s="174"/>
      <c r="AI69" s="174"/>
      <c r="AJ69" s="177"/>
    </row>
    <row r="70" spans="1:36" ht="15.75">
      <c r="A70" s="183" t="s">
        <v>405</v>
      </c>
      <c r="B70" s="184" t="s">
        <v>406</v>
      </c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7"/>
      <c r="S70" s="191"/>
      <c r="T70" s="174"/>
      <c r="U70" s="174"/>
      <c r="V70" s="174"/>
      <c r="W70" s="174"/>
      <c r="X70" s="174"/>
      <c r="Y70" s="174"/>
      <c r="Z70" s="174"/>
      <c r="AA70" s="174"/>
      <c r="AB70" s="174"/>
      <c r="AC70" s="174"/>
      <c r="AD70" s="174"/>
      <c r="AE70" s="174"/>
      <c r="AF70" s="174"/>
      <c r="AG70" s="174"/>
      <c r="AH70" s="174"/>
      <c r="AI70" s="174"/>
      <c r="AJ70" s="177"/>
    </row>
    <row r="71" spans="1:36" ht="15.75" thickBot="1">
      <c r="A71" s="195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7"/>
      <c r="S71" s="192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78"/>
      <c r="AH71" s="178"/>
      <c r="AI71" s="178"/>
      <c r="AJ71" s="179"/>
    </row>
    <row r="72" spans="1:36" ht="18.75">
      <c r="A72" s="200" t="s">
        <v>407</v>
      </c>
      <c r="B72" s="201"/>
      <c r="C72" s="201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7"/>
    </row>
    <row r="73" spans="1:36" ht="15.75">
      <c r="A73" s="183" t="s">
        <v>401</v>
      </c>
      <c r="B73" s="184" t="s">
        <v>408</v>
      </c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7"/>
    </row>
    <row r="74" spans="1:36" ht="15.75">
      <c r="A74" s="183" t="s">
        <v>402</v>
      </c>
      <c r="B74" s="184" t="s">
        <v>409</v>
      </c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7"/>
    </row>
    <row r="75" spans="1:36" ht="15.75">
      <c r="A75" s="183" t="s">
        <v>403</v>
      </c>
      <c r="B75" s="184" t="s">
        <v>410</v>
      </c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7"/>
    </row>
    <row r="76" spans="1:36" ht="15.75">
      <c r="A76" s="183" t="s">
        <v>404</v>
      </c>
      <c r="B76" s="184" t="s">
        <v>411</v>
      </c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7"/>
    </row>
    <row r="77" spans="1:36" ht="15.75">
      <c r="A77" s="183" t="s">
        <v>405</v>
      </c>
      <c r="B77" s="184" t="s">
        <v>412</v>
      </c>
      <c r="C77" s="174"/>
      <c r="D77" s="174"/>
      <c r="E77" s="174"/>
      <c r="F77" s="174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7"/>
    </row>
    <row r="78" spans="1:36">
      <c r="A78" s="195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7"/>
    </row>
    <row r="79" spans="1:36" ht="18.75">
      <c r="A79" s="200" t="s">
        <v>413</v>
      </c>
      <c r="B79" s="201"/>
      <c r="C79" s="201"/>
      <c r="D79" s="201"/>
      <c r="E79" s="201"/>
      <c r="F79" s="174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7"/>
    </row>
    <row r="80" spans="1:36" ht="15.75">
      <c r="A80" s="183" t="s">
        <v>401</v>
      </c>
      <c r="B80" s="184" t="s">
        <v>481</v>
      </c>
      <c r="C80" s="174"/>
      <c r="D80" s="174"/>
      <c r="E80" s="174"/>
      <c r="F80" s="174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7"/>
    </row>
    <row r="81" spans="1:18" ht="15.75">
      <c r="A81" s="183" t="s">
        <v>402</v>
      </c>
      <c r="B81" s="184" t="s">
        <v>414</v>
      </c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7"/>
    </row>
    <row r="82" spans="1:18" ht="15.75">
      <c r="A82" s="183" t="s">
        <v>403</v>
      </c>
      <c r="B82" s="184" t="s">
        <v>415</v>
      </c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7"/>
    </row>
    <row r="83" spans="1:18" ht="15.75">
      <c r="A83" s="183" t="s">
        <v>404</v>
      </c>
      <c r="B83" s="184" t="s">
        <v>416</v>
      </c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7"/>
    </row>
    <row r="84" spans="1:18" ht="16.5" thickBot="1">
      <c r="A84" s="185" t="s">
        <v>405</v>
      </c>
      <c r="B84" s="186" t="s">
        <v>417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9"/>
    </row>
    <row r="86" spans="1:18" ht="24" thickBot="1">
      <c r="A86" s="350" t="s">
        <v>421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</row>
    <row r="87" spans="1:18">
      <c r="A87" s="206" t="s">
        <v>422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6"/>
    </row>
    <row r="88" spans="1:18">
      <c r="A88" s="191"/>
      <c r="B88" s="174"/>
      <c r="C88" s="174"/>
      <c r="D88" s="174"/>
      <c r="E88" s="174"/>
      <c r="F88" s="174"/>
      <c r="G88" s="174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7"/>
    </row>
    <row r="89" spans="1:18">
      <c r="A89" s="191" t="s">
        <v>423</v>
      </c>
      <c r="B89" s="174"/>
      <c r="C89" s="174"/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7"/>
    </row>
    <row r="90" spans="1:18">
      <c r="A90" s="191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7"/>
    </row>
    <row r="91" spans="1:18">
      <c r="A91" s="191" t="s">
        <v>429</v>
      </c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7"/>
    </row>
    <row r="92" spans="1:18">
      <c r="A92" s="191"/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7"/>
    </row>
    <row r="93" spans="1:18">
      <c r="A93" s="191" t="s">
        <v>435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7"/>
    </row>
    <row r="94" spans="1:18">
      <c r="A94" s="191"/>
      <c r="B94" s="174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7"/>
    </row>
    <row r="95" spans="1:18">
      <c r="A95" s="191" t="s">
        <v>436</v>
      </c>
      <c r="B95" s="174"/>
      <c r="C95" s="174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7"/>
    </row>
    <row r="96" spans="1:18">
      <c r="A96" s="191"/>
      <c r="B96" s="174"/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7"/>
    </row>
    <row r="97" spans="1:36">
      <c r="A97" s="191" t="s">
        <v>487</v>
      </c>
      <c r="B97" s="174"/>
      <c r="C97" s="174"/>
      <c r="D97" s="174"/>
      <c r="E97" s="174"/>
      <c r="F97" s="174"/>
      <c r="G97" s="174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7"/>
    </row>
    <row r="98" spans="1:36">
      <c r="A98" s="191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7"/>
    </row>
    <row r="99" spans="1:36" ht="15.75" thickBot="1">
      <c r="A99" s="192"/>
      <c r="B99" s="178"/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9"/>
    </row>
    <row r="100" spans="1:36"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ht="28.5">
      <c r="A101" s="349" t="s">
        <v>437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52" t="s">
        <v>463</v>
      </c>
      <c r="T101" s="352"/>
      <c r="U101" s="352"/>
      <c r="V101" s="352"/>
      <c r="W101" s="352"/>
      <c r="X101" s="352"/>
      <c r="Y101" s="352"/>
      <c r="Z101" s="352"/>
      <c r="AA101" s="352"/>
      <c r="AB101" s="352"/>
      <c r="AC101" s="352"/>
      <c r="AD101" s="352"/>
      <c r="AE101" s="352"/>
      <c r="AF101" s="352"/>
      <c r="AG101" s="352"/>
      <c r="AH101" s="352"/>
      <c r="AI101" s="352"/>
      <c r="AJ101" s="352"/>
    </row>
    <row r="102" spans="1:36" ht="29.25" thickBot="1">
      <c r="A102" s="350" t="s">
        <v>438</v>
      </c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226" t="s">
        <v>464</v>
      </c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</row>
    <row r="103" spans="1:36" ht="15.75">
      <c r="A103" s="207" t="s">
        <v>439</v>
      </c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6"/>
      <c r="S103" s="184" t="s">
        <v>466</v>
      </c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</row>
    <row r="104" spans="1:36">
      <c r="A104" s="191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7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</row>
    <row r="105" spans="1:36">
      <c r="A105" s="191" t="s">
        <v>442</v>
      </c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7"/>
      <c r="S105" t="s">
        <v>469</v>
      </c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</row>
    <row r="106" spans="1:36">
      <c r="A106" s="191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7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</row>
    <row r="107" spans="1:36">
      <c r="A107" s="191" t="s">
        <v>440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7"/>
      <c r="S107" s="227" t="s">
        <v>470</v>
      </c>
    </row>
    <row r="108" spans="1:36">
      <c r="A108" s="191"/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7"/>
    </row>
    <row r="109" spans="1:36">
      <c r="A109" s="191" t="s">
        <v>489</v>
      </c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7"/>
      <c r="S109" t="s">
        <v>471</v>
      </c>
    </row>
    <row r="110" spans="1:36">
      <c r="A110" s="191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7"/>
    </row>
    <row r="111" spans="1:36">
      <c r="A111" s="191" t="s">
        <v>459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7"/>
    </row>
    <row r="112" spans="1:36" ht="15.75" thickBot="1">
      <c r="A112" s="192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9"/>
    </row>
    <row r="114" spans="1:18" ht="24" thickBot="1">
      <c r="A114" s="351" t="s">
        <v>461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</row>
    <row r="115" spans="1:18">
      <c r="A115" s="207" t="s">
        <v>462</v>
      </c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6"/>
    </row>
    <row r="116" spans="1:18">
      <c r="A116" s="191"/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7"/>
    </row>
    <row r="117" spans="1:18">
      <c r="A117" s="191" t="s">
        <v>474</v>
      </c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7"/>
    </row>
    <row r="118" spans="1:18">
      <c r="A118" s="191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7"/>
    </row>
    <row r="119" spans="1:18">
      <c r="A119" s="191" t="s">
        <v>465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7"/>
    </row>
    <row r="120" spans="1:18">
      <c r="A120" s="191"/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7"/>
    </row>
    <row r="121" spans="1:18">
      <c r="A121" s="191" t="s">
        <v>480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7"/>
    </row>
    <row r="122" spans="1:18">
      <c r="A122" s="191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7"/>
    </row>
    <row r="123" spans="1:18">
      <c r="A123" s="191" t="s">
        <v>472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7"/>
    </row>
    <row r="124" spans="1:18">
      <c r="A124" s="191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7"/>
    </row>
    <row r="125" spans="1:18">
      <c r="A125" s="228" t="s">
        <v>475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7"/>
    </row>
    <row r="126" spans="1:18">
      <c r="A126" s="191"/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7"/>
    </row>
    <row r="127" spans="1:18">
      <c r="A127" s="191" t="s">
        <v>473</v>
      </c>
      <c r="B127" s="174"/>
      <c r="C127" s="174"/>
      <c r="D127" s="174"/>
      <c r="E127" s="174"/>
      <c r="F127" s="174"/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7"/>
    </row>
    <row r="128" spans="1:18">
      <c r="A128" s="191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7"/>
    </row>
    <row r="129" spans="1:18" ht="15.75" thickBot="1">
      <c r="A129" s="239" t="s">
        <v>486</v>
      </c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9"/>
    </row>
  </sheetData>
  <mergeCells count="21">
    <mergeCell ref="A51:R51"/>
    <mergeCell ref="A86:R86"/>
    <mergeCell ref="A13:R13"/>
    <mergeCell ref="A33:R33"/>
    <mergeCell ref="A63:R63"/>
    <mergeCell ref="S1:AJ1"/>
    <mergeCell ref="S2:AJ2"/>
    <mergeCell ref="A42:R42"/>
    <mergeCell ref="A2:R2"/>
    <mergeCell ref="A15:R15"/>
    <mergeCell ref="A1:R1"/>
    <mergeCell ref="A26:R26"/>
    <mergeCell ref="A32:R32"/>
    <mergeCell ref="S32:AJ32"/>
    <mergeCell ref="S33:AJ33"/>
    <mergeCell ref="A101:R101"/>
    <mergeCell ref="A102:R102"/>
    <mergeCell ref="A114:R114"/>
    <mergeCell ref="S101:AJ101"/>
    <mergeCell ref="S63:AJ63"/>
    <mergeCell ref="A64:R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70"/>
  <sheetViews>
    <sheetView tabSelected="1" zoomScale="70" zoomScaleNormal="70" workbookViewId="0">
      <pane ySplit="4" topLeftCell="A3985" activePane="bottomLeft" state="frozen"/>
      <selection pane="bottomLeft" activeCell="F3996" sqref="F3996:G3996"/>
    </sheetView>
  </sheetViews>
  <sheetFormatPr defaultRowHeight="15"/>
  <cols>
    <col min="1" max="1" width="33.42578125" style="1" customWidth="1"/>
    <col min="2" max="2" width="13" style="1" customWidth="1"/>
    <col min="3" max="3" width="26.140625" style="1" customWidth="1"/>
    <col min="4" max="4" width="13.140625" style="1" customWidth="1"/>
    <col min="5" max="5" width="27.28515625" style="13" customWidth="1"/>
    <col min="6" max="6" width="12.7109375" style="13" customWidth="1"/>
    <col min="7" max="7" width="28.7109375" style="13" customWidth="1"/>
    <col min="8" max="8" width="12.7109375" style="13" customWidth="1"/>
    <col min="9" max="9" width="16.7109375" customWidth="1"/>
    <col min="10" max="10" width="32" style="13" customWidth="1"/>
    <col min="11" max="11" width="25.140625" style="13" customWidth="1"/>
    <col min="12" max="12" width="16.28515625" style="13" customWidth="1"/>
    <col min="13" max="13" width="40.42578125" customWidth="1"/>
    <col min="14" max="14" width="9.140625" style="340"/>
  </cols>
  <sheetData>
    <row r="1" spans="1:14" ht="13.5" customHeight="1" thickBot="1"/>
    <row r="2" spans="1:14" ht="42" customHeight="1" thickBot="1">
      <c r="A2" s="92" t="s">
        <v>158</v>
      </c>
      <c r="B2" s="400">
        <f>I3494</f>
        <v>0.93043478260869561</v>
      </c>
      <c r="C2" s="400"/>
      <c r="D2" s="401"/>
      <c r="F2" s="402">
        <v>2024</v>
      </c>
      <c r="G2" s="402"/>
      <c r="H2" s="399" t="s">
        <v>716</v>
      </c>
      <c r="I2" s="399"/>
      <c r="J2" s="399"/>
      <c r="K2" s="399"/>
    </row>
    <row r="3" spans="1:14" ht="10.5" customHeight="1"/>
    <row r="4" spans="1:14" s="15" customFormat="1" ht="9.75" customHeight="1">
      <c r="A4" s="87"/>
      <c r="B4" s="87"/>
      <c r="C4" s="87"/>
      <c r="D4" s="87"/>
      <c r="E4" s="88"/>
      <c r="F4" s="88"/>
      <c r="G4" s="88"/>
      <c r="H4" s="88"/>
      <c r="J4" s="88"/>
      <c r="K4" s="88"/>
      <c r="L4" s="88"/>
      <c r="N4" s="340"/>
    </row>
    <row r="6" spans="1:14" ht="15.75" thickBot="1"/>
    <row r="7" spans="1:14" ht="19.5" thickBot="1">
      <c r="A7" s="391">
        <v>45292</v>
      </c>
      <c r="B7" s="392"/>
      <c r="C7" s="392"/>
      <c r="D7" s="392"/>
      <c r="E7" s="392"/>
      <c r="F7" s="392"/>
      <c r="G7" s="393"/>
      <c r="H7" s="89">
        <f>SUM(B9:B22,D9:D22,F9:F22,H9:H22)+SUM(M8:M20)</f>
        <v>191</v>
      </c>
      <c r="J7" s="53" t="s">
        <v>34</v>
      </c>
      <c r="K7" s="54" t="s">
        <v>35</v>
      </c>
      <c r="L7" s="91" t="s">
        <v>50</v>
      </c>
      <c r="M7" s="161" t="s">
        <v>151</v>
      </c>
    </row>
    <row r="8" spans="1:14" ht="45.75" customHeight="1" thickBot="1">
      <c r="A8" s="49" t="s">
        <v>0</v>
      </c>
      <c r="B8" s="51" t="s">
        <v>120</v>
      </c>
      <c r="C8" s="50" t="s">
        <v>1</v>
      </c>
      <c r="D8" s="51" t="s">
        <v>120</v>
      </c>
      <c r="E8" s="50" t="s">
        <v>112</v>
      </c>
      <c r="F8" s="51" t="s">
        <v>120</v>
      </c>
      <c r="G8" s="50" t="s">
        <v>131</v>
      </c>
      <c r="H8" s="52" t="s">
        <v>120</v>
      </c>
      <c r="I8" s="155">
        <f>H7/230</f>
        <v>0.83043478260869563</v>
      </c>
      <c r="J8" s="10" t="s">
        <v>21</v>
      </c>
      <c r="K8" s="46" t="s">
        <v>36</v>
      </c>
      <c r="L8" s="159" t="s">
        <v>47</v>
      </c>
      <c r="M8" s="160">
        <f t="shared" ref="M8:M20" si="0">IF(L8="✔",2,0)</f>
        <v>2</v>
      </c>
    </row>
    <row r="9" spans="1:14" ht="45">
      <c r="A9" s="47" t="s">
        <v>3</v>
      </c>
      <c r="B9" s="48">
        <v>2</v>
      </c>
      <c r="C9" s="48" t="s">
        <v>2</v>
      </c>
      <c r="D9" s="48">
        <v>4</v>
      </c>
      <c r="E9" s="48" t="s">
        <v>11</v>
      </c>
      <c r="F9" s="55">
        <v>5</v>
      </c>
      <c r="G9" s="48" t="s">
        <v>5</v>
      </c>
      <c r="H9" s="135">
        <v>4</v>
      </c>
      <c r="J9" s="7" t="s">
        <v>2</v>
      </c>
      <c r="K9" s="2" t="s">
        <v>37</v>
      </c>
      <c r="L9" s="156" t="s">
        <v>47</v>
      </c>
      <c r="M9" s="82">
        <f t="shared" si="0"/>
        <v>2</v>
      </c>
    </row>
    <row r="10" spans="1:14" ht="45">
      <c r="A10" s="3" t="s">
        <v>113</v>
      </c>
      <c r="B10" s="2">
        <v>4</v>
      </c>
      <c r="C10" s="2" t="s">
        <v>21</v>
      </c>
      <c r="D10" s="2">
        <v>2</v>
      </c>
      <c r="E10" s="2" t="s">
        <v>22</v>
      </c>
      <c r="F10" s="137">
        <v>5</v>
      </c>
      <c r="G10" s="2" t="s">
        <v>6</v>
      </c>
      <c r="H10" s="136">
        <v>4</v>
      </c>
      <c r="J10" s="8" t="s">
        <v>4</v>
      </c>
      <c r="K10" s="2" t="s">
        <v>39</v>
      </c>
      <c r="L10" s="156" t="s">
        <v>47</v>
      </c>
      <c r="M10" s="82">
        <f t="shared" si="0"/>
        <v>2</v>
      </c>
    </row>
    <row r="11" spans="1:14" ht="45">
      <c r="A11" s="3" t="s">
        <v>163</v>
      </c>
      <c r="B11" s="2">
        <v>3</v>
      </c>
      <c r="C11" s="2" t="s">
        <v>17</v>
      </c>
      <c r="D11" s="2">
        <v>3</v>
      </c>
      <c r="E11" s="2" t="s">
        <v>12</v>
      </c>
      <c r="F11" s="137">
        <v>4</v>
      </c>
      <c r="G11" s="2" t="s">
        <v>7</v>
      </c>
      <c r="H11" s="136">
        <v>4</v>
      </c>
      <c r="J11" s="8" t="s">
        <v>38</v>
      </c>
      <c r="K11" s="2" t="s">
        <v>41</v>
      </c>
      <c r="L11" s="156" t="s">
        <v>47</v>
      </c>
      <c r="M11" s="82">
        <f t="shared" si="0"/>
        <v>2</v>
      </c>
    </row>
    <row r="12" spans="1:14" ht="30" customHeight="1">
      <c r="A12" s="3" t="s">
        <v>114</v>
      </c>
      <c r="B12" s="2">
        <v>4</v>
      </c>
      <c r="C12" s="2" t="s">
        <v>4</v>
      </c>
      <c r="D12" s="2">
        <v>3</v>
      </c>
      <c r="E12" s="2" t="s">
        <v>13</v>
      </c>
      <c r="F12" s="137">
        <v>4</v>
      </c>
      <c r="G12" s="2" t="s">
        <v>8</v>
      </c>
      <c r="H12" s="136">
        <v>4</v>
      </c>
      <c r="J12" s="6" t="s">
        <v>20</v>
      </c>
      <c r="K12" s="2" t="s">
        <v>44</v>
      </c>
      <c r="L12" s="156" t="s">
        <v>47</v>
      </c>
      <c r="M12" s="82">
        <f t="shared" si="0"/>
        <v>2</v>
      </c>
    </row>
    <row r="13" spans="1:14" ht="60">
      <c r="A13" s="3" t="s">
        <v>32</v>
      </c>
      <c r="B13" s="2">
        <v>5</v>
      </c>
      <c r="C13" s="2" t="s">
        <v>38</v>
      </c>
      <c r="D13" s="2">
        <v>3</v>
      </c>
      <c r="E13" s="2" t="s">
        <v>43</v>
      </c>
      <c r="F13" s="137">
        <v>4</v>
      </c>
      <c r="G13" s="2" t="s">
        <v>9</v>
      </c>
      <c r="H13" s="136">
        <v>4</v>
      </c>
      <c r="J13" s="8" t="s">
        <v>31</v>
      </c>
      <c r="K13" s="2" t="s">
        <v>45</v>
      </c>
      <c r="L13" s="156" t="s">
        <v>47</v>
      </c>
      <c r="M13" s="82">
        <f t="shared" si="0"/>
        <v>2</v>
      </c>
    </row>
    <row r="14" spans="1:14" ht="30" customHeight="1">
      <c r="A14" s="3" t="s">
        <v>115</v>
      </c>
      <c r="B14" s="2">
        <v>3</v>
      </c>
      <c r="C14" s="2" t="s">
        <v>27</v>
      </c>
      <c r="D14" s="2">
        <v>2</v>
      </c>
      <c r="E14" s="2" t="s">
        <v>14</v>
      </c>
      <c r="F14" s="137">
        <v>4</v>
      </c>
      <c r="G14" s="2" t="s">
        <v>10</v>
      </c>
      <c r="H14" s="136">
        <v>4</v>
      </c>
      <c r="J14" s="3" t="s">
        <v>33</v>
      </c>
      <c r="K14" s="2" t="s">
        <v>49</v>
      </c>
      <c r="L14" s="156" t="s">
        <v>47</v>
      </c>
      <c r="M14" s="82">
        <f t="shared" si="0"/>
        <v>2</v>
      </c>
    </row>
    <row r="15" spans="1:14" ht="45">
      <c r="A15" s="3" t="s">
        <v>116</v>
      </c>
      <c r="B15" s="2">
        <v>3</v>
      </c>
      <c r="C15" s="2" t="s">
        <v>19</v>
      </c>
      <c r="D15" s="2">
        <v>3</v>
      </c>
      <c r="E15" s="2" t="s">
        <v>15</v>
      </c>
      <c r="F15" s="137">
        <v>4</v>
      </c>
      <c r="G15" s="2" t="s">
        <v>18</v>
      </c>
      <c r="H15" s="136">
        <v>4</v>
      </c>
      <c r="J15" s="8" t="s">
        <v>16</v>
      </c>
      <c r="K15" s="2" t="s">
        <v>40</v>
      </c>
      <c r="L15" s="156" t="s">
        <v>48</v>
      </c>
      <c r="M15" s="82">
        <f t="shared" si="0"/>
        <v>0</v>
      </c>
    </row>
    <row r="16" spans="1:14" ht="45">
      <c r="A16" s="3" t="s">
        <v>117</v>
      </c>
      <c r="B16" s="2">
        <v>3</v>
      </c>
      <c r="C16" s="2" t="s">
        <v>130</v>
      </c>
      <c r="D16" s="2">
        <v>3</v>
      </c>
      <c r="E16" s="2" t="s">
        <v>16</v>
      </c>
      <c r="F16" s="137">
        <v>4</v>
      </c>
      <c r="G16" s="2" t="s">
        <v>252</v>
      </c>
      <c r="H16" s="136">
        <v>4</v>
      </c>
      <c r="J16" s="9" t="s">
        <v>27</v>
      </c>
      <c r="K16" s="2" t="s">
        <v>42</v>
      </c>
      <c r="L16" s="156" t="s">
        <v>47</v>
      </c>
      <c r="M16" s="82">
        <f t="shared" si="0"/>
        <v>2</v>
      </c>
    </row>
    <row r="17" spans="1:13" ht="30" customHeight="1">
      <c r="A17" s="3" t="s">
        <v>118</v>
      </c>
      <c r="B17" s="2">
        <v>5</v>
      </c>
      <c r="C17" s="2" t="s">
        <v>164</v>
      </c>
      <c r="D17" s="2">
        <v>3</v>
      </c>
      <c r="E17" s="2" t="s">
        <v>26</v>
      </c>
      <c r="F17" s="137">
        <v>4</v>
      </c>
      <c r="G17" s="2" t="s">
        <v>25</v>
      </c>
      <c r="H17" s="136">
        <v>3</v>
      </c>
      <c r="J17" s="6" t="s">
        <v>28</v>
      </c>
      <c r="K17" s="2" t="s">
        <v>40</v>
      </c>
      <c r="L17" s="156" t="s">
        <v>47</v>
      </c>
      <c r="M17" s="82">
        <f t="shared" si="0"/>
        <v>2</v>
      </c>
    </row>
    <row r="18" spans="1:13" ht="75" customHeight="1">
      <c r="A18" s="3" t="s">
        <v>161</v>
      </c>
      <c r="B18" s="2">
        <v>3</v>
      </c>
      <c r="C18" s="2" t="s">
        <v>31</v>
      </c>
      <c r="D18" s="2">
        <v>2</v>
      </c>
      <c r="E18" s="2" t="s">
        <v>23</v>
      </c>
      <c r="F18" s="137">
        <v>4</v>
      </c>
      <c r="G18" s="2" t="s">
        <v>28</v>
      </c>
      <c r="H18" s="136">
        <v>3</v>
      </c>
      <c r="J18" s="3" t="s">
        <v>119</v>
      </c>
      <c r="K18" s="2" t="s">
        <v>46</v>
      </c>
      <c r="L18" s="156" t="s">
        <v>47</v>
      </c>
      <c r="M18" s="82">
        <f t="shared" si="0"/>
        <v>2</v>
      </c>
    </row>
    <row r="19" spans="1:13" ht="45">
      <c r="A19" s="3"/>
      <c r="B19" s="57" t="s">
        <v>132</v>
      </c>
      <c r="C19" s="2" t="s">
        <v>30</v>
      </c>
      <c r="D19" s="2">
        <v>4</v>
      </c>
      <c r="E19" s="2" t="s">
        <v>24</v>
      </c>
      <c r="F19" s="137">
        <v>4</v>
      </c>
      <c r="G19" s="2" t="s">
        <v>29</v>
      </c>
      <c r="H19" s="136">
        <v>4</v>
      </c>
      <c r="J19" s="9" t="s">
        <v>31</v>
      </c>
      <c r="K19" s="2" t="s">
        <v>51</v>
      </c>
      <c r="L19" s="156" t="s">
        <v>47</v>
      </c>
      <c r="M19" s="82">
        <f t="shared" si="0"/>
        <v>2</v>
      </c>
    </row>
    <row r="20" spans="1:13" ht="30.75" thickBot="1">
      <c r="A20" s="3"/>
      <c r="B20" s="57" t="s">
        <v>132</v>
      </c>
      <c r="C20" s="2"/>
      <c r="D20" s="58" t="s">
        <v>132</v>
      </c>
      <c r="E20" s="2" t="s">
        <v>30</v>
      </c>
      <c r="F20" s="137">
        <v>4</v>
      </c>
      <c r="G20" s="2" t="s">
        <v>318</v>
      </c>
      <c r="H20" s="58">
        <v>3</v>
      </c>
      <c r="J20" s="78" t="s">
        <v>117</v>
      </c>
      <c r="K20" s="140" t="s">
        <v>152</v>
      </c>
      <c r="L20" s="156" t="s">
        <v>48</v>
      </c>
      <c r="M20" s="82">
        <f t="shared" si="0"/>
        <v>0</v>
      </c>
    </row>
    <row r="21" spans="1:13" ht="30.75" thickBot="1">
      <c r="A21" s="3"/>
      <c r="B21" s="57" t="s">
        <v>132</v>
      </c>
      <c r="C21" s="2"/>
      <c r="D21" s="58" t="s">
        <v>132</v>
      </c>
      <c r="E21" s="2" t="s">
        <v>144</v>
      </c>
      <c r="F21" s="58">
        <v>3</v>
      </c>
      <c r="G21" s="2" t="s">
        <v>162</v>
      </c>
      <c r="H21" s="58">
        <v>4</v>
      </c>
      <c r="J21" s="157" t="s">
        <v>135</v>
      </c>
      <c r="K21" s="42" t="s">
        <v>107</v>
      </c>
      <c r="L21" s="158"/>
      <c r="M21" s="83"/>
    </row>
    <row r="22" spans="1:13" ht="15.75" thickBot="1">
      <c r="A22" s="4"/>
      <c r="B22" s="58" t="s">
        <v>132</v>
      </c>
      <c r="C22" s="5"/>
      <c r="D22" s="58" t="s">
        <v>132</v>
      </c>
      <c r="E22" s="5"/>
      <c r="F22" s="58" t="s">
        <v>132</v>
      </c>
      <c r="G22" s="5"/>
      <c r="H22" s="58" t="s">
        <v>132</v>
      </c>
      <c r="K22" s="90"/>
    </row>
    <row r="23" spans="1:13" ht="30" customHeight="1" thickBot="1">
      <c r="A23"/>
      <c r="B23"/>
      <c r="C23"/>
      <c r="D23"/>
    </row>
    <row r="24" spans="1:13" ht="19.5" thickBot="1">
      <c r="A24" s="391">
        <v>45293</v>
      </c>
      <c r="B24" s="392"/>
      <c r="C24" s="392"/>
      <c r="D24" s="392"/>
      <c r="E24" s="392"/>
      <c r="F24" s="392"/>
      <c r="G24" s="393"/>
      <c r="H24" s="89">
        <f>SUM(B26:B39,D26:D39,F26:F39,H26:H39)+SUM(M25:M37)</f>
        <v>191</v>
      </c>
      <c r="J24" s="53" t="s">
        <v>34</v>
      </c>
      <c r="K24" s="54" t="s">
        <v>35</v>
      </c>
      <c r="L24" s="91" t="s">
        <v>50</v>
      </c>
      <c r="M24" s="161" t="s">
        <v>151</v>
      </c>
    </row>
    <row r="25" spans="1:13" ht="30" customHeight="1" thickBot="1">
      <c r="A25" s="49" t="s">
        <v>0</v>
      </c>
      <c r="B25" s="51" t="s">
        <v>120</v>
      </c>
      <c r="C25" s="50" t="s">
        <v>1</v>
      </c>
      <c r="D25" s="51" t="s">
        <v>120</v>
      </c>
      <c r="E25" s="50" t="s">
        <v>112</v>
      </c>
      <c r="F25" s="51" t="s">
        <v>120</v>
      </c>
      <c r="G25" s="50" t="s">
        <v>131</v>
      </c>
      <c r="H25" s="52" t="s">
        <v>120</v>
      </c>
      <c r="I25" s="155">
        <f>H24/230</f>
        <v>0.83043478260869563</v>
      </c>
      <c r="J25" s="10" t="s">
        <v>21</v>
      </c>
      <c r="K25" s="46" t="s">
        <v>36</v>
      </c>
      <c r="L25" s="159" t="s">
        <v>47</v>
      </c>
      <c r="M25" s="160">
        <f t="shared" ref="M25:M37" si="1">IF(L25="✔",2,0)</f>
        <v>2</v>
      </c>
    </row>
    <row r="26" spans="1:13" ht="45">
      <c r="A26" s="47" t="s">
        <v>3</v>
      </c>
      <c r="B26" s="48">
        <v>2</v>
      </c>
      <c r="C26" s="48" t="s">
        <v>2</v>
      </c>
      <c r="D26" s="48">
        <v>4</v>
      </c>
      <c r="E26" s="48" t="s">
        <v>11</v>
      </c>
      <c r="F26" s="55">
        <v>5</v>
      </c>
      <c r="G26" s="48" t="s">
        <v>5</v>
      </c>
      <c r="H26" s="138">
        <v>4</v>
      </c>
      <c r="J26" s="7" t="s">
        <v>2</v>
      </c>
      <c r="K26" s="2" t="s">
        <v>37</v>
      </c>
      <c r="L26" s="156" t="s">
        <v>47</v>
      </c>
      <c r="M26" s="82">
        <f t="shared" si="1"/>
        <v>2</v>
      </c>
    </row>
    <row r="27" spans="1:13" ht="15" customHeight="1">
      <c r="A27" s="3" t="s">
        <v>113</v>
      </c>
      <c r="B27" s="2">
        <v>4</v>
      </c>
      <c r="C27" s="2" t="s">
        <v>21</v>
      </c>
      <c r="D27" s="2">
        <v>2</v>
      </c>
      <c r="E27" s="2" t="s">
        <v>22</v>
      </c>
      <c r="F27" s="140">
        <v>5</v>
      </c>
      <c r="G27" s="2" t="s">
        <v>6</v>
      </c>
      <c r="H27" s="139">
        <v>4</v>
      </c>
      <c r="J27" s="8" t="s">
        <v>4</v>
      </c>
      <c r="K27" s="2" t="s">
        <v>39</v>
      </c>
      <c r="L27" s="156" t="s">
        <v>47</v>
      </c>
      <c r="M27" s="82">
        <f t="shared" si="1"/>
        <v>2</v>
      </c>
    </row>
    <row r="28" spans="1:13" ht="30" customHeight="1">
      <c r="A28" s="3" t="s">
        <v>163</v>
      </c>
      <c r="B28" s="2">
        <v>3</v>
      </c>
      <c r="C28" s="2" t="s">
        <v>17</v>
      </c>
      <c r="D28" s="2">
        <v>3</v>
      </c>
      <c r="E28" s="2" t="s">
        <v>12</v>
      </c>
      <c r="F28" s="140">
        <v>4</v>
      </c>
      <c r="G28" s="2" t="s">
        <v>7</v>
      </c>
      <c r="H28" s="139">
        <v>4</v>
      </c>
      <c r="J28" s="8" t="s">
        <v>38</v>
      </c>
      <c r="K28" s="2" t="s">
        <v>41</v>
      </c>
      <c r="L28" s="156" t="s">
        <v>47</v>
      </c>
      <c r="M28" s="82">
        <f t="shared" si="1"/>
        <v>2</v>
      </c>
    </row>
    <row r="29" spans="1:13" ht="45">
      <c r="A29" s="3" t="s">
        <v>114</v>
      </c>
      <c r="B29" s="2">
        <v>4</v>
      </c>
      <c r="C29" s="2" t="s">
        <v>4</v>
      </c>
      <c r="D29" s="2">
        <v>3</v>
      </c>
      <c r="E29" s="2" t="s">
        <v>13</v>
      </c>
      <c r="F29" s="140">
        <v>4</v>
      </c>
      <c r="G29" s="2" t="s">
        <v>8</v>
      </c>
      <c r="H29" s="139">
        <v>4</v>
      </c>
      <c r="J29" s="6" t="s">
        <v>20</v>
      </c>
      <c r="K29" s="2" t="s">
        <v>44</v>
      </c>
      <c r="L29" s="156" t="s">
        <v>47</v>
      </c>
      <c r="M29" s="82">
        <f t="shared" si="1"/>
        <v>2</v>
      </c>
    </row>
    <row r="30" spans="1:13" ht="60">
      <c r="A30" s="3" t="s">
        <v>32</v>
      </c>
      <c r="B30" s="2">
        <v>5</v>
      </c>
      <c r="C30" s="2" t="s">
        <v>38</v>
      </c>
      <c r="D30" s="2">
        <v>3</v>
      </c>
      <c r="E30" s="2" t="s">
        <v>43</v>
      </c>
      <c r="F30" s="140">
        <v>4</v>
      </c>
      <c r="G30" s="2" t="s">
        <v>9</v>
      </c>
      <c r="H30" s="139">
        <v>4</v>
      </c>
      <c r="J30" s="8" t="s">
        <v>31</v>
      </c>
      <c r="K30" s="2" t="s">
        <v>45</v>
      </c>
      <c r="L30" s="156" t="s">
        <v>47</v>
      </c>
      <c r="M30" s="82">
        <f t="shared" si="1"/>
        <v>2</v>
      </c>
    </row>
    <row r="31" spans="1:13" ht="45">
      <c r="A31" s="3" t="s">
        <v>115</v>
      </c>
      <c r="B31" s="2">
        <v>3</v>
      </c>
      <c r="C31" s="2" t="s">
        <v>27</v>
      </c>
      <c r="D31" s="2">
        <v>2</v>
      </c>
      <c r="E31" s="2" t="s">
        <v>14</v>
      </c>
      <c r="F31" s="140">
        <v>4</v>
      </c>
      <c r="G31" s="2" t="s">
        <v>10</v>
      </c>
      <c r="H31" s="139">
        <v>4</v>
      </c>
      <c r="J31" s="3" t="s">
        <v>33</v>
      </c>
      <c r="K31" s="2" t="s">
        <v>49</v>
      </c>
      <c r="L31" s="156" t="s">
        <v>47</v>
      </c>
      <c r="M31" s="82">
        <f t="shared" si="1"/>
        <v>2</v>
      </c>
    </row>
    <row r="32" spans="1:13" ht="45">
      <c r="A32" s="3" t="s">
        <v>116</v>
      </c>
      <c r="B32" s="2">
        <v>3</v>
      </c>
      <c r="C32" s="2" t="s">
        <v>19</v>
      </c>
      <c r="D32" s="2">
        <v>3</v>
      </c>
      <c r="E32" s="2" t="s">
        <v>15</v>
      </c>
      <c r="F32" s="140">
        <v>4</v>
      </c>
      <c r="G32" s="2" t="s">
        <v>18</v>
      </c>
      <c r="H32" s="139">
        <v>4</v>
      </c>
      <c r="J32" s="8" t="s">
        <v>16</v>
      </c>
      <c r="K32" s="2" t="s">
        <v>40</v>
      </c>
      <c r="L32" s="156" t="s">
        <v>48</v>
      </c>
      <c r="M32" s="82">
        <f t="shared" si="1"/>
        <v>0</v>
      </c>
    </row>
    <row r="33" spans="1:13" ht="45">
      <c r="A33" s="3" t="s">
        <v>117</v>
      </c>
      <c r="B33" s="2">
        <v>3</v>
      </c>
      <c r="C33" s="2" t="s">
        <v>130</v>
      </c>
      <c r="D33" s="2">
        <v>3</v>
      </c>
      <c r="E33" s="2" t="s">
        <v>16</v>
      </c>
      <c r="F33" s="140">
        <v>4</v>
      </c>
      <c r="G33" s="2" t="s">
        <v>252</v>
      </c>
      <c r="H33" s="139">
        <v>4</v>
      </c>
      <c r="J33" s="9" t="s">
        <v>27</v>
      </c>
      <c r="K33" s="2" t="s">
        <v>42</v>
      </c>
      <c r="L33" s="156" t="s">
        <v>47</v>
      </c>
      <c r="M33" s="82">
        <f t="shared" si="1"/>
        <v>2</v>
      </c>
    </row>
    <row r="34" spans="1:13" ht="30" customHeight="1">
      <c r="A34" s="3" t="s">
        <v>118</v>
      </c>
      <c r="B34" s="2">
        <v>5</v>
      </c>
      <c r="C34" s="2" t="s">
        <v>164</v>
      </c>
      <c r="D34" s="2">
        <v>3</v>
      </c>
      <c r="E34" s="2" t="s">
        <v>26</v>
      </c>
      <c r="F34" s="140">
        <v>4</v>
      </c>
      <c r="G34" s="2" t="s">
        <v>25</v>
      </c>
      <c r="H34" s="139">
        <v>3</v>
      </c>
      <c r="J34" s="6" t="s">
        <v>28</v>
      </c>
      <c r="K34" s="2" t="s">
        <v>40</v>
      </c>
      <c r="L34" s="156" t="s">
        <v>47</v>
      </c>
      <c r="M34" s="82">
        <f t="shared" si="1"/>
        <v>2</v>
      </c>
    </row>
    <row r="35" spans="1:13" ht="45">
      <c r="A35" s="3" t="s">
        <v>161</v>
      </c>
      <c r="B35" s="2">
        <v>3</v>
      </c>
      <c r="C35" s="2" t="s">
        <v>31</v>
      </c>
      <c r="D35" s="2">
        <v>2</v>
      </c>
      <c r="E35" s="2" t="s">
        <v>23</v>
      </c>
      <c r="F35" s="140">
        <v>4</v>
      </c>
      <c r="G35" s="2" t="s">
        <v>28</v>
      </c>
      <c r="H35" s="139">
        <v>3</v>
      </c>
      <c r="J35" s="3" t="s">
        <v>119</v>
      </c>
      <c r="K35" s="2" t="s">
        <v>46</v>
      </c>
      <c r="L35" s="156" t="s">
        <v>47</v>
      </c>
      <c r="M35" s="82">
        <f t="shared" si="1"/>
        <v>2</v>
      </c>
    </row>
    <row r="36" spans="1:13" ht="30" customHeight="1">
      <c r="A36" s="3"/>
      <c r="B36" s="57" t="s">
        <v>132</v>
      </c>
      <c r="C36" s="2" t="s">
        <v>30</v>
      </c>
      <c r="D36" s="2">
        <v>4</v>
      </c>
      <c r="E36" s="2" t="s">
        <v>24</v>
      </c>
      <c r="F36" s="140">
        <v>4</v>
      </c>
      <c r="G36" s="2" t="s">
        <v>29</v>
      </c>
      <c r="H36" s="139">
        <v>4</v>
      </c>
      <c r="J36" s="9" t="s">
        <v>31</v>
      </c>
      <c r="K36" s="2" t="s">
        <v>51</v>
      </c>
      <c r="L36" s="156" t="s">
        <v>47</v>
      </c>
      <c r="M36" s="82">
        <f t="shared" si="1"/>
        <v>2</v>
      </c>
    </row>
    <row r="37" spans="1:13" ht="30.75" thickBot="1">
      <c r="A37" s="3"/>
      <c r="B37" s="57" t="s">
        <v>132</v>
      </c>
      <c r="C37" s="2"/>
      <c r="D37" s="58" t="s">
        <v>132</v>
      </c>
      <c r="E37" s="2" t="s">
        <v>30</v>
      </c>
      <c r="F37" s="140">
        <v>4</v>
      </c>
      <c r="G37" s="2" t="s">
        <v>318</v>
      </c>
      <c r="H37" s="58">
        <v>3</v>
      </c>
      <c r="J37" s="78" t="s">
        <v>117</v>
      </c>
      <c r="K37" s="140" t="s">
        <v>152</v>
      </c>
      <c r="L37" s="156" t="s">
        <v>48</v>
      </c>
      <c r="M37" s="82">
        <f t="shared" si="1"/>
        <v>0</v>
      </c>
    </row>
    <row r="38" spans="1:13" ht="30.75" thickBot="1">
      <c r="A38" s="3"/>
      <c r="B38" s="57" t="s">
        <v>132</v>
      </c>
      <c r="C38" s="2"/>
      <c r="D38" s="58" t="s">
        <v>132</v>
      </c>
      <c r="E38" s="2" t="s">
        <v>144</v>
      </c>
      <c r="F38" s="58">
        <v>3</v>
      </c>
      <c r="G38" s="2" t="s">
        <v>162</v>
      </c>
      <c r="H38" s="58">
        <v>4</v>
      </c>
      <c r="J38" s="157" t="s">
        <v>135</v>
      </c>
      <c r="K38" s="42" t="s">
        <v>107</v>
      </c>
      <c r="L38" s="158"/>
      <c r="M38" s="83"/>
    </row>
    <row r="39" spans="1:13" ht="45" customHeight="1" thickBot="1">
      <c r="A39" s="4"/>
      <c r="B39" s="58" t="s">
        <v>132</v>
      </c>
      <c r="C39" s="5"/>
      <c r="D39" s="58" t="s">
        <v>132</v>
      </c>
      <c r="E39" s="5"/>
      <c r="F39" s="58" t="s">
        <v>132</v>
      </c>
      <c r="G39" s="5"/>
      <c r="H39" s="58" t="s">
        <v>132</v>
      </c>
      <c r="K39" s="90"/>
    </row>
    <row r="40" spans="1:13" ht="15" customHeight="1" thickBot="1">
      <c r="A40"/>
      <c r="B40"/>
      <c r="C40"/>
      <c r="D40"/>
      <c r="E40"/>
      <c r="F40"/>
      <c r="G40"/>
      <c r="H40"/>
      <c r="J40"/>
      <c r="K40"/>
      <c r="L40"/>
    </row>
    <row r="41" spans="1:13" ht="19.5" thickBot="1">
      <c r="A41" s="391">
        <v>45294</v>
      </c>
      <c r="B41" s="392"/>
      <c r="C41" s="392"/>
      <c r="D41" s="392"/>
      <c r="E41" s="392"/>
      <c r="F41" s="392"/>
      <c r="G41" s="393"/>
      <c r="H41" s="89">
        <f>SUM(B43:B56,D43:D56,F43:F56,H43:H56)+SUM(M42:M54)</f>
        <v>206</v>
      </c>
      <c r="J41" s="53" t="s">
        <v>34</v>
      </c>
      <c r="K41" s="54" t="s">
        <v>35</v>
      </c>
      <c r="L41" s="91" t="s">
        <v>50</v>
      </c>
      <c r="M41" s="161" t="s">
        <v>151</v>
      </c>
    </row>
    <row r="42" spans="1:13" ht="45.75" thickBot="1">
      <c r="A42" s="49" t="s">
        <v>0</v>
      </c>
      <c r="B42" s="51" t="s">
        <v>120</v>
      </c>
      <c r="C42" s="50" t="s">
        <v>1</v>
      </c>
      <c r="D42" s="51" t="s">
        <v>120</v>
      </c>
      <c r="E42" s="50" t="s">
        <v>112</v>
      </c>
      <c r="F42" s="51" t="s">
        <v>120</v>
      </c>
      <c r="G42" s="50" t="s">
        <v>131</v>
      </c>
      <c r="H42" s="52" t="s">
        <v>120</v>
      </c>
      <c r="I42" s="155">
        <f>H41/230</f>
        <v>0.89565217391304353</v>
      </c>
      <c r="J42" s="10" t="s">
        <v>21</v>
      </c>
      <c r="K42" s="46" t="s">
        <v>36</v>
      </c>
      <c r="L42" s="159" t="s">
        <v>47</v>
      </c>
      <c r="M42" s="160">
        <f t="shared" ref="M42:M54" si="2">IF(L42="✔",2,0)</f>
        <v>2</v>
      </c>
    </row>
    <row r="43" spans="1:13" ht="45">
      <c r="A43" s="47" t="s">
        <v>3</v>
      </c>
      <c r="B43" s="48">
        <v>4</v>
      </c>
      <c r="C43" s="48" t="s">
        <v>2</v>
      </c>
      <c r="D43" s="48">
        <v>4</v>
      </c>
      <c r="E43" s="48" t="s">
        <v>11</v>
      </c>
      <c r="F43" s="55">
        <v>5</v>
      </c>
      <c r="G43" s="48" t="s">
        <v>5</v>
      </c>
      <c r="H43" s="138">
        <v>4</v>
      </c>
      <c r="J43" s="7" t="s">
        <v>2</v>
      </c>
      <c r="K43" s="2" t="s">
        <v>37</v>
      </c>
      <c r="L43" s="156" t="s">
        <v>47</v>
      </c>
      <c r="M43" s="82">
        <f t="shared" si="2"/>
        <v>2</v>
      </c>
    </row>
    <row r="44" spans="1:13" ht="45">
      <c r="A44" s="3" t="s">
        <v>113</v>
      </c>
      <c r="B44" s="2">
        <v>4</v>
      </c>
      <c r="C44" s="2" t="s">
        <v>21</v>
      </c>
      <c r="D44" s="2">
        <v>2</v>
      </c>
      <c r="E44" s="2" t="s">
        <v>22</v>
      </c>
      <c r="F44" s="140">
        <v>5</v>
      </c>
      <c r="G44" s="2" t="s">
        <v>6</v>
      </c>
      <c r="H44" s="139">
        <v>4</v>
      </c>
      <c r="J44" s="8" t="s">
        <v>4</v>
      </c>
      <c r="K44" s="2" t="s">
        <v>39</v>
      </c>
      <c r="L44" s="156" t="s">
        <v>47</v>
      </c>
      <c r="M44" s="82">
        <f t="shared" si="2"/>
        <v>2</v>
      </c>
    </row>
    <row r="45" spans="1:13" ht="30" customHeight="1">
      <c r="A45" s="3" t="s">
        <v>163</v>
      </c>
      <c r="B45" s="2">
        <v>5</v>
      </c>
      <c r="C45" s="2" t="s">
        <v>17</v>
      </c>
      <c r="D45" s="2">
        <v>3</v>
      </c>
      <c r="E45" s="2" t="s">
        <v>12</v>
      </c>
      <c r="F45" s="140">
        <v>5</v>
      </c>
      <c r="G45" s="2" t="s">
        <v>7</v>
      </c>
      <c r="H45" s="139">
        <v>4</v>
      </c>
      <c r="J45" s="8" t="s">
        <v>38</v>
      </c>
      <c r="K45" s="2" t="s">
        <v>41</v>
      </c>
      <c r="L45" s="156" t="s">
        <v>47</v>
      </c>
      <c r="M45" s="82">
        <f t="shared" si="2"/>
        <v>2</v>
      </c>
    </row>
    <row r="46" spans="1:13" ht="45">
      <c r="A46" s="3" t="s">
        <v>114</v>
      </c>
      <c r="B46" s="2">
        <v>4</v>
      </c>
      <c r="C46" s="2" t="s">
        <v>4</v>
      </c>
      <c r="D46" s="2">
        <v>3</v>
      </c>
      <c r="E46" s="2" t="s">
        <v>13</v>
      </c>
      <c r="F46" s="140">
        <v>4</v>
      </c>
      <c r="G46" s="2" t="s">
        <v>8</v>
      </c>
      <c r="H46" s="139">
        <v>4</v>
      </c>
      <c r="J46" s="6" t="s">
        <v>20</v>
      </c>
      <c r="K46" s="2" t="s">
        <v>44</v>
      </c>
      <c r="L46" s="156" t="s">
        <v>47</v>
      </c>
      <c r="M46" s="82">
        <f t="shared" si="2"/>
        <v>2</v>
      </c>
    </row>
    <row r="47" spans="1:13" ht="30" customHeight="1">
      <c r="A47" s="3" t="s">
        <v>32</v>
      </c>
      <c r="B47" s="2">
        <v>5</v>
      </c>
      <c r="C47" s="2" t="s">
        <v>38</v>
      </c>
      <c r="D47" s="2">
        <v>3</v>
      </c>
      <c r="E47" s="2" t="s">
        <v>43</v>
      </c>
      <c r="F47" s="140">
        <v>4</v>
      </c>
      <c r="G47" s="2" t="s">
        <v>9</v>
      </c>
      <c r="H47" s="139">
        <v>4</v>
      </c>
      <c r="J47" s="8" t="s">
        <v>31</v>
      </c>
      <c r="K47" s="2" t="s">
        <v>45</v>
      </c>
      <c r="L47" s="156" t="s">
        <v>47</v>
      </c>
      <c r="M47" s="82">
        <f t="shared" si="2"/>
        <v>2</v>
      </c>
    </row>
    <row r="48" spans="1:13" ht="45">
      <c r="A48" s="3" t="s">
        <v>115</v>
      </c>
      <c r="B48" s="2">
        <v>5</v>
      </c>
      <c r="C48" s="2" t="s">
        <v>27</v>
      </c>
      <c r="D48" s="2">
        <v>2</v>
      </c>
      <c r="E48" s="2" t="s">
        <v>14</v>
      </c>
      <c r="F48" s="140">
        <v>4</v>
      </c>
      <c r="G48" s="2" t="s">
        <v>10</v>
      </c>
      <c r="H48" s="139">
        <v>4</v>
      </c>
      <c r="J48" s="3" t="s">
        <v>33</v>
      </c>
      <c r="K48" s="2" t="s">
        <v>49</v>
      </c>
      <c r="L48" s="156" t="s">
        <v>47</v>
      </c>
      <c r="M48" s="82">
        <f t="shared" si="2"/>
        <v>2</v>
      </c>
    </row>
    <row r="49" spans="1:13" ht="45">
      <c r="A49" s="3" t="s">
        <v>116</v>
      </c>
      <c r="B49" s="2">
        <v>5</v>
      </c>
      <c r="C49" s="2" t="s">
        <v>19</v>
      </c>
      <c r="D49" s="2">
        <v>3</v>
      </c>
      <c r="E49" s="2" t="s">
        <v>15</v>
      </c>
      <c r="F49" s="140">
        <v>4</v>
      </c>
      <c r="G49" s="2" t="s">
        <v>18</v>
      </c>
      <c r="H49" s="139">
        <v>4</v>
      </c>
      <c r="J49" s="8" t="s">
        <v>16</v>
      </c>
      <c r="K49" s="2" t="s">
        <v>40</v>
      </c>
      <c r="L49" s="156" t="s">
        <v>48</v>
      </c>
      <c r="M49" s="82">
        <f t="shared" si="2"/>
        <v>0</v>
      </c>
    </row>
    <row r="50" spans="1:13" ht="45" customHeight="1">
      <c r="A50" s="3" t="s">
        <v>117</v>
      </c>
      <c r="B50" s="2">
        <v>3</v>
      </c>
      <c r="C50" s="2" t="s">
        <v>130</v>
      </c>
      <c r="D50" s="2">
        <v>3</v>
      </c>
      <c r="E50" s="2" t="s">
        <v>16</v>
      </c>
      <c r="F50" s="140">
        <v>4</v>
      </c>
      <c r="G50" s="2" t="s">
        <v>252</v>
      </c>
      <c r="H50" s="139">
        <v>4</v>
      </c>
      <c r="J50" s="9" t="s">
        <v>27</v>
      </c>
      <c r="K50" s="2" t="s">
        <v>42</v>
      </c>
      <c r="L50" s="156" t="s">
        <v>47</v>
      </c>
      <c r="M50" s="82">
        <f t="shared" si="2"/>
        <v>2</v>
      </c>
    </row>
    <row r="51" spans="1:13" ht="15" customHeight="1">
      <c r="A51" s="3" t="s">
        <v>118</v>
      </c>
      <c r="B51" s="2">
        <v>5</v>
      </c>
      <c r="C51" s="2" t="s">
        <v>164</v>
      </c>
      <c r="D51" s="2">
        <v>3</v>
      </c>
      <c r="E51" s="2" t="s">
        <v>26</v>
      </c>
      <c r="F51" s="140">
        <v>4</v>
      </c>
      <c r="G51" s="2" t="s">
        <v>25</v>
      </c>
      <c r="H51" s="139">
        <v>4</v>
      </c>
      <c r="J51" s="6" t="s">
        <v>28</v>
      </c>
      <c r="K51" s="2" t="s">
        <v>40</v>
      </c>
      <c r="L51" s="156" t="s">
        <v>47</v>
      </c>
      <c r="M51" s="82">
        <f t="shared" si="2"/>
        <v>2</v>
      </c>
    </row>
    <row r="52" spans="1:13" ht="45.75" customHeight="1">
      <c r="A52" s="3" t="s">
        <v>161</v>
      </c>
      <c r="B52" s="2">
        <v>5</v>
      </c>
      <c r="C52" s="2" t="s">
        <v>31</v>
      </c>
      <c r="D52" s="2">
        <v>4</v>
      </c>
      <c r="E52" s="2" t="s">
        <v>23</v>
      </c>
      <c r="F52" s="140">
        <v>4</v>
      </c>
      <c r="G52" s="2" t="s">
        <v>28</v>
      </c>
      <c r="H52" s="139">
        <v>3</v>
      </c>
      <c r="J52" s="3" t="s">
        <v>119</v>
      </c>
      <c r="K52" s="2" t="s">
        <v>46</v>
      </c>
      <c r="L52" s="156" t="s">
        <v>47</v>
      </c>
      <c r="M52" s="82">
        <f t="shared" si="2"/>
        <v>2</v>
      </c>
    </row>
    <row r="53" spans="1:13" ht="45">
      <c r="A53" s="3"/>
      <c r="B53" s="57" t="s">
        <v>132</v>
      </c>
      <c r="C53" s="2" t="s">
        <v>30</v>
      </c>
      <c r="D53" s="2">
        <v>4</v>
      </c>
      <c r="E53" s="2" t="s">
        <v>24</v>
      </c>
      <c r="F53" s="140">
        <v>4</v>
      </c>
      <c r="G53" s="2" t="s">
        <v>29</v>
      </c>
      <c r="H53" s="139">
        <v>4</v>
      </c>
      <c r="J53" s="9" t="s">
        <v>31</v>
      </c>
      <c r="K53" s="2" t="s">
        <v>51</v>
      </c>
      <c r="L53" s="156" t="s">
        <v>47</v>
      </c>
      <c r="M53" s="82">
        <f t="shared" si="2"/>
        <v>2</v>
      </c>
    </row>
    <row r="54" spans="1:13" ht="30.75" thickBot="1">
      <c r="A54" s="3"/>
      <c r="B54" s="57" t="s">
        <v>132</v>
      </c>
      <c r="C54" s="2"/>
      <c r="D54" s="58" t="s">
        <v>132</v>
      </c>
      <c r="E54" s="2" t="s">
        <v>30</v>
      </c>
      <c r="F54" s="140">
        <v>4</v>
      </c>
      <c r="G54" s="2" t="s">
        <v>318</v>
      </c>
      <c r="H54" s="58">
        <v>3</v>
      </c>
      <c r="J54" s="78" t="s">
        <v>117</v>
      </c>
      <c r="K54" s="140" t="s">
        <v>152</v>
      </c>
      <c r="L54" s="156" t="s">
        <v>48</v>
      </c>
      <c r="M54" s="82">
        <f t="shared" si="2"/>
        <v>0</v>
      </c>
    </row>
    <row r="55" spans="1:13" ht="30.75" thickBot="1">
      <c r="A55" s="3"/>
      <c r="B55" s="57" t="s">
        <v>132</v>
      </c>
      <c r="C55" s="2"/>
      <c r="D55" s="58" t="s">
        <v>132</v>
      </c>
      <c r="E55" s="2" t="s">
        <v>144</v>
      </c>
      <c r="F55" s="58">
        <v>4</v>
      </c>
      <c r="G55" s="2" t="s">
        <v>269</v>
      </c>
      <c r="H55" s="58">
        <v>4</v>
      </c>
      <c r="J55" s="157" t="s">
        <v>135</v>
      </c>
      <c r="K55" s="42" t="s">
        <v>107</v>
      </c>
      <c r="L55" s="158"/>
      <c r="M55" s="83"/>
    </row>
    <row r="56" spans="1:13" ht="15.75" thickBot="1">
      <c r="A56" s="4"/>
      <c r="B56" s="58" t="s">
        <v>132</v>
      </c>
      <c r="C56" s="5"/>
      <c r="D56" s="58" t="s">
        <v>132</v>
      </c>
      <c r="E56" s="5"/>
      <c r="F56" s="58" t="s">
        <v>132</v>
      </c>
      <c r="G56" s="5"/>
      <c r="H56" s="58" t="s">
        <v>132</v>
      </c>
      <c r="K56" s="90"/>
    </row>
    <row r="57" spans="1:13" ht="30" customHeight="1" thickBot="1">
      <c r="A57"/>
      <c r="B57"/>
      <c r="C57"/>
      <c r="D57"/>
      <c r="E57"/>
      <c r="F57"/>
      <c r="G57"/>
      <c r="H57"/>
      <c r="J57"/>
      <c r="K57"/>
      <c r="L57"/>
    </row>
    <row r="58" spans="1:13" ht="15" customHeight="1" thickBot="1">
      <c r="A58" s="391">
        <v>45295</v>
      </c>
      <c r="B58" s="392"/>
      <c r="C58" s="392"/>
      <c r="D58" s="392"/>
      <c r="E58" s="392"/>
      <c r="F58" s="392"/>
      <c r="G58" s="393"/>
      <c r="H58" s="89">
        <f>SUM(B60:B73,D60:D73,F60:F73,H60:H73)+SUM(M59:M71)</f>
        <v>206</v>
      </c>
      <c r="J58" s="53" t="s">
        <v>34</v>
      </c>
      <c r="K58" s="54" t="s">
        <v>35</v>
      </c>
      <c r="L58" s="91" t="s">
        <v>50</v>
      </c>
      <c r="M58" s="161" t="s">
        <v>151</v>
      </c>
    </row>
    <row r="59" spans="1:13" ht="45.75" thickBot="1">
      <c r="A59" s="49" t="s">
        <v>0</v>
      </c>
      <c r="B59" s="51" t="s">
        <v>120</v>
      </c>
      <c r="C59" s="50" t="s">
        <v>1</v>
      </c>
      <c r="D59" s="51" t="s">
        <v>120</v>
      </c>
      <c r="E59" s="50" t="s">
        <v>112</v>
      </c>
      <c r="F59" s="51" t="s">
        <v>120</v>
      </c>
      <c r="G59" s="50" t="s">
        <v>131</v>
      </c>
      <c r="H59" s="52" t="s">
        <v>120</v>
      </c>
      <c r="I59" s="155">
        <f>H58/230</f>
        <v>0.89565217391304353</v>
      </c>
      <c r="J59" s="10" t="s">
        <v>21</v>
      </c>
      <c r="K59" s="46" t="s">
        <v>36</v>
      </c>
      <c r="L59" s="159" t="s">
        <v>47</v>
      </c>
      <c r="M59" s="160">
        <f t="shared" ref="M59:M71" si="3">IF(L59="✔",2,0)</f>
        <v>2</v>
      </c>
    </row>
    <row r="60" spans="1:13" ht="30" customHeight="1">
      <c r="A60" s="47" t="s">
        <v>3</v>
      </c>
      <c r="B60" s="48">
        <v>4</v>
      </c>
      <c r="C60" s="48" t="s">
        <v>2</v>
      </c>
      <c r="D60" s="48">
        <v>4</v>
      </c>
      <c r="E60" s="48" t="s">
        <v>11</v>
      </c>
      <c r="F60" s="55">
        <v>5</v>
      </c>
      <c r="G60" s="48" t="s">
        <v>5</v>
      </c>
      <c r="H60" s="138">
        <v>4</v>
      </c>
      <c r="J60" s="7" t="s">
        <v>2</v>
      </c>
      <c r="K60" s="2" t="s">
        <v>37</v>
      </c>
      <c r="L60" s="156" t="s">
        <v>47</v>
      </c>
      <c r="M60" s="82">
        <f t="shared" si="3"/>
        <v>2</v>
      </c>
    </row>
    <row r="61" spans="1:13" ht="15" customHeight="1">
      <c r="A61" s="3" t="s">
        <v>113</v>
      </c>
      <c r="B61" s="2">
        <v>4</v>
      </c>
      <c r="C61" s="2" t="s">
        <v>21</v>
      </c>
      <c r="D61" s="2">
        <v>2</v>
      </c>
      <c r="E61" s="2" t="s">
        <v>22</v>
      </c>
      <c r="F61" s="140">
        <v>5</v>
      </c>
      <c r="G61" s="2" t="s">
        <v>6</v>
      </c>
      <c r="H61" s="139">
        <v>4</v>
      </c>
      <c r="J61" s="8" t="s">
        <v>4</v>
      </c>
      <c r="K61" s="2" t="s">
        <v>39</v>
      </c>
      <c r="L61" s="156" t="s">
        <v>47</v>
      </c>
      <c r="M61" s="82">
        <f t="shared" si="3"/>
        <v>2</v>
      </c>
    </row>
    <row r="62" spans="1:13" ht="45">
      <c r="A62" s="3" t="s">
        <v>163</v>
      </c>
      <c r="B62" s="2">
        <v>5</v>
      </c>
      <c r="C62" s="2" t="s">
        <v>17</v>
      </c>
      <c r="D62" s="2">
        <v>3</v>
      </c>
      <c r="E62" s="2" t="s">
        <v>12</v>
      </c>
      <c r="F62" s="140">
        <v>5</v>
      </c>
      <c r="G62" s="2" t="s">
        <v>7</v>
      </c>
      <c r="H62" s="139">
        <v>4</v>
      </c>
      <c r="J62" s="8" t="s">
        <v>38</v>
      </c>
      <c r="K62" s="2" t="s">
        <v>41</v>
      </c>
      <c r="L62" s="156" t="s">
        <v>47</v>
      </c>
      <c r="M62" s="82">
        <f t="shared" si="3"/>
        <v>2</v>
      </c>
    </row>
    <row r="63" spans="1:13" ht="45" customHeight="1">
      <c r="A63" s="3" t="s">
        <v>114</v>
      </c>
      <c r="B63" s="2">
        <v>4</v>
      </c>
      <c r="C63" s="2" t="s">
        <v>4</v>
      </c>
      <c r="D63" s="2">
        <v>3</v>
      </c>
      <c r="E63" s="2" t="s">
        <v>13</v>
      </c>
      <c r="F63" s="140">
        <v>4</v>
      </c>
      <c r="G63" s="2" t="s">
        <v>8</v>
      </c>
      <c r="H63" s="139">
        <v>4</v>
      </c>
      <c r="J63" s="6" t="s">
        <v>20</v>
      </c>
      <c r="K63" s="2" t="s">
        <v>44</v>
      </c>
      <c r="L63" s="156" t="s">
        <v>47</v>
      </c>
      <c r="M63" s="82">
        <f t="shared" si="3"/>
        <v>2</v>
      </c>
    </row>
    <row r="64" spans="1:13" ht="60">
      <c r="A64" s="3" t="s">
        <v>32</v>
      </c>
      <c r="B64" s="2">
        <v>5</v>
      </c>
      <c r="C64" s="2" t="s">
        <v>38</v>
      </c>
      <c r="D64" s="2">
        <v>3</v>
      </c>
      <c r="E64" s="2" t="s">
        <v>43</v>
      </c>
      <c r="F64" s="140">
        <v>4</v>
      </c>
      <c r="G64" s="2" t="s">
        <v>9</v>
      </c>
      <c r="H64" s="139">
        <v>4</v>
      </c>
      <c r="J64" s="8" t="s">
        <v>31</v>
      </c>
      <c r="K64" s="2" t="s">
        <v>45</v>
      </c>
      <c r="L64" s="156" t="s">
        <v>47</v>
      </c>
      <c r="M64" s="82">
        <f t="shared" si="3"/>
        <v>2</v>
      </c>
    </row>
    <row r="65" spans="1:13" ht="45" customHeight="1">
      <c r="A65" s="3" t="s">
        <v>115</v>
      </c>
      <c r="B65" s="2">
        <v>5</v>
      </c>
      <c r="C65" s="2" t="s">
        <v>27</v>
      </c>
      <c r="D65" s="2">
        <v>2</v>
      </c>
      <c r="E65" s="2" t="s">
        <v>14</v>
      </c>
      <c r="F65" s="140">
        <v>4</v>
      </c>
      <c r="G65" s="2" t="s">
        <v>10</v>
      </c>
      <c r="H65" s="139">
        <v>4</v>
      </c>
      <c r="J65" s="3" t="s">
        <v>33</v>
      </c>
      <c r="K65" s="2" t="s">
        <v>49</v>
      </c>
      <c r="L65" s="156" t="s">
        <v>47</v>
      </c>
      <c r="M65" s="82">
        <f t="shared" si="3"/>
        <v>2</v>
      </c>
    </row>
    <row r="66" spans="1:13" ht="45">
      <c r="A66" s="3" t="s">
        <v>116</v>
      </c>
      <c r="B66" s="2">
        <v>5</v>
      </c>
      <c r="C66" s="2" t="s">
        <v>19</v>
      </c>
      <c r="D66" s="2">
        <v>3</v>
      </c>
      <c r="E66" s="2" t="s">
        <v>15</v>
      </c>
      <c r="F66" s="140">
        <v>4</v>
      </c>
      <c r="G66" s="2" t="s">
        <v>18</v>
      </c>
      <c r="H66" s="139">
        <v>4</v>
      </c>
      <c r="J66" s="8" t="s">
        <v>16</v>
      </c>
      <c r="K66" s="2" t="s">
        <v>40</v>
      </c>
      <c r="L66" s="156" t="s">
        <v>48</v>
      </c>
      <c r="M66" s="82">
        <f t="shared" si="3"/>
        <v>0</v>
      </c>
    </row>
    <row r="67" spans="1:13" ht="45">
      <c r="A67" s="3" t="s">
        <v>117</v>
      </c>
      <c r="B67" s="2">
        <v>3</v>
      </c>
      <c r="C67" s="2" t="s">
        <v>130</v>
      </c>
      <c r="D67" s="2">
        <v>3</v>
      </c>
      <c r="E67" s="2" t="s">
        <v>16</v>
      </c>
      <c r="F67" s="140">
        <v>4</v>
      </c>
      <c r="G67" s="2" t="s">
        <v>252</v>
      </c>
      <c r="H67" s="139">
        <v>4</v>
      </c>
      <c r="J67" s="9" t="s">
        <v>27</v>
      </c>
      <c r="K67" s="2" t="s">
        <v>42</v>
      </c>
      <c r="L67" s="156" t="s">
        <v>47</v>
      </c>
      <c r="M67" s="82">
        <f t="shared" si="3"/>
        <v>2</v>
      </c>
    </row>
    <row r="68" spans="1:13" ht="45">
      <c r="A68" s="3" t="s">
        <v>118</v>
      </c>
      <c r="B68" s="2">
        <v>5</v>
      </c>
      <c r="C68" s="2" t="s">
        <v>164</v>
      </c>
      <c r="D68" s="2">
        <v>3</v>
      </c>
      <c r="E68" s="2" t="s">
        <v>26</v>
      </c>
      <c r="F68" s="140">
        <v>4</v>
      </c>
      <c r="G68" s="2" t="s">
        <v>25</v>
      </c>
      <c r="H68" s="139">
        <v>4</v>
      </c>
      <c r="J68" s="6" t="s">
        <v>28</v>
      </c>
      <c r="K68" s="2" t="s">
        <v>40</v>
      </c>
      <c r="L68" s="156" t="s">
        <v>47</v>
      </c>
      <c r="M68" s="82">
        <f t="shared" si="3"/>
        <v>2</v>
      </c>
    </row>
    <row r="69" spans="1:13" ht="45">
      <c r="A69" s="3" t="s">
        <v>161</v>
      </c>
      <c r="B69" s="2">
        <v>5</v>
      </c>
      <c r="C69" s="2" t="s">
        <v>31</v>
      </c>
      <c r="D69" s="2">
        <v>4</v>
      </c>
      <c r="E69" s="2" t="s">
        <v>23</v>
      </c>
      <c r="F69" s="140">
        <v>4</v>
      </c>
      <c r="G69" s="2" t="s">
        <v>28</v>
      </c>
      <c r="H69" s="139">
        <v>3</v>
      </c>
      <c r="J69" s="3" t="s">
        <v>119</v>
      </c>
      <c r="K69" s="2" t="s">
        <v>46</v>
      </c>
      <c r="L69" s="156" t="s">
        <v>47</v>
      </c>
      <c r="M69" s="82">
        <f t="shared" si="3"/>
        <v>2</v>
      </c>
    </row>
    <row r="70" spans="1:13" ht="30" customHeight="1">
      <c r="A70" s="3"/>
      <c r="B70" s="57" t="s">
        <v>132</v>
      </c>
      <c r="C70" s="2" t="s">
        <v>30</v>
      </c>
      <c r="D70" s="2">
        <v>4</v>
      </c>
      <c r="E70" s="2" t="s">
        <v>24</v>
      </c>
      <c r="F70" s="140">
        <v>4</v>
      </c>
      <c r="G70" s="2" t="s">
        <v>29</v>
      </c>
      <c r="H70" s="139">
        <v>4</v>
      </c>
      <c r="J70" s="9" t="s">
        <v>31</v>
      </c>
      <c r="K70" s="2" t="s">
        <v>51</v>
      </c>
      <c r="L70" s="156" t="s">
        <v>47</v>
      </c>
      <c r="M70" s="82">
        <f t="shared" si="3"/>
        <v>2</v>
      </c>
    </row>
    <row r="71" spans="1:13" ht="15" customHeight="1" thickBot="1">
      <c r="A71" s="3"/>
      <c r="B71" s="57" t="s">
        <v>132</v>
      </c>
      <c r="C71" s="2"/>
      <c r="D71" s="58" t="s">
        <v>132</v>
      </c>
      <c r="E71" s="2" t="s">
        <v>30</v>
      </c>
      <c r="F71" s="140">
        <v>4</v>
      </c>
      <c r="G71" s="2" t="s">
        <v>318</v>
      </c>
      <c r="H71" s="58">
        <v>3</v>
      </c>
      <c r="J71" s="78" t="s">
        <v>117</v>
      </c>
      <c r="K71" s="140" t="s">
        <v>152</v>
      </c>
      <c r="L71" s="156" t="s">
        <v>48</v>
      </c>
      <c r="M71" s="82">
        <f t="shared" si="3"/>
        <v>0</v>
      </c>
    </row>
    <row r="72" spans="1:13" ht="30.75" thickBot="1">
      <c r="A72" s="3"/>
      <c r="B72" s="57" t="s">
        <v>132</v>
      </c>
      <c r="C72" s="2"/>
      <c r="D72" s="58" t="s">
        <v>132</v>
      </c>
      <c r="E72" s="2" t="s">
        <v>144</v>
      </c>
      <c r="F72" s="58">
        <v>4</v>
      </c>
      <c r="G72" s="2" t="s">
        <v>269</v>
      </c>
      <c r="H72" s="58">
        <v>4</v>
      </c>
      <c r="J72" s="157" t="s">
        <v>135</v>
      </c>
      <c r="K72" s="42" t="s">
        <v>107</v>
      </c>
      <c r="L72" s="158"/>
      <c r="M72" s="83"/>
    </row>
    <row r="73" spans="1:13" ht="30" customHeight="1" thickBot="1">
      <c r="A73" s="4"/>
      <c r="B73" s="58" t="s">
        <v>132</v>
      </c>
      <c r="C73" s="5"/>
      <c r="D73" s="58" t="s">
        <v>132</v>
      </c>
      <c r="E73" s="5"/>
      <c r="F73" s="58" t="s">
        <v>132</v>
      </c>
      <c r="G73" s="5"/>
      <c r="H73" s="58" t="s">
        <v>132</v>
      </c>
      <c r="K73" s="90"/>
    </row>
    <row r="74" spans="1:13" ht="15" customHeight="1" thickBot="1">
      <c r="A74"/>
      <c r="B74"/>
      <c r="C74"/>
      <c r="D74"/>
      <c r="E74"/>
      <c r="F74"/>
      <c r="G74"/>
      <c r="H74"/>
      <c r="J74"/>
      <c r="K74"/>
      <c r="L74"/>
    </row>
    <row r="75" spans="1:13" ht="43.5" customHeight="1" thickBot="1">
      <c r="A75" s="391">
        <v>45296</v>
      </c>
      <c r="B75" s="392"/>
      <c r="C75" s="392"/>
      <c r="D75" s="392"/>
      <c r="E75" s="392"/>
      <c r="F75" s="392"/>
      <c r="G75" s="393"/>
      <c r="H75" s="89">
        <f>SUM(B77:B90,D77:D90,F77:F90,H77:H90)+SUM(M76:M88)</f>
        <v>204</v>
      </c>
      <c r="J75" s="53" t="s">
        <v>34</v>
      </c>
      <c r="K75" s="54" t="s">
        <v>35</v>
      </c>
      <c r="L75" s="91" t="s">
        <v>50</v>
      </c>
      <c r="M75" s="161" t="s">
        <v>151</v>
      </c>
    </row>
    <row r="76" spans="1:13" ht="45" customHeight="1" thickBot="1">
      <c r="A76" s="49" t="s">
        <v>0</v>
      </c>
      <c r="B76" s="51" t="s">
        <v>120</v>
      </c>
      <c r="C76" s="50" t="s">
        <v>1</v>
      </c>
      <c r="D76" s="51" t="s">
        <v>120</v>
      </c>
      <c r="E76" s="50" t="s">
        <v>112</v>
      </c>
      <c r="F76" s="51" t="s">
        <v>120</v>
      </c>
      <c r="G76" s="50" t="s">
        <v>131</v>
      </c>
      <c r="H76" s="52" t="s">
        <v>120</v>
      </c>
      <c r="I76" s="155">
        <f>H75/230</f>
        <v>0.88695652173913042</v>
      </c>
      <c r="J76" s="10" t="s">
        <v>21</v>
      </c>
      <c r="K76" s="46" t="s">
        <v>36</v>
      </c>
      <c r="L76" s="159" t="s">
        <v>47</v>
      </c>
      <c r="M76" s="160">
        <f t="shared" ref="M76:M88" si="4">IF(L76="✔",2,0)</f>
        <v>2</v>
      </c>
    </row>
    <row r="77" spans="1:13" ht="45">
      <c r="A77" s="47" t="s">
        <v>3</v>
      </c>
      <c r="B77" s="48">
        <v>4</v>
      </c>
      <c r="C77" s="48" t="s">
        <v>2</v>
      </c>
      <c r="D77" s="48">
        <v>4</v>
      </c>
      <c r="E77" s="48" t="s">
        <v>11</v>
      </c>
      <c r="F77" s="55">
        <v>5</v>
      </c>
      <c r="G77" s="48" t="s">
        <v>5</v>
      </c>
      <c r="H77" s="138">
        <v>4</v>
      </c>
      <c r="J77" s="7" t="s">
        <v>2</v>
      </c>
      <c r="K77" s="2" t="s">
        <v>37</v>
      </c>
      <c r="L77" s="156" t="s">
        <v>47</v>
      </c>
      <c r="M77" s="82">
        <f t="shared" si="4"/>
        <v>2</v>
      </c>
    </row>
    <row r="78" spans="1:13" ht="45" customHeight="1">
      <c r="A78" s="3" t="s">
        <v>113</v>
      </c>
      <c r="B78" s="2">
        <v>4</v>
      </c>
      <c r="C78" s="2" t="s">
        <v>21</v>
      </c>
      <c r="D78" s="2">
        <v>2</v>
      </c>
      <c r="E78" s="2" t="s">
        <v>22</v>
      </c>
      <c r="F78" s="140">
        <v>5</v>
      </c>
      <c r="G78" s="2" t="s">
        <v>6</v>
      </c>
      <c r="H78" s="139">
        <v>4</v>
      </c>
      <c r="J78" s="8" t="s">
        <v>4</v>
      </c>
      <c r="K78" s="2" t="s">
        <v>39</v>
      </c>
      <c r="L78" s="156" t="s">
        <v>47</v>
      </c>
      <c r="M78" s="82">
        <f t="shared" si="4"/>
        <v>2</v>
      </c>
    </row>
    <row r="79" spans="1:13" ht="45">
      <c r="A79" s="3" t="s">
        <v>163</v>
      </c>
      <c r="B79" s="2">
        <v>3</v>
      </c>
      <c r="C79" s="2" t="s">
        <v>17</v>
      </c>
      <c r="D79" s="2">
        <v>3</v>
      </c>
      <c r="E79" s="2" t="s">
        <v>12</v>
      </c>
      <c r="F79" s="140">
        <v>5</v>
      </c>
      <c r="G79" s="2" t="s">
        <v>7</v>
      </c>
      <c r="H79" s="139">
        <v>4</v>
      </c>
      <c r="J79" s="8" t="s">
        <v>38</v>
      </c>
      <c r="K79" s="2" t="s">
        <v>41</v>
      </c>
      <c r="L79" s="156" t="s">
        <v>47</v>
      </c>
      <c r="M79" s="82">
        <f t="shared" si="4"/>
        <v>2</v>
      </c>
    </row>
    <row r="80" spans="1:13" ht="45">
      <c r="A80" s="3" t="s">
        <v>114</v>
      </c>
      <c r="B80" s="2">
        <v>4</v>
      </c>
      <c r="C80" s="2" t="s">
        <v>4</v>
      </c>
      <c r="D80" s="2">
        <v>3</v>
      </c>
      <c r="E80" s="2" t="s">
        <v>13</v>
      </c>
      <c r="F80" s="140">
        <v>4</v>
      </c>
      <c r="G80" s="2" t="s">
        <v>8</v>
      </c>
      <c r="H80" s="139">
        <v>4</v>
      </c>
      <c r="J80" s="6" t="s">
        <v>20</v>
      </c>
      <c r="K80" s="2" t="s">
        <v>44</v>
      </c>
      <c r="L80" s="156" t="s">
        <v>47</v>
      </c>
      <c r="M80" s="82">
        <f t="shared" si="4"/>
        <v>2</v>
      </c>
    </row>
    <row r="81" spans="1:13" ht="60">
      <c r="A81" s="3" t="s">
        <v>32</v>
      </c>
      <c r="B81" s="2">
        <v>5</v>
      </c>
      <c r="C81" s="2" t="s">
        <v>38</v>
      </c>
      <c r="D81" s="2">
        <v>3</v>
      </c>
      <c r="E81" s="2" t="s">
        <v>43</v>
      </c>
      <c r="F81" s="140">
        <v>4</v>
      </c>
      <c r="G81" s="2" t="s">
        <v>9</v>
      </c>
      <c r="H81" s="139">
        <v>4</v>
      </c>
      <c r="J81" s="8" t="s">
        <v>31</v>
      </c>
      <c r="K81" s="2" t="s">
        <v>45</v>
      </c>
      <c r="L81" s="156" t="s">
        <v>47</v>
      </c>
      <c r="M81" s="82">
        <f t="shared" si="4"/>
        <v>2</v>
      </c>
    </row>
    <row r="82" spans="1:13" ht="45">
      <c r="A82" s="3" t="s">
        <v>115</v>
      </c>
      <c r="B82" s="2">
        <v>5</v>
      </c>
      <c r="C82" s="2" t="s">
        <v>27</v>
      </c>
      <c r="D82" s="2">
        <v>2</v>
      </c>
      <c r="E82" s="2" t="s">
        <v>14</v>
      </c>
      <c r="F82" s="140">
        <v>4</v>
      </c>
      <c r="G82" s="2" t="s">
        <v>10</v>
      </c>
      <c r="H82" s="139">
        <v>4</v>
      </c>
      <c r="J82" s="3" t="s">
        <v>33</v>
      </c>
      <c r="K82" s="2" t="s">
        <v>49</v>
      </c>
      <c r="L82" s="156" t="s">
        <v>47</v>
      </c>
      <c r="M82" s="82">
        <f t="shared" si="4"/>
        <v>2</v>
      </c>
    </row>
    <row r="83" spans="1:13" ht="30" customHeight="1">
      <c r="A83" s="3" t="s">
        <v>116</v>
      </c>
      <c r="B83" s="2">
        <v>5</v>
      </c>
      <c r="C83" s="2" t="s">
        <v>19</v>
      </c>
      <c r="D83" s="2">
        <v>3</v>
      </c>
      <c r="E83" s="2" t="s">
        <v>15</v>
      </c>
      <c r="F83" s="140">
        <v>4</v>
      </c>
      <c r="G83" s="2" t="s">
        <v>18</v>
      </c>
      <c r="H83" s="139">
        <v>4</v>
      </c>
      <c r="J83" s="8" t="s">
        <v>16</v>
      </c>
      <c r="K83" s="2" t="s">
        <v>40</v>
      </c>
      <c r="L83" s="156" t="s">
        <v>48</v>
      </c>
      <c r="M83" s="82">
        <f t="shared" si="4"/>
        <v>0</v>
      </c>
    </row>
    <row r="84" spans="1:13" ht="15" customHeight="1">
      <c r="A84" s="3" t="s">
        <v>117</v>
      </c>
      <c r="B84" s="2">
        <v>3</v>
      </c>
      <c r="C84" s="2" t="s">
        <v>130</v>
      </c>
      <c r="D84" s="2">
        <v>3</v>
      </c>
      <c r="E84" s="2" t="s">
        <v>16</v>
      </c>
      <c r="F84" s="140">
        <v>4</v>
      </c>
      <c r="G84" s="2" t="s">
        <v>252</v>
      </c>
      <c r="H84" s="139">
        <v>4</v>
      </c>
      <c r="J84" s="9" t="s">
        <v>27</v>
      </c>
      <c r="K84" s="2" t="s">
        <v>42</v>
      </c>
      <c r="L84" s="156" t="s">
        <v>47</v>
      </c>
      <c r="M84" s="82">
        <f t="shared" si="4"/>
        <v>2</v>
      </c>
    </row>
    <row r="85" spans="1:13" ht="45">
      <c r="A85" s="3" t="s">
        <v>118</v>
      </c>
      <c r="B85" s="2">
        <v>5</v>
      </c>
      <c r="C85" s="2" t="s">
        <v>164</v>
      </c>
      <c r="D85" s="2">
        <v>3</v>
      </c>
      <c r="E85" s="2" t="s">
        <v>26</v>
      </c>
      <c r="F85" s="140">
        <v>4</v>
      </c>
      <c r="G85" s="2" t="s">
        <v>25</v>
      </c>
      <c r="H85" s="139">
        <v>4</v>
      </c>
      <c r="J85" s="6" t="s">
        <v>28</v>
      </c>
      <c r="K85" s="2" t="s">
        <v>40</v>
      </c>
      <c r="L85" s="156" t="s">
        <v>47</v>
      </c>
      <c r="M85" s="82">
        <f t="shared" si="4"/>
        <v>2</v>
      </c>
    </row>
    <row r="86" spans="1:13" ht="30" customHeight="1">
      <c r="A86" s="3" t="s">
        <v>161</v>
      </c>
      <c r="B86" s="2">
        <v>5</v>
      </c>
      <c r="C86" s="2" t="s">
        <v>31</v>
      </c>
      <c r="D86" s="2">
        <v>4</v>
      </c>
      <c r="E86" s="2" t="s">
        <v>23</v>
      </c>
      <c r="F86" s="140">
        <v>4</v>
      </c>
      <c r="G86" s="2" t="s">
        <v>28</v>
      </c>
      <c r="H86" s="139">
        <v>3</v>
      </c>
      <c r="J86" s="3" t="s">
        <v>119</v>
      </c>
      <c r="K86" s="2" t="s">
        <v>46</v>
      </c>
      <c r="L86" s="156" t="s">
        <v>47</v>
      </c>
      <c r="M86" s="82">
        <f t="shared" si="4"/>
        <v>2</v>
      </c>
    </row>
    <row r="87" spans="1:13" ht="15" customHeight="1">
      <c r="A87" s="3"/>
      <c r="B87" s="57" t="s">
        <v>132</v>
      </c>
      <c r="C87" s="2" t="s">
        <v>30</v>
      </c>
      <c r="D87" s="2">
        <v>4</v>
      </c>
      <c r="E87" s="2" t="s">
        <v>24</v>
      </c>
      <c r="F87" s="140">
        <v>4</v>
      </c>
      <c r="G87" s="2" t="s">
        <v>29</v>
      </c>
      <c r="H87" s="139">
        <v>4</v>
      </c>
      <c r="J87" s="9" t="s">
        <v>31</v>
      </c>
      <c r="K87" s="2" t="s">
        <v>51</v>
      </c>
      <c r="L87" s="156" t="s">
        <v>47</v>
      </c>
      <c r="M87" s="82">
        <f t="shared" si="4"/>
        <v>2</v>
      </c>
    </row>
    <row r="88" spans="1:13" ht="61.5" customHeight="1" thickBot="1">
      <c r="A88" s="3"/>
      <c r="B88" s="57" t="s">
        <v>132</v>
      </c>
      <c r="C88" s="2"/>
      <c r="D88" s="58" t="s">
        <v>132</v>
      </c>
      <c r="E88" s="2" t="s">
        <v>30</v>
      </c>
      <c r="F88" s="140">
        <v>4</v>
      </c>
      <c r="G88" s="2" t="s">
        <v>318</v>
      </c>
      <c r="H88" s="58">
        <v>3</v>
      </c>
      <c r="J88" s="78" t="s">
        <v>117</v>
      </c>
      <c r="K88" s="140" t="s">
        <v>152</v>
      </c>
      <c r="L88" s="156" t="s">
        <v>48</v>
      </c>
      <c r="M88" s="82">
        <f t="shared" si="4"/>
        <v>0</v>
      </c>
    </row>
    <row r="89" spans="1:13" ht="45" customHeight="1" thickBot="1">
      <c r="A89" s="3"/>
      <c r="B89" s="57" t="s">
        <v>132</v>
      </c>
      <c r="C89" s="2"/>
      <c r="D89" s="58" t="s">
        <v>132</v>
      </c>
      <c r="E89" s="2" t="s">
        <v>144</v>
      </c>
      <c r="F89" s="58">
        <v>4</v>
      </c>
      <c r="G89" s="2" t="s">
        <v>269</v>
      </c>
      <c r="H89" s="58">
        <v>4</v>
      </c>
      <c r="J89" s="157" t="s">
        <v>135</v>
      </c>
      <c r="K89" s="42" t="s">
        <v>107</v>
      </c>
      <c r="L89" s="158"/>
      <c r="M89" s="83"/>
    </row>
    <row r="90" spans="1:13" ht="64.5" customHeight="1" thickBot="1">
      <c r="A90" s="4"/>
      <c r="B90" s="58" t="s">
        <v>132</v>
      </c>
      <c r="C90" s="5"/>
      <c r="D90" s="58" t="s">
        <v>132</v>
      </c>
      <c r="E90" s="5"/>
      <c r="F90" s="58" t="s">
        <v>132</v>
      </c>
      <c r="G90" s="5"/>
      <c r="H90" s="58" t="s">
        <v>132</v>
      </c>
      <c r="K90" s="90"/>
    </row>
    <row r="91" spans="1:13" ht="30" customHeight="1" thickBot="1">
      <c r="A91"/>
      <c r="B91"/>
      <c r="C91"/>
      <c r="D91"/>
      <c r="E91"/>
      <c r="F91"/>
      <c r="G91"/>
      <c r="H91"/>
      <c r="J91"/>
      <c r="K91"/>
      <c r="L91"/>
    </row>
    <row r="92" spans="1:13" ht="19.5" thickBot="1">
      <c r="A92" s="391">
        <v>45297</v>
      </c>
      <c r="B92" s="392"/>
      <c r="C92" s="392"/>
      <c r="D92" s="392"/>
      <c r="E92" s="392"/>
      <c r="F92" s="392"/>
      <c r="G92" s="393"/>
      <c r="H92" s="89">
        <f>SUM(B94:B107,D94:D107,F94:F107,H94:H107)+SUM(M93:M105)</f>
        <v>201</v>
      </c>
      <c r="J92" s="53" t="s">
        <v>34</v>
      </c>
      <c r="K92" s="54" t="s">
        <v>35</v>
      </c>
      <c r="L92" s="91" t="s">
        <v>50</v>
      </c>
      <c r="M92" s="161" t="s">
        <v>151</v>
      </c>
    </row>
    <row r="93" spans="1:13" ht="45.75" thickBot="1">
      <c r="A93" s="49" t="s">
        <v>0</v>
      </c>
      <c r="B93" s="51" t="s">
        <v>120</v>
      </c>
      <c r="C93" s="50" t="s">
        <v>1</v>
      </c>
      <c r="D93" s="51" t="s">
        <v>120</v>
      </c>
      <c r="E93" s="50" t="s">
        <v>112</v>
      </c>
      <c r="F93" s="51" t="s">
        <v>120</v>
      </c>
      <c r="G93" s="50" t="s">
        <v>131</v>
      </c>
      <c r="H93" s="52" t="s">
        <v>120</v>
      </c>
      <c r="I93" s="155">
        <f>H92/230</f>
        <v>0.87391304347826082</v>
      </c>
      <c r="J93" s="10" t="s">
        <v>21</v>
      </c>
      <c r="K93" s="46" t="s">
        <v>36</v>
      </c>
      <c r="L93" s="159" t="s">
        <v>47</v>
      </c>
      <c r="M93" s="160">
        <f t="shared" ref="M93:M105" si="5">IF(L93="✔",2,0)</f>
        <v>2</v>
      </c>
    </row>
    <row r="94" spans="1:13" ht="45">
      <c r="A94" s="47" t="s">
        <v>3</v>
      </c>
      <c r="B94" s="48">
        <v>4</v>
      </c>
      <c r="C94" s="48" t="s">
        <v>2</v>
      </c>
      <c r="D94" s="48">
        <v>4</v>
      </c>
      <c r="E94" s="48" t="s">
        <v>11</v>
      </c>
      <c r="F94" s="55">
        <v>5</v>
      </c>
      <c r="G94" s="48" t="s">
        <v>5</v>
      </c>
      <c r="H94" s="138">
        <v>4</v>
      </c>
      <c r="J94" s="7" t="s">
        <v>2</v>
      </c>
      <c r="K94" s="2" t="s">
        <v>37</v>
      </c>
      <c r="L94" s="156" t="s">
        <v>47</v>
      </c>
      <c r="M94" s="82">
        <f t="shared" si="5"/>
        <v>2</v>
      </c>
    </row>
    <row r="95" spans="1:13" ht="45">
      <c r="A95" s="3" t="s">
        <v>113</v>
      </c>
      <c r="B95" s="2">
        <v>4</v>
      </c>
      <c r="C95" s="2" t="s">
        <v>21</v>
      </c>
      <c r="D95" s="2">
        <v>2</v>
      </c>
      <c r="E95" s="2" t="s">
        <v>22</v>
      </c>
      <c r="F95" s="140">
        <v>5</v>
      </c>
      <c r="G95" s="2" t="s">
        <v>6</v>
      </c>
      <c r="H95" s="139">
        <v>4</v>
      </c>
      <c r="J95" s="8" t="s">
        <v>4</v>
      </c>
      <c r="K95" s="2" t="s">
        <v>39</v>
      </c>
      <c r="L95" s="156" t="s">
        <v>47</v>
      </c>
      <c r="M95" s="82">
        <f t="shared" si="5"/>
        <v>2</v>
      </c>
    </row>
    <row r="96" spans="1:13" ht="45">
      <c r="A96" s="3" t="s">
        <v>163</v>
      </c>
      <c r="B96" s="2">
        <v>3</v>
      </c>
      <c r="C96" s="2" t="s">
        <v>17</v>
      </c>
      <c r="D96" s="2">
        <v>3</v>
      </c>
      <c r="E96" s="2" t="s">
        <v>12</v>
      </c>
      <c r="F96" s="140">
        <v>5</v>
      </c>
      <c r="G96" s="2" t="s">
        <v>7</v>
      </c>
      <c r="H96" s="139">
        <v>4</v>
      </c>
      <c r="J96" s="8" t="s">
        <v>38</v>
      </c>
      <c r="K96" s="2" t="s">
        <v>41</v>
      </c>
      <c r="L96" s="156" t="s">
        <v>47</v>
      </c>
      <c r="M96" s="82">
        <f t="shared" si="5"/>
        <v>2</v>
      </c>
    </row>
    <row r="97" spans="1:13" ht="30" customHeight="1">
      <c r="A97" s="3" t="s">
        <v>114</v>
      </c>
      <c r="B97" s="2">
        <v>4</v>
      </c>
      <c r="C97" s="2" t="s">
        <v>4</v>
      </c>
      <c r="D97" s="2">
        <v>3</v>
      </c>
      <c r="E97" s="2" t="s">
        <v>13</v>
      </c>
      <c r="F97" s="140">
        <v>4</v>
      </c>
      <c r="G97" s="2" t="s">
        <v>8</v>
      </c>
      <c r="H97" s="139">
        <v>4</v>
      </c>
      <c r="J97" s="6" t="s">
        <v>20</v>
      </c>
      <c r="K97" s="2" t="s">
        <v>44</v>
      </c>
      <c r="L97" s="156" t="s">
        <v>47</v>
      </c>
      <c r="M97" s="82">
        <f t="shared" si="5"/>
        <v>2</v>
      </c>
    </row>
    <row r="98" spans="1:13" ht="60">
      <c r="A98" s="3" t="s">
        <v>32</v>
      </c>
      <c r="B98" s="2">
        <v>5</v>
      </c>
      <c r="C98" s="2" t="s">
        <v>38</v>
      </c>
      <c r="D98" s="2">
        <v>3</v>
      </c>
      <c r="E98" s="2" t="s">
        <v>43</v>
      </c>
      <c r="F98" s="140">
        <v>4</v>
      </c>
      <c r="G98" s="2" t="s">
        <v>9</v>
      </c>
      <c r="H98" s="139">
        <v>4</v>
      </c>
      <c r="J98" s="8" t="s">
        <v>31</v>
      </c>
      <c r="K98" s="2" t="s">
        <v>45</v>
      </c>
      <c r="L98" s="156" t="s">
        <v>47</v>
      </c>
      <c r="M98" s="82">
        <f t="shared" si="5"/>
        <v>2</v>
      </c>
    </row>
    <row r="99" spans="1:13" ht="45">
      <c r="A99" s="3" t="s">
        <v>115</v>
      </c>
      <c r="B99" s="2">
        <v>5</v>
      </c>
      <c r="C99" s="2" t="s">
        <v>27</v>
      </c>
      <c r="D99" s="2">
        <v>2</v>
      </c>
      <c r="E99" s="2" t="s">
        <v>14</v>
      </c>
      <c r="F99" s="140">
        <v>4</v>
      </c>
      <c r="G99" s="2" t="s">
        <v>10</v>
      </c>
      <c r="H99" s="139">
        <v>4</v>
      </c>
      <c r="J99" s="3" t="s">
        <v>33</v>
      </c>
      <c r="K99" s="2" t="s">
        <v>49</v>
      </c>
      <c r="L99" s="156" t="s">
        <v>47</v>
      </c>
      <c r="M99" s="82">
        <f t="shared" si="5"/>
        <v>2</v>
      </c>
    </row>
    <row r="100" spans="1:13" ht="30" customHeight="1">
      <c r="A100" s="3" t="s">
        <v>116</v>
      </c>
      <c r="B100" s="2">
        <v>5</v>
      </c>
      <c r="C100" s="2" t="s">
        <v>19</v>
      </c>
      <c r="D100" s="2">
        <v>3</v>
      </c>
      <c r="E100" s="2" t="s">
        <v>15</v>
      </c>
      <c r="F100" s="140">
        <v>4</v>
      </c>
      <c r="G100" s="2" t="s">
        <v>18</v>
      </c>
      <c r="H100" s="139">
        <v>4</v>
      </c>
      <c r="J100" s="8" t="s">
        <v>16</v>
      </c>
      <c r="K100" s="2" t="s">
        <v>40</v>
      </c>
      <c r="L100" s="156" t="s">
        <v>48</v>
      </c>
      <c r="M100" s="82">
        <f t="shared" si="5"/>
        <v>0</v>
      </c>
    </row>
    <row r="101" spans="1:13" ht="23.25" customHeight="1">
      <c r="A101" s="3" t="s">
        <v>117</v>
      </c>
      <c r="B101" s="2">
        <v>2</v>
      </c>
      <c r="C101" s="2" t="s">
        <v>130</v>
      </c>
      <c r="D101" s="2">
        <v>3</v>
      </c>
      <c r="E101" s="2" t="s">
        <v>16</v>
      </c>
      <c r="F101" s="140">
        <v>4</v>
      </c>
      <c r="G101" s="2" t="s">
        <v>252</v>
      </c>
      <c r="H101" s="139">
        <v>4</v>
      </c>
      <c r="J101" s="9" t="s">
        <v>27</v>
      </c>
      <c r="K101" s="2" t="s">
        <v>42</v>
      </c>
      <c r="L101" s="156" t="s">
        <v>47</v>
      </c>
      <c r="M101" s="82">
        <f t="shared" si="5"/>
        <v>2</v>
      </c>
    </row>
    <row r="102" spans="1:13" ht="45">
      <c r="A102" s="3" t="s">
        <v>118</v>
      </c>
      <c r="B102" s="2">
        <v>3</v>
      </c>
      <c r="C102" s="2" t="s">
        <v>164</v>
      </c>
      <c r="D102" s="2">
        <v>3</v>
      </c>
      <c r="E102" s="2" t="s">
        <v>26</v>
      </c>
      <c r="F102" s="140">
        <v>4</v>
      </c>
      <c r="G102" s="2" t="s">
        <v>25</v>
      </c>
      <c r="H102" s="139">
        <v>4</v>
      </c>
      <c r="J102" s="6" t="s">
        <v>28</v>
      </c>
      <c r="K102" s="2" t="s">
        <v>40</v>
      </c>
      <c r="L102" s="156" t="s">
        <v>47</v>
      </c>
      <c r="M102" s="82">
        <f t="shared" si="5"/>
        <v>2</v>
      </c>
    </row>
    <row r="103" spans="1:13" ht="45" customHeight="1">
      <c r="A103" s="3" t="s">
        <v>161</v>
      </c>
      <c r="B103" s="2">
        <v>5</v>
      </c>
      <c r="C103" s="2" t="s">
        <v>31</v>
      </c>
      <c r="D103" s="2">
        <v>4</v>
      </c>
      <c r="E103" s="2" t="s">
        <v>23</v>
      </c>
      <c r="F103" s="140">
        <v>4</v>
      </c>
      <c r="G103" s="2" t="s">
        <v>28</v>
      </c>
      <c r="H103" s="139">
        <v>3</v>
      </c>
      <c r="J103" s="3" t="s">
        <v>119</v>
      </c>
      <c r="K103" s="2" t="s">
        <v>46</v>
      </c>
      <c r="L103" s="156" t="s">
        <v>47</v>
      </c>
      <c r="M103" s="82">
        <f t="shared" si="5"/>
        <v>2</v>
      </c>
    </row>
    <row r="104" spans="1:13" ht="49.5" customHeight="1">
      <c r="A104" s="3"/>
      <c r="B104" s="57" t="s">
        <v>132</v>
      </c>
      <c r="C104" s="2" t="s">
        <v>30</v>
      </c>
      <c r="D104" s="2">
        <v>4</v>
      </c>
      <c r="E104" s="2" t="s">
        <v>24</v>
      </c>
      <c r="F104" s="140">
        <v>4</v>
      </c>
      <c r="G104" s="2" t="s">
        <v>29</v>
      </c>
      <c r="H104" s="139">
        <v>4</v>
      </c>
      <c r="J104" s="9" t="s">
        <v>31</v>
      </c>
      <c r="K104" s="2" t="s">
        <v>51</v>
      </c>
      <c r="L104" s="156" t="s">
        <v>47</v>
      </c>
      <c r="M104" s="82">
        <f t="shared" si="5"/>
        <v>2</v>
      </c>
    </row>
    <row r="105" spans="1:13" ht="45" customHeight="1" thickBot="1">
      <c r="A105" s="3"/>
      <c r="B105" s="57" t="s">
        <v>132</v>
      </c>
      <c r="C105" s="2"/>
      <c r="D105" s="58" t="s">
        <v>132</v>
      </c>
      <c r="E105" s="2" t="s">
        <v>30</v>
      </c>
      <c r="F105" s="140">
        <v>4</v>
      </c>
      <c r="G105" s="2" t="s">
        <v>318</v>
      </c>
      <c r="H105" s="58">
        <v>3</v>
      </c>
      <c r="J105" s="78" t="s">
        <v>117</v>
      </c>
      <c r="K105" s="140" t="s">
        <v>152</v>
      </c>
      <c r="L105" s="156" t="s">
        <v>48</v>
      </c>
      <c r="M105" s="82">
        <f t="shared" si="5"/>
        <v>0</v>
      </c>
    </row>
    <row r="106" spans="1:13" ht="30.75" thickBot="1">
      <c r="A106" s="3"/>
      <c r="B106" s="57" t="s">
        <v>132</v>
      </c>
      <c r="C106" s="2"/>
      <c r="D106" s="58" t="s">
        <v>132</v>
      </c>
      <c r="E106" s="2" t="s">
        <v>144</v>
      </c>
      <c r="F106" s="58">
        <v>4</v>
      </c>
      <c r="G106" s="2" t="s">
        <v>269</v>
      </c>
      <c r="H106" s="58">
        <v>4</v>
      </c>
      <c r="J106" s="157" t="s">
        <v>135</v>
      </c>
      <c r="K106" s="42" t="s">
        <v>107</v>
      </c>
      <c r="L106" s="158"/>
      <c r="M106" s="83"/>
    </row>
    <row r="107" spans="1:13" ht="15.75" thickBot="1">
      <c r="A107" s="4"/>
      <c r="B107" s="58" t="s">
        <v>132</v>
      </c>
      <c r="C107" s="5"/>
      <c r="D107" s="58" t="s">
        <v>132</v>
      </c>
      <c r="E107" s="5"/>
      <c r="F107" s="58" t="s">
        <v>132</v>
      </c>
      <c r="G107" s="5"/>
      <c r="H107" s="58" t="s">
        <v>132</v>
      </c>
      <c r="K107" s="90"/>
    </row>
    <row r="108" spans="1:13" ht="15.75" thickBot="1">
      <c r="A108"/>
      <c r="B108"/>
      <c r="C108"/>
      <c r="D108"/>
      <c r="E108"/>
      <c r="F108"/>
      <c r="G108"/>
      <c r="H108"/>
      <c r="J108"/>
      <c r="K108"/>
      <c r="L108"/>
    </row>
    <row r="109" spans="1:13" ht="19.5" thickBot="1">
      <c r="A109" s="391">
        <v>45298</v>
      </c>
      <c r="B109" s="392"/>
      <c r="C109" s="392"/>
      <c r="D109" s="392"/>
      <c r="E109" s="392"/>
      <c r="F109" s="392"/>
      <c r="G109" s="393"/>
      <c r="H109" s="89">
        <f>SUM(B111:B124,D111:D124,F111:F124,H111:H124)+SUM(M110:M122)</f>
        <v>202</v>
      </c>
      <c r="J109" s="53" t="s">
        <v>34</v>
      </c>
      <c r="K109" s="54" t="s">
        <v>35</v>
      </c>
      <c r="L109" s="91" t="s">
        <v>50</v>
      </c>
      <c r="M109" s="161" t="s">
        <v>151</v>
      </c>
    </row>
    <row r="110" spans="1:13" ht="45.75" thickBot="1">
      <c r="A110" s="49" t="s">
        <v>0</v>
      </c>
      <c r="B110" s="51" t="s">
        <v>120</v>
      </c>
      <c r="C110" s="50" t="s">
        <v>1</v>
      </c>
      <c r="D110" s="51" t="s">
        <v>120</v>
      </c>
      <c r="E110" s="50" t="s">
        <v>112</v>
      </c>
      <c r="F110" s="51" t="s">
        <v>120</v>
      </c>
      <c r="G110" s="50" t="s">
        <v>131</v>
      </c>
      <c r="H110" s="52" t="s">
        <v>120</v>
      </c>
      <c r="I110" s="155">
        <f>H109/230</f>
        <v>0.87826086956521743</v>
      </c>
      <c r="J110" s="10" t="s">
        <v>21</v>
      </c>
      <c r="K110" s="46" t="s">
        <v>36</v>
      </c>
      <c r="L110" s="159" t="s">
        <v>47</v>
      </c>
      <c r="M110" s="160">
        <f t="shared" ref="M110:M122" si="6">IF(L110="✔",2,0)</f>
        <v>2</v>
      </c>
    </row>
    <row r="111" spans="1:13" ht="30" customHeight="1">
      <c r="A111" s="47" t="s">
        <v>3</v>
      </c>
      <c r="B111" s="48">
        <v>4</v>
      </c>
      <c r="C111" s="48" t="s">
        <v>2</v>
      </c>
      <c r="D111" s="48">
        <v>4</v>
      </c>
      <c r="E111" s="48" t="s">
        <v>11</v>
      </c>
      <c r="F111" s="55">
        <v>5</v>
      </c>
      <c r="G111" s="48" t="s">
        <v>5</v>
      </c>
      <c r="H111" s="138">
        <v>4</v>
      </c>
      <c r="J111" s="7" t="s">
        <v>2</v>
      </c>
      <c r="K111" s="2" t="s">
        <v>37</v>
      </c>
      <c r="L111" s="156" t="s">
        <v>47</v>
      </c>
      <c r="M111" s="82">
        <f t="shared" si="6"/>
        <v>2</v>
      </c>
    </row>
    <row r="112" spans="1:13" ht="15" customHeight="1">
      <c r="A112" s="3" t="s">
        <v>113</v>
      </c>
      <c r="B112" s="2">
        <v>4</v>
      </c>
      <c r="C112" s="2" t="s">
        <v>21</v>
      </c>
      <c r="D112" s="2">
        <v>2</v>
      </c>
      <c r="E112" s="2" t="s">
        <v>22</v>
      </c>
      <c r="F112" s="140">
        <v>5</v>
      </c>
      <c r="G112" s="2" t="s">
        <v>6</v>
      </c>
      <c r="H112" s="139">
        <v>4</v>
      </c>
      <c r="J112" s="8" t="s">
        <v>4</v>
      </c>
      <c r="K112" s="2" t="s">
        <v>39</v>
      </c>
      <c r="L112" s="156" t="s">
        <v>47</v>
      </c>
      <c r="M112" s="82">
        <f t="shared" si="6"/>
        <v>2</v>
      </c>
    </row>
    <row r="113" spans="1:13" ht="45">
      <c r="A113" s="3" t="s">
        <v>163</v>
      </c>
      <c r="B113" s="2">
        <v>4</v>
      </c>
      <c r="C113" s="2" t="s">
        <v>17</v>
      </c>
      <c r="D113" s="2">
        <v>3</v>
      </c>
      <c r="E113" s="2" t="s">
        <v>12</v>
      </c>
      <c r="F113" s="140">
        <v>5</v>
      </c>
      <c r="G113" s="2" t="s">
        <v>7</v>
      </c>
      <c r="H113" s="139">
        <v>4</v>
      </c>
      <c r="J113" s="8" t="s">
        <v>38</v>
      </c>
      <c r="K113" s="2" t="s">
        <v>41</v>
      </c>
      <c r="L113" s="156" t="s">
        <v>47</v>
      </c>
      <c r="M113" s="82">
        <f t="shared" si="6"/>
        <v>2</v>
      </c>
    </row>
    <row r="114" spans="1:13" ht="30" customHeight="1">
      <c r="A114" s="3" t="s">
        <v>114</v>
      </c>
      <c r="B114" s="2">
        <v>4</v>
      </c>
      <c r="C114" s="2" t="s">
        <v>4</v>
      </c>
      <c r="D114" s="2">
        <v>3</v>
      </c>
      <c r="E114" s="2" t="s">
        <v>13</v>
      </c>
      <c r="F114" s="140">
        <v>4</v>
      </c>
      <c r="G114" s="2" t="s">
        <v>8</v>
      </c>
      <c r="H114" s="139">
        <v>4</v>
      </c>
      <c r="J114" s="6" t="s">
        <v>20</v>
      </c>
      <c r="K114" s="2" t="s">
        <v>44</v>
      </c>
      <c r="L114" s="156" t="s">
        <v>47</v>
      </c>
      <c r="M114" s="82">
        <f t="shared" si="6"/>
        <v>2</v>
      </c>
    </row>
    <row r="115" spans="1:13" ht="15" customHeight="1">
      <c r="A115" s="3" t="s">
        <v>32</v>
      </c>
      <c r="B115" s="2">
        <v>5</v>
      </c>
      <c r="C115" s="2" t="s">
        <v>38</v>
      </c>
      <c r="D115" s="2">
        <v>3</v>
      </c>
      <c r="E115" s="2" t="s">
        <v>43</v>
      </c>
      <c r="F115" s="140">
        <v>4</v>
      </c>
      <c r="G115" s="2" t="s">
        <v>9</v>
      </c>
      <c r="H115" s="139">
        <v>4</v>
      </c>
      <c r="J115" s="8" t="s">
        <v>31</v>
      </c>
      <c r="K115" s="2" t="s">
        <v>45</v>
      </c>
      <c r="L115" s="156" t="s">
        <v>47</v>
      </c>
      <c r="M115" s="82">
        <f t="shared" si="6"/>
        <v>2</v>
      </c>
    </row>
    <row r="116" spans="1:13" ht="45">
      <c r="A116" s="3" t="s">
        <v>115</v>
      </c>
      <c r="B116" s="2">
        <v>5</v>
      </c>
      <c r="C116" s="2" t="s">
        <v>27</v>
      </c>
      <c r="D116" s="2">
        <v>2</v>
      </c>
      <c r="E116" s="2" t="s">
        <v>14</v>
      </c>
      <c r="F116" s="140">
        <v>4</v>
      </c>
      <c r="G116" s="2" t="s">
        <v>10</v>
      </c>
      <c r="H116" s="139">
        <v>4</v>
      </c>
      <c r="J116" s="3" t="s">
        <v>33</v>
      </c>
      <c r="K116" s="2" t="s">
        <v>49</v>
      </c>
      <c r="L116" s="156" t="s">
        <v>47</v>
      </c>
      <c r="M116" s="82">
        <f t="shared" si="6"/>
        <v>2</v>
      </c>
    </row>
    <row r="117" spans="1:13" ht="45" customHeight="1">
      <c r="A117" s="3" t="s">
        <v>116</v>
      </c>
      <c r="B117" s="2">
        <v>5</v>
      </c>
      <c r="C117" s="2" t="s">
        <v>19</v>
      </c>
      <c r="D117" s="2">
        <v>3</v>
      </c>
      <c r="E117" s="2" t="s">
        <v>15</v>
      </c>
      <c r="F117" s="140">
        <v>4</v>
      </c>
      <c r="G117" s="2" t="s">
        <v>18</v>
      </c>
      <c r="H117" s="139">
        <v>4</v>
      </c>
      <c r="J117" s="8" t="s">
        <v>16</v>
      </c>
      <c r="K117" s="2" t="s">
        <v>40</v>
      </c>
      <c r="L117" s="156" t="s">
        <v>48</v>
      </c>
      <c r="M117" s="82">
        <f t="shared" si="6"/>
        <v>0</v>
      </c>
    </row>
    <row r="118" spans="1:13" ht="51" customHeight="1">
      <c r="A118" s="3" t="s">
        <v>117</v>
      </c>
      <c r="B118" s="2">
        <v>2</v>
      </c>
      <c r="C118" s="2" t="s">
        <v>130</v>
      </c>
      <c r="D118" s="2">
        <v>3</v>
      </c>
      <c r="E118" s="2" t="s">
        <v>16</v>
      </c>
      <c r="F118" s="140">
        <v>4</v>
      </c>
      <c r="G118" s="2" t="s">
        <v>252</v>
      </c>
      <c r="H118" s="139">
        <v>4</v>
      </c>
      <c r="J118" s="9" t="s">
        <v>27</v>
      </c>
      <c r="K118" s="2" t="s">
        <v>42</v>
      </c>
      <c r="L118" s="156" t="s">
        <v>47</v>
      </c>
      <c r="M118" s="82">
        <f t="shared" si="6"/>
        <v>2</v>
      </c>
    </row>
    <row r="119" spans="1:13" ht="45" customHeight="1">
      <c r="A119" s="3" t="s">
        <v>118</v>
      </c>
      <c r="B119" s="2">
        <v>3</v>
      </c>
      <c r="C119" s="2" t="s">
        <v>164</v>
      </c>
      <c r="D119" s="2">
        <v>3</v>
      </c>
      <c r="E119" s="2" t="s">
        <v>26</v>
      </c>
      <c r="F119" s="140">
        <v>4</v>
      </c>
      <c r="G119" s="2" t="s">
        <v>25</v>
      </c>
      <c r="H119" s="139">
        <v>4</v>
      </c>
      <c r="J119" s="6" t="s">
        <v>28</v>
      </c>
      <c r="K119" s="2" t="s">
        <v>40</v>
      </c>
      <c r="L119" s="156" t="s">
        <v>47</v>
      </c>
      <c r="M119" s="82">
        <f t="shared" si="6"/>
        <v>2</v>
      </c>
    </row>
    <row r="120" spans="1:13" ht="45">
      <c r="A120" s="3" t="s">
        <v>161</v>
      </c>
      <c r="B120" s="2">
        <v>5</v>
      </c>
      <c r="C120" s="2" t="s">
        <v>31</v>
      </c>
      <c r="D120" s="2">
        <v>4</v>
      </c>
      <c r="E120" s="2" t="s">
        <v>23</v>
      </c>
      <c r="F120" s="140">
        <v>4</v>
      </c>
      <c r="G120" s="2" t="s">
        <v>28</v>
      </c>
      <c r="H120" s="139">
        <v>3</v>
      </c>
      <c r="J120" s="3" t="s">
        <v>119</v>
      </c>
      <c r="K120" s="2" t="s">
        <v>46</v>
      </c>
      <c r="L120" s="156" t="s">
        <v>47</v>
      </c>
      <c r="M120" s="82">
        <f t="shared" si="6"/>
        <v>2</v>
      </c>
    </row>
    <row r="121" spans="1:13" ht="45">
      <c r="A121" s="3"/>
      <c r="B121" s="57" t="s">
        <v>132</v>
      </c>
      <c r="C121" s="2" t="s">
        <v>30</v>
      </c>
      <c r="D121" s="2">
        <v>4</v>
      </c>
      <c r="E121" s="2" t="s">
        <v>24</v>
      </c>
      <c r="F121" s="140">
        <v>4</v>
      </c>
      <c r="G121" s="2" t="s">
        <v>29</v>
      </c>
      <c r="H121" s="139">
        <v>4</v>
      </c>
      <c r="J121" s="9" t="s">
        <v>31</v>
      </c>
      <c r="K121" s="2" t="s">
        <v>51</v>
      </c>
      <c r="L121" s="156" t="s">
        <v>47</v>
      </c>
      <c r="M121" s="82">
        <f t="shared" si="6"/>
        <v>2</v>
      </c>
    </row>
    <row r="122" spans="1:13" ht="30.75" thickBot="1">
      <c r="A122" s="3"/>
      <c r="B122" s="57" t="s">
        <v>132</v>
      </c>
      <c r="C122" s="2"/>
      <c r="D122" s="58" t="s">
        <v>132</v>
      </c>
      <c r="E122" s="2" t="s">
        <v>30</v>
      </c>
      <c r="F122" s="140">
        <v>4</v>
      </c>
      <c r="G122" s="2" t="s">
        <v>318</v>
      </c>
      <c r="H122" s="58">
        <v>3</v>
      </c>
      <c r="J122" s="78" t="s">
        <v>117</v>
      </c>
      <c r="K122" s="140" t="s">
        <v>152</v>
      </c>
      <c r="L122" s="156" t="s">
        <v>48</v>
      </c>
      <c r="M122" s="82">
        <f t="shared" si="6"/>
        <v>0</v>
      </c>
    </row>
    <row r="123" spans="1:13" ht="30.75" thickBot="1">
      <c r="A123" s="3"/>
      <c r="B123" s="57" t="s">
        <v>132</v>
      </c>
      <c r="C123" s="2"/>
      <c r="D123" s="58" t="s">
        <v>132</v>
      </c>
      <c r="E123" s="2" t="s">
        <v>144</v>
      </c>
      <c r="F123" s="58">
        <v>4</v>
      </c>
      <c r="G123" s="2" t="s">
        <v>269</v>
      </c>
      <c r="H123" s="58">
        <v>4</v>
      </c>
      <c r="J123" s="157" t="s">
        <v>135</v>
      </c>
      <c r="K123" s="42" t="s">
        <v>107</v>
      </c>
      <c r="L123" s="158"/>
      <c r="M123" s="83"/>
    </row>
    <row r="124" spans="1:13" ht="15.75" thickBot="1">
      <c r="A124" s="4"/>
      <c r="B124" s="58" t="s">
        <v>132</v>
      </c>
      <c r="C124" s="5"/>
      <c r="D124" s="58" t="s">
        <v>132</v>
      </c>
      <c r="E124" s="5"/>
      <c r="F124" s="58" t="s">
        <v>132</v>
      </c>
      <c r="G124" s="5"/>
      <c r="H124" s="58" t="s">
        <v>132</v>
      </c>
      <c r="K124" s="90"/>
    </row>
    <row r="125" spans="1:13" ht="30" customHeight="1" thickBot="1">
      <c r="A125"/>
      <c r="B125"/>
      <c r="C125"/>
      <c r="D125"/>
      <c r="E125"/>
      <c r="F125"/>
      <c r="G125"/>
      <c r="H125"/>
      <c r="J125"/>
      <c r="K125"/>
      <c r="L125"/>
    </row>
    <row r="126" spans="1:13" ht="15" customHeight="1" thickBot="1">
      <c r="A126" s="391">
        <v>45299</v>
      </c>
      <c r="B126" s="392"/>
      <c r="C126" s="392"/>
      <c r="D126" s="392"/>
      <c r="E126" s="392"/>
      <c r="F126" s="392"/>
      <c r="G126" s="393"/>
      <c r="H126" s="89">
        <f>SUM(B128:B141,D128:D141,F128:F141,H128:H141)+SUM(M127:M139)</f>
        <v>202</v>
      </c>
      <c r="J126" s="53" t="s">
        <v>34</v>
      </c>
      <c r="K126" s="54" t="s">
        <v>35</v>
      </c>
      <c r="L126" s="91" t="s">
        <v>50</v>
      </c>
      <c r="M126" s="161" t="s">
        <v>151</v>
      </c>
    </row>
    <row r="127" spans="1:13" ht="45.75" thickBot="1">
      <c r="A127" s="49" t="s">
        <v>0</v>
      </c>
      <c r="B127" s="51" t="s">
        <v>120</v>
      </c>
      <c r="C127" s="50" t="s">
        <v>1</v>
      </c>
      <c r="D127" s="51" t="s">
        <v>120</v>
      </c>
      <c r="E127" s="50" t="s">
        <v>112</v>
      </c>
      <c r="F127" s="51" t="s">
        <v>120</v>
      </c>
      <c r="G127" s="50" t="s">
        <v>131</v>
      </c>
      <c r="H127" s="52" t="s">
        <v>120</v>
      </c>
      <c r="I127" s="155">
        <f>H126/230</f>
        <v>0.87826086956521743</v>
      </c>
      <c r="J127" s="10" t="s">
        <v>21</v>
      </c>
      <c r="K127" s="46" t="s">
        <v>36</v>
      </c>
      <c r="L127" s="159" t="s">
        <v>47</v>
      </c>
      <c r="M127" s="160">
        <f t="shared" ref="M127:M139" si="7">IF(L127="✔",2,0)</f>
        <v>2</v>
      </c>
    </row>
    <row r="128" spans="1:13" ht="30" customHeight="1">
      <c r="A128" s="47" t="s">
        <v>3</v>
      </c>
      <c r="B128" s="48">
        <v>4</v>
      </c>
      <c r="C128" s="48" t="s">
        <v>2</v>
      </c>
      <c r="D128" s="48">
        <v>4</v>
      </c>
      <c r="E128" s="48" t="s">
        <v>11</v>
      </c>
      <c r="F128" s="55">
        <v>5</v>
      </c>
      <c r="G128" s="48" t="s">
        <v>5</v>
      </c>
      <c r="H128" s="138">
        <v>4</v>
      </c>
      <c r="J128" s="7" t="s">
        <v>2</v>
      </c>
      <c r="K128" s="2" t="s">
        <v>37</v>
      </c>
      <c r="L128" s="156" t="s">
        <v>47</v>
      </c>
      <c r="M128" s="82">
        <f t="shared" si="7"/>
        <v>2</v>
      </c>
    </row>
    <row r="129" spans="1:13" ht="15" customHeight="1">
      <c r="A129" s="3" t="s">
        <v>113</v>
      </c>
      <c r="B129" s="2">
        <v>4</v>
      </c>
      <c r="C129" s="2" t="s">
        <v>21</v>
      </c>
      <c r="D129" s="2">
        <v>2</v>
      </c>
      <c r="E129" s="2" t="s">
        <v>22</v>
      </c>
      <c r="F129" s="140">
        <v>5</v>
      </c>
      <c r="G129" s="2" t="s">
        <v>6</v>
      </c>
      <c r="H129" s="139">
        <v>4</v>
      </c>
      <c r="J129" s="8" t="s">
        <v>4</v>
      </c>
      <c r="K129" s="2" t="s">
        <v>39</v>
      </c>
      <c r="L129" s="156" t="s">
        <v>47</v>
      </c>
      <c r="M129" s="82">
        <f t="shared" si="7"/>
        <v>2</v>
      </c>
    </row>
    <row r="130" spans="1:13" ht="45">
      <c r="A130" s="3" t="s">
        <v>163</v>
      </c>
      <c r="B130" s="2">
        <v>4</v>
      </c>
      <c r="C130" s="2" t="s">
        <v>17</v>
      </c>
      <c r="D130" s="2">
        <v>3</v>
      </c>
      <c r="E130" s="2" t="s">
        <v>12</v>
      </c>
      <c r="F130" s="140">
        <v>5</v>
      </c>
      <c r="G130" s="2" t="s">
        <v>7</v>
      </c>
      <c r="H130" s="139">
        <v>4</v>
      </c>
      <c r="J130" s="8" t="s">
        <v>38</v>
      </c>
      <c r="K130" s="2" t="s">
        <v>41</v>
      </c>
      <c r="L130" s="156" t="s">
        <v>47</v>
      </c>
      <c r="M130" s="82">
        <f t="shared" si="7"/>
        <v>2</v>
      </c>
    </row>
    <row r="131" spans="1:13" ht="45" customHeight="1">
      <c r="A131" s="3" t="s">
        <v>114</v>
      </c>
      <c r="B131" s="2">
        <v>4</v>
      </c>
      <c r="C131" s="2" t="s">
        <v>4</v>
      </c>
      <c r="D131" s="2">
        <v>3</v>
      </c>
      <c r="E131" s="2" t="s">
        <v>13</v>
      </c>
      <c r="F131" s="140">
        <v>4</v>
      </c>
      <c r="G131" s="2" t="s">
        <v>8</v>
      </c>
      <c r="H131" s="139">
        <v>4</v>
      </c>
      <c r="J131" s="6" t="s">
        <v>20</v>
      </c>
      <c r="K131" s="2" t="s">
        <v>44</v>
      </c>
      <c r="L131" s="156" t="s">
        <v>47</v>
      </c>
      <c r="M131" s="82">
        <f t="shared" si="7"/>
        <v>2</v>
      </c>
    </row>
    <row r="132" spans="1:13" ht="60">
      <c r="A132" s="3" t="s">
        <v>32</v>
      </c>
      <c r="B132" s="2">
        <v>5</v>
      </c>
      <c r="C132" s="2" t="s">
        <v>38</v>
      </c>
      <c r="D132" s="2">
        <v>3</v>
      </c>
      <c r="E132" s="2" t="s">
        <v>43</v>
      </c>
      <c r="F132" s="140">
        <v>4</v>
      </c>
      <c r="G132" s="2" t="s">
        <v>9</v>
      </c>
      <c r="H132" s="139">
        <v>4</v>
      </c>
      <c r="J132" s="8" t="s">
        <v>31</v>
      </c>
      <c r="K132" s="2" t="s">
        <v>45</v>
      </c>
      <c r="L132" s="156" t="s">
        <v>47</v>
      </c>
      <c r="M132" s="82">
        <f t="shared" si="7"/>
        <v>2</v>
      </c>
    </row>
    <row r="133" spans="1:13" ht="45" customHeight="1">
      <c r="A133" s="3" t="s">
        <v>115</v>
      </c>
      <c r="B133" s="2">
        <v>5</v>
      </c>
      <c r="C133" s="2" t="s">
        <v>27</v>
      </c>
      <c r="D133" s="2">
        <v>2</v>
      </c>
      <c r="E133" s="2" t="s">
        <v>14</v>
      </c>
      <c r="F133" s="140">
        <v>4</v>
      </c>
      <c r="G133" s="2" t="s">
        <v>10</v>
      </c>
      <c r="H133" s="139">
        <v>4</v>
      </c>
      <c r="J133" s="3" t="s">
        <v>33</v>
      </c>
      <c r="K133" s="2" t="s">
        <v>49</v>
      </c>
      <c r="L133" s="156" t="s">
        <v>47</v>
      </c>
      <c r="M133" s="82">
        <f t="shared" si="7"/>
        <v>2</v>
      </c>
    </row>
    <row r="134" spans="1:13" ht="45">
      <c r="A134" s="3" t="s">
        <v>116</v>
      </c>
      <c r="B134" s="2">
        <v>5</v>
      </c>
      <c r="C134" s="2" t="s">
        <v>19</v>
      </c>
      <c r="D134" s="2">
        <v>3</v>
      </c>
      <c r="E134" s="2" t="s">
        <v>15</v>
      </c>
      <c r="F134" s="140">
        <v>4</v>
      </c>
      <c r="G134" s="2" t="s">
        <v>18</v>
      </c>
      <c r="H134" s="139">
        <v>4</v>
      </c>
      <c r="J134" s="8" t="s">
        <v>16</v>
      </c>
      <c r="K134" s="2" t="s">
        <v>40</v>
      </c>
      <c r="L134" s="156" t="s">
        <v>48</v>
      </c>
      <c r="M134" s="82">
        <f t="shared" si="7"/>
        <v>0</v>
      </c>
    </row>
    <row r="135" spans="1:13" ht="45">
      <c r="A135" s="3" t="s">
        <v>117</v>
      </c>
      <c r="B135" s="2">
        <v>2</v>
      </c>
      <c r="C135" s="2" t="s">
        <v>130</v>
      </c>
      <c r="D135" s="2">
        <v>3</v>
      </c>
      <c r="E135" s="2" t="s">
        <v>16</v>
      </c>
      <c r="F135" s="140">
        <v>4</v>
      </c>
      <c r="G135" s="2" t="s">
        <v>252</v>
      </c>
      <c r="H135" s="139">
        <v>4</v>
      </c>
      <c r="J135" s="9" t="s">
        <v>27</v>
      </c>
      <c r="K135" s="2" t="s">
        <v>42</v>
      </c>
      <c r="L135" s="156" t="s">
        <v>47</v>
      </c>
      <c r="M135" s="82">
        <f t="shared" si="7"/>
        <v>2</v>
      </c>
    </row>
    <row r="136" spans="1:13" ht="45">
      <c r="A136" s="3" t="s">
        <v>118</v>
      </c>
      <c r="B136" s="2">
        <v>3</v>
      </c>
      <c r="C136" s="2" t="s">
        <v>164</v>
      </c>
      <c r="D136" s="2">
        <v>3</v>
      </c>
      <c r="E136" s="2" t="s">
        <v>26</v>
      </c>
      <c r="F136" s="140">
        <v>4</v>
      </c>
      <c r="G136" s="2" t="s">
        <v>25</v>
      </c>
      <c r="H136" s="139">
        <v>4</v>
      </c>
      <c r="J136" s="6" t="s">
        <v>28</v>
      </c>
      <c r="K136" s="2" t="s">
        <v>40</v>
      </c>
      <c r="L136" s="156" t="s">
        <v>47</v>
      </c>
      <c r="M136" s="82">
        <f t="shared" si="7"/>
        <v>2</v>
      </c>
    </row>
    <row r="137" spans="1:13" ht="45">
      <c r="A137" s="3" t="s">
        <v>161</v>
      </c>
      <c r="B137" s="2">
        <v>5</v>
      </c>
      <c r="C137" s="2" t="s">
        <v>31</v>
      </c>
      <c r="D137" s="2">
        <v>4</v>
      </c>
      <c r="E137" s="2" t="s">
        <v>23</v>
      </c>
      <c r="F137" s="140">
        <v>4</v>
      </c>
      <c r="G137" s="2" t="s">
        <v>28</v>
      </c>
      <c r="H137" s="139">
        <v>3</v>
      </c>
      <c r="J137" s="3" t="s">
        <v>119</v>
      </c>
      <c r="K137" s="2" t="s">
        <v>46</v>
      </c>
      <c r="L137" s="156" t="s">
        <v>47</v>
      </c>
      <c r="M137" s="82">
        <f t="shared" si="7"/>
        <v>2</v>
      </c>
    </row>
    <row r="138" spans="1:13" ht="45">
      <c r="A138" s="3"/>
      <c r="B138" s="57" t="s">
        <v>132</v>
      </c>
      <c r="C138" s="2" t="s">
        <v>30</v>
      </c>
      <c r="D138" s="2">
        <v>4</v>
      </c>
      <c r="E138" s="2" t="s">
        <v>24</v>
      </c>
      <c r="F138" s="140">
        <v>4</v>
      </c>
      <c r="G138" s="2" t="s">
        <v>29</v>
      </c>
      <c r="H138" s="139">
        <v>4</v>
      </c>
      <c r="J138" s="9" t="s">
        <v>31</v>
      </c>
      <c r="K138" s="2" t="s">
        <v>51</v>
      </c>
      <c r="L138" s="156" t="s">
        <v>47</v>
      </c>
      <c r="M138" s="82">
        <f t="shared" si="7"/>
        <v>2</v>
      </c>
    </row>
    <row r="139" spans="1:13" ht="30" customHeight="1" thickBot="1">
      <c r="A139" s="3"/>
      <c r="B139" s="57" t="s">
        <v>132</v>
      </c>
      <c r="C139" s="2"/>
      <c r="D139" s="58" t="s">
        <v>132</v>
      </c>
      <c r="E139" s="2" t="s">
        <v>30</v>
      </c>
      <c r="F139" s="140">
        <v>4</v>
      </c>
      <c r="G139" s="2" t="s">
        <v>318</v>
      </c>
      <c r="H139" s="58">
        <v>3</v>
      </c>
      <c r="J139" s="78" t="s">
        <v>117</v>
      </c>
      <c r="K139" s="140" t="s">
        <v>152</v>
      </c>
      <c r="L139" s="156" t="s">
        <v>48</v>
      </c>
      <c r="M139" s="82">
        <f t="shared" si="7"/>
        <v>0</v>
      </c>
    </row>
    <row r="140" spans="1:13" ht="15" customHeight="1" thickBot="1">
      <c r="A140" s="3"/>
      <c r="B140" s="57" t="s">
        <v>132</v>
      </c>
      <c r="C140" s="2"/>
      <c r="D140" s="58" t="s">
        <v>132</v>
      </c>
      <c r="E140" s="2" t="s">
        <v>144</v>
      </c>
      <c r="F140" s="58">
        <v>4</v>
      </c>
      <c r="G140" s="2" t="s">
        <v>269</v>
      </c>
      <c r="H140" s="58">
        <v>4</v>
      </c>
      <c r="J140" s="157" t="s">
        <v>135</v>
      </c>
      <c r="K140" s="42" t="s">
        <v>107</v>
      </c>
      <c r="L140" s="158"/>
      <c r="M140" s="83"/>
    </row>
    <row r="141" spans="1:13" ht="15.75" thickBot="1">
      <c r="A141" s="4"/>
      <c r="B141" s="58" t="s">
        <v>132</v>
      </c>
      <c r="C141" s="5"/>
      <c r="D141" s="58" t="s">
        <v>132</v>
      </c>
      <c r="E141" s="5"/>
      <c r="F141" s="58" t="s">
        <v>132</v>
      </c>
      <c r="G141" s="5"/>
      <c r="H141" s="58" t="s">
        <v>132</v>
      </c>
      <c r="K141" s="90"/>
    </row>
    <row r="142" spans="1:13" ht="30" customHeight="1" thickBot="1">
      <c r="A142"/>
      <c r="B142"/>
      <c r="C142"/>
      <c r="D142"/>
      <c r="E142"/>
      <c r="F142"/>
      <c r="G142"/>
      <c r="H142"/>
      <c r="J142"/>
      <c r="K142"/>
      <c r="L142"/>
    </row>
    <row r="143" spans="1:13" ht="15" customHeight="1" thickBot="1">
      <c r="A143" s="391">
        <v>45300</v>
      </c>
      <c r="B143" s="392"/>
      <c r="C143" s="392"/>
      <c r="D143" s="392"/>
      <c r="E143" s="392"/>
      <c r="F143" s="392"/>
      <c r="G143" s="393"/>
      <c r="H143" s="89">
        <f>SUM(B145:B158,D145:D158,F145:F158,H145:H158)+SUM(M144:M156)</f>
        <v>204</v>
      </c>
      <c r="J143" s="53" t="s">
        <v>34</v>
      </c>
      <c r="K143" s="54" t="s">
        <v>35</v>
      </c>
      <c r="L143" s="91" t="s">
        <v>50</v>
      </c>
      <c r="M143" s="161" t="s">
        <v>151</v>
      </c>
    </row>
    <row r="144" spans="1:13" ht="45.75" thickBot="1">
      <c r="A144" s="49" t="s">
        <v>0</v>
      </c>
      <c r="B144" s="51" t="s">
        <v>120</v>
      </c>
      <c r="C144" s="50" t="s">
        <v>1</v>
      </c>
      <c r="D144" s="51" t="s">
        <v>120</v>
      </c>
      <c r="E144" s="50" t="s">
        <v>112</v>
      </c>
      <c r="F144" s="51" t="s">
        <v>120</v>
      </c>
      <c r="G144" s="50" t="s">
        <v>131</v>
      </c>
      <c r="H144" s="52" t="s">
        <v>120</v>
      </c>
      <c r="I144" s="155">
        <f>H143/230</f>
        <v>0.88695652173913042</v>
      </c>
      <c r="J144" s="10" t="s">
        <v>21</v>
      </c>
      <c r="K144" s="46" t="s">
        <v>36</v>
      </c>
      <c r="L144" s="159" t="s">
        <v>47</v>
      </c>
      <c r="M144" s="160">
        <f t="shared" ref="M144:M156" si="8">IF(L144="✔",2,0)</f>
        <v>2</v>
      </c>
    </row>
    <row r="145" spans="1:13" ht="45" customHeight="1">
      <c r="A145" s="47" t="s">
        <v>3</v>
      </c>
      <c r="B145" s="48">
        <v>4</v>
      </c>
      <c r="C145" s="48" t="s">
        <v>2</v>
      </c>
      <c r="D145" s="48">
        <v>4</v>
      </c>
      <c r="E145" s="48" t="s">
        <v>11</v>
      </c>
      <c r="F145" s="55">
        <v>5</v>
      </c>
      <c r="G145" s="48" t="s">
        <v>5</v>
      </c>
      <c r="H145" s="138">
        <v>4</v>
      </c>
      <c r="J145" s="7" t="s">
        <v>2</v>
      </c>
      <c r="K145" s="2" t="s">
        <v>37</v>
      </c>
      <c r="L145" s="156" t="s">
        <v>47</v>
      </c>
      <c r="M145" s="82">
        <f t="shared" si="8"/>
        <v>2</v>
      </c>
    </row>
    <row r="146" spans="1:13" ht="45">
      <c r="A146" s="3" t="s">
        <v>113</v>
      </c>
      <c r="B146" s="2">
        <v>4</v>
      </c>
      <c r="C146" s="2" t="s">
        <v>21</v>
      </c>
      <c r="D146" s="2">
        <v>2</v>
      </c>
      <c r="E146" s="2" t="s">
        <v>22</v>
      </c>
      <c r="F146" s="140">
        <v>5</v>
      </c>
      <c r="G146" s="2" t="s">
        <v>6</v>
      </c>
      <c r="H146" s="139">
        <v>4</v>
      </c>
      <c r="J146" s="8" t="s">
        <v>4</v>
      </c>
      <c r="K146" s="2" t="s">
        <v>39</v>
      </c>
      <c r="L146" s="156" t="s">
        <v>47</v>
      </c>
      <c r="M146" s="82">
        <f t="shared" si="8"/>
        <v>2</v>
      </c>
    </row>
    <row r="147" spans="1:13" ht="45" customHeight="1">
      <c r="A147" s="3" t="s">
        <v>163</v>
      </c>
      <c r="B147" s="2">
        <v>4</v>
      </c>
      <c r="C147" s="2" t="s">
        <v>17</v>
      </c>
      <c r="D147" s="2">
        <v>3</v>
      </c>
      <c r="E147" s="2" t="s">
        <v>12</v>
      </c>
      <c r="F147" s="140">
        <v>5</v>
      </c>
      <c r="G147" s="2" t="s">
        <v>7</v>
      </c>
      <c r="H147" s="139">
        <v>4</v>
      </c>
      <c r="J147" s="8" t="s">
        <v>38</v>
      </c>
      <c r="K147" s="2" t="s">
        <v>41</v>
      </c>
      <c r="L147" s="156" t="s">
        <v>47</v>
      </c>
      <c r="M147" s="82">
        <f t="shared" si="8"/>
        <v>2</v>
      </c>
    </row>
    <row r="148" spans="1:13" ht="45">
      <c r="A148" s="3" t="s">
        <v>114</v>
      </c>
      <c r="B148" s="2">
        <v>4</v>
      </c>
      <c r="C148" s="2" t="s">
        <v>4</v>
      </c>
      <c r="D148" s="2">
        <v>3</v>
      </c>
      <c r="E148" s="2" t="s">
        <v>13</v>
      </c>
      <c r="F148" s="140">
        <v>4</v>
      </c>
      <c r="G148" s="2" t="s">
        <v>8</v>
      </c>
      <c r="H148" s="139">
        <v>4</v>
      </c>
      <c r="J148" s="6" t="s">
        <v>20</v>
      </c>
      <c r="K148" s="2" t="s">
        <v>44</v>
      </c>
      <c r="L148" s="156" t="s">
        <v>47</v>
      </c>
      <c r="M148" s="82">
        <f t="shared" si="8"/>
        <v>2</v>
      </c>
    </row>
    <row r="149" spans="1:13" ht="60">
      <c r="A149" s="3" t="s">
        <v>32</v>
      </c>
      <c r="B149" s="2">
        <v>5</v>
      </c>
      <c r="C149" s="2" t="s">
        <v>38</v>
      </c>
      <c r="D149" s="2">
        <v>3</v>
      </c>
      <c r="E149" s="2" t="s">
        <v>43</v>
      </c>
      <c r="F149" s="140">
        <v>4</v>
      </c>
      <c r="G149" s="2" t="s">
        <v>9</v>
      </c>
      <c r="H149" s="139">
        <v>4</v>
      </c>
      <c r="J149" s="8" t="s">
        <v>31</v>
      </c>
      <c r="K149" s="2" t="s">
        <v>45</v>
      </c>
      <c r="L149" s="156" t="s">
        <v>47</v>
      </c>
      <c r="M149" s="82">
        <f t="shared" si="8"/>
        <v>2</v>
      </c>
    </row>
    <row r="150" spans="1:13" ht="45">
      <c r="A150" s="3" t="s">
        <v>115</v>
      </c>
      <c r="B150" s="2">
        <v>5</v>
      </c>
      <c r="C150" s="2" t="s">
        <v>27</v>
      </c>
      <c r="D150" s="2">
        <v>2</v>
      </c>
      <c r="E150" s="2" t="s">
        <v>14</v>
      </c>
      <c r="F150" s="140">
        <v>4</v>
      </c>
      <c r="G150" s="2" t="s">
        <v>10</v>
      </c>
      <c r="H150" s="139">
        <v>4</v>
      </c>
      <c r="J150" s="3" t="s">
        <v>33</v>
      </c>
      <c r="K150" s="2" t="s">
        <v>49</v>
      </c>
      <c r="L150" s="156" t="s">
        <v>47</v>
      </c>
      <c r="M150" s="82">
        <f t="shared" si="8"/>
        <v>2</v>
      </c>
    </row>
    <row r="151" spans="1:13" ht="45">
      <c r="A151" s="3" t="s">
        <v>116</v>
      </c>
      <c r="B151" s="2">
        <v>5</v>
      </c>
      <c r="C151" s="2" t="s">
        <v>19</v>
      </c>
      <c r="D151" s="2">
        <v>3</v>
      </c>
      <c r="E151" s="2" t="s">
        <v>15</v>
      </c>
      <c r="F151" s="140">
        <v>4</v>
      </c>
      <c r="G151" s="2" t="s">
        <v>18</v>
      </c>
      <c r="H151" s="139">
        <v>4</v>
      </c>
      <c r="J151" s="8" t="s">
        <v>16</v>
      </c>
      <c r="K151" s="2" t="s">
        <v>40</v>
      </c>
      <c r="L151" s="156" t="s">
        <v>48</v>
      </c>
      <c r="M151" s="82">
        <f t="shared" si="8"/>
        <v>0</v>
      </c>
    </row>
    <row r="152" spans="1:13" ht="45">
      <c r="A152" s="3" t="s">
        <v>117</v>
      </c>
      <c r="B152" s="2">
        <v>2</v>
      </c>
      <c r="C152" s="2" t="s">
        <v>130</v>
      </c>
      <c r="D152" s="2">
        <v>3</v>
      </c>
      <c r="E152" s="2" t="s">
        <v>16</v>
      </c>
      <c r="F152" s="140">
        <v>4</v>
      </c>
      <c r="G152" s="2" t="s">
        <v>252</v>
      </c>
      <c r="H152" s="139">
        <v>4</v>
      </c>
      <c r="J152" s="9" t="s">
        <v>27</v>
      </c>
      <c r="K152" s="2" t="s">
        <v>42</v>
      </c>
      <c r="L152" s="156" t="s">
        <v>47</v>
      </c>
      <c r="M152" s="82">
        <f t="shared" si="8"/>
        <v>2</v>
      </c>
    </row>
    <row r="153" spans="1:13" ht="30" customHeight="1">
      <c r="A153" s="3" t="s">
        <v>118</v>
      </c>
      <c r="B153" s="2">
        <v>5</v>
      </c>
      <c r="C153" s="2" t="s">
        <v>164</v>
      </c>
      <c r="D153" s="2">
        <v>3</v>
      </c>
      <c r="E153" s="2" t="s">
        <v>26</v>
      </c>
      <c r="F153" s="140">
        <v>4</v>
      </c>
      <c r="G153" s="2" t="s">
        <v>25</v>
      </c>
      <c r="H153" s="139">
        <v>4</v>
      </c>
      <c r="J153" s="6" t="s">
        <v>28</v>
      </c>
      <c r="K153" s="2" t="s">
        <v>40</v>
      </c>
      <c r="L153" s="156" t="s">
        <v>47</v>
      </c>
      <c r="M153" s="82">
        <f t="shared" si="8"/>
        <v>2</v>
      </c>
    </row>
    <row r="154" spans="1:13" ht="15" customHeight="1">
      <c r="A154" s="3" t="s">
        <v>161</v>
      </c>
      <c r="B154" s="2">
        <v>5</v>
      </c>
      <c r="C154" s="2" t="s">
        <v>31</v>
      </c>
      <c r="D154" s="2">
        <v>4</v>
      </c>
      <c r="E154" s="2" t="s">
        <v>23</v>
      </c>
      <c r="F154" s="140">
        <v>4</v>
      </c>
      <c r="G154" s="2" t="s">
        <v>28</v>
      </c>
      <c r="H154" s="139">
        <v>3</v>
      </c>
      <c r="J154" s="3" t="s">
        <v>119</v>
      </c>
      <c r="K154" s="2" t="s">
        <v>46</v>
      </c>
      <c r="L154" s="156" t="s">
        <v>47</v>
      </c>
      <c r="M154" s="82">
        <f t="shared" si="8"/>
        <v>2</v>
      </c>
    </row>
    <row r="155" spans="1:13" ht="45">
      <c r="A155" s="3"/>
      <c r="B155" s="57" t="s">
        <v>132</v>
      </c>
      <c r="C155" s="2" t="s">
        <v>30</v>
      </c>
      <c r="D155" s="2">
        <v>4</v>
      </c>
      <c r="E155" s="2" t="s">
        <v>24</v>
      </c>
      <c r="F155" s="140">
        <v>4</v>
      </c>
      <c r="G155" s="2" t="s">
        <v>29</v>
      </c>
      <c r="H155" s="139">
        <v>4</v>
      </c>
      <c r="J155" s="9" t="s">
        <v>31</v>
      </c>
      <c r="K155" s="2" t="s">
        <v>51</v>
      </c>
      <c r="L155" s="156" t="s">
        <v>47</v>
      </c>
      <c r="M155" s="82">
        <f t="shared" si="8"/>
        <v>2</v>
      </c>
    </row>
    <row r="156" spans="1:13" ht="30" customHeight="1" thickBot="1">
      <c r="A156" s="3"/>
      <c r="B156" s="57" t="s">
        <v>132</v>
      </c>
      <c r="C156" s="2"/>
      <c r="D156" s="58" t="s">
        <v>132</v>
      </c>
      <c r="E156" s="2" t="s">
        <v>30</v>
      </c>
      <c r="F156" s="140">
        <v>4</v>
      </c>
      <c r="G156" s="2" t="s">
        <v>318</v>
      </c>
      <c r="H156" s="58">
        <v>3</v>
      </c>
      <c r="J156" s="78" t="s">
        <v>117</v>
      </c>
      <c r="K156" s="140" t="s">
        <v>152</v>
      </c>
      <c r="L156" s="156" t="s">
        <v>48</v>
      </c>
      <c r="M156" s="82">
        <f t="shared" si="8"/>
        <v>0</v>
      </c>
    </row>
    <row r="157" spans="1:13" ht="15" customHeight="1" thickBot="1">
      <c r="A157" s="3"/>
      <c r="B157" s="57" t="s">
        <v>132</v>
      </c>
      <c r="C157" s="2"/>
      <c r="D157" s="58" t="s">
        <v>132</v>
      </c>
      <c r="E157" s="2" t="s">
        <v>144</v>
      </c>
      <c r="F157" s="58">
        <v>4</v>
      </c>
      <c r="G157" s="2" t="s">
        <v>269</v>
      </c>
      <c r="H157" s="58">
        <v>4</v>
      </c>
      <c r="J157" s="157" t="s">
        <v>135</v>
      </c>
      <c r="K157" s="42" t="s">
        <v>107</v>
      </c>
      <c r="L157" s="158"/>
      <c r="M157" s="83"/>
    </row>
    <row r="158" spans="1:13" ht="15.75" thickBot="1">
      <c r="A158" s="4"/>
      <c r="B158" s="58" t="s">
        <v>132</v>
      </c>
      <c r="C158" s="5"/>
      <c r="D158" s="58" t="s">
        <v>132</v>
      </c>
      <c r="E158" s="5"/>
      <c r="F158" s="58" t="s">
        <v>132</v>
      </c>
      <c r="G158" s="5"/>
      <c r="H158" s="58" t="s">
        <v>132</v>
      </c>
      <c r="K158" s="90"/>
    </row>
    <row r="159" spans="1:13" ht="45" customHeight="1" thickBot="1">
      <c r="A159"/>
      <c r="B159"/>
      <c r="C159"/>
      <c r="D159"/>
      <c r="E159"/>
      <c r="F159"/>
      <c r="G159"/>
      <c r="H159"/>
      <c r="J159"/>
      <c r="K159"/>
      <c r="L159"/>
    </row>
    <row r="160" spans="1:13" ht="19.5" thickBot="1">
      <c r="A160" s="391">
        <v>45301</v>
      </c>
      <c r="B160" s="392"/>
      <c r="C160" s="392"/>
      <c r="D160" s="392"/>
      <c r="E160" s="392"/>
      <c r="F160" s="392"/>
      <c r="G160" s="393"/>
      <c r="H160" s="89">
        <f>SUM(B162:B175,D162:D175,F162:F175,H162:H175)+SUM(M161:M173)</f>
        <v>203</v>
      </c>
      <c r="J160" s="53" t="s">
        <v>34</v>
      </c>
      <c r="K160" s="54" t="s">
        <v>35</v>
      </c>
      <c r="L160" s="91" t="s">
        <v>50</v>
      </c>
      <c r="M160" s="161" t="s">
        <v>151</v>
      </c>
    </row>
    <row r="161" spans="1:13" ht="45" customHeight="1" thickBot="1">
      <c r="A161" s="49" t="s">
        <v>0</v>
      </c>
      <c r="B161" s="51" t="s">
        <v>120</v>
      </c>
      <c r="C161" s="50" t="s">
        <v>1</v>
      </c>
      <c r="D161" s="51" t="s">
        <v>120</v>
      </c>
      <c r="E161" s="50" t="s">
        <v>112</v>
      </c>
      <c r="F161" s="51" t="s">
        <v>120</v>
      </c>
      <c r="G161" s="50" t="s">
        <v>131</v>
      </c>
      <c r="H161" s="52" t="s">
        <v>120</v>
      </c>
      <c r="I161" s="155">
        <f>H160/230</f>
        <v>0.88260869565217392</v>
      </c>
      <c r="J161" s="10" t="s">
        <v>21</v>
      </c>
      <c r="K161" s="46" t="s">
        <v>36</v>
      </c>
      <c r="L161" s="159" t="s">
        <v>47</v>
      </c>
      <c r="M161" s="160">
        <f t="shared" ref="M161:M173" si="9">IF(L161="✔",2,0)</f>
        <v>2</v>
      </c>
    </row>
    <row r="162" spans="1:13" ht="45">
      <c r="A162" s="47" t="s">
        <v>3</v>
      </c>
      <c r="B162" s="48">
        <v>4</v>
      </c>
      <c r="C162" s="48" t="s">
        <v>2</v>
      </c>
      <c r="D162" s="48">
        <v>4</v>
      </c>
      <c r="E162" s="48" t="s">
        <v>11</v>
      </c>
      <c r="F162" s="55">
        <v>5</v>
      </c>
      <c r="G162" s="48" t="s">
        <v>5</v>
      </c>
      <c r="H162" s="138">
        <v>4</v>
      </c>
      <c r="J162" s="7" t="s">
        <v>2</v>
      </c>
      <c r="K162" s="2" t="s">
        <v>37</v>
      </c>
      <c r="L162" s="156" t="s">
        <v>47</v>
      </c>
      <c r="M162" s="82">
        <f t="shared" si="9"/>
        <v>2</v>
      </c>
    </row>
    <row r="163" spans="1:13" ht="45">
      <c r="A163" s="3" t="s">
        <v>113</v>
      </c>
      <c r="B163" s="2">
        <v>4</v>
      </c>
      <c r="C163" s="2" t="s">
        <v>21</v>
      </c>
      <c r="D163" s="2">
        <v>2</v>
      </c>
      <c r="E163" s="2" t="s">
        <v>22</v>
      </c>
      <c r="F163" s="140">
        <v>5</v>
      </c>
      <c r="G163" s="2" t="s">
        <v>6</v>
      </c>
      <c r="H163" s="139">
        <v>4</v>
      </c>
      <c r="J163" s="8" t="s">
        <v>4</v>
      </c>
      <c r="K163" s="2" t="s">
        <v>39</v>
      </c>
      <c r="L163" s="156" t="s">
        <v>47</v>
      </c>
      <c r="M163" s="82">
        <f t="shared" si="9"/>
        <v>2</v>
      </c>
    </row>
    <row r="164" spans="1:13" ht="45">
      <c r="A164" s="3" t="s">
        <v>163</v>
      </c>
      <c r="B164" s="2">
        <v>4</v>
      </c>
      <c r="C164" s="2" t="s">
        <v>17</v>
      </c>
      <c r="D164" s="2">
        <v>3</v>
      </c>
      <c r="E164" s="2" t="s">
        <v>12</v>
      </c>
      <c r="F164" s="140">
        <v>5</v>
      </c>
      <c r="G164" s="2" t="s">
        <v>7</v>
      </c>
      <c r="H164" s="139">
        <v>4</v>
      </c>
      <c r="J164" s="8" t="s">
        <v>38</v>
      </c>
      <c r="K164" s="2" t="s">
        <v>41</v>
      </c>
      <c r="L164" s="156" t="s">
        <v>47</v>
      </c>
      <c r="M164" s="82">
        <f t="shared" si="9"/>
        <v>2</v>
      </c>
    </row>
    <row r="165" spans="1:13" ht="45">
      <c r="A165" s="3" t="s">
        <v>114</v>
      </c>
      <c r="B165" s="2">
        <v>4</v>
      </c>
      <c r="C165" s="2" t="s">
        <v>4</v>
      </c>
      <c r="D165" s="2">
        <v>3</v>
      </c>
      <c r="E165" s="2" t="s">
        <v>13</v>
      </c>
      <c r="F165" s="140">
        <v>4</v>
      </c>
      <c r="G165" s="2" t="s">
        <v>8</v>
      </c>
      <c r="H165" s="139">
        <v>4</v>
      </c>
      <c r="J165" s="6" t="s">
        <v>20</v>
      </c>
      <c r="K165" s="2" t="s">
        <v>44</v>
      </c>
      <c r="L165" s="156" t="s">
        <v>47</v>
      </c>
      <c r="M165" s="82">
        <f t="shared" si="9"/>
        <v>2</v>
      </c>
    </row>
    <row r="166" spans="1:13" ht="60">
      <c r="A166" s="3" t="s">
        <v>32</v>
      </c>
      <c r="B166" s="2">
        <v>5</v>
      </c>
      <c r="C166" s="2" t="s">
        <v>38</v>
      </c>
      <c r="D166" s="2">
        <v>3</v>
      </c>
      <c r="E166" s="2" t="s">
        <v>43</v>
      </c>
      <c r="F166" s="140">
        <v>4</v>
      </c>
      <c r="G166" s="2" t="s">
        <v>9</v>
      </c>
      <c r="H166" s="139">
        <v>4</v>
      </c>
      <c r="J166" s="8" t="s">
        <v>31</v>
      </c>
      <c r="K166" s="2" t="s">
        <v>45</v>
      </c>
      <c r="L166" s="156" t="s">
        <v>47</v>
      </c>
      <c r="M166" s="82">
        <f t="shared" si="9"/>
        <v>2</v>
      </c>
    </row>
    <row r="167" spans="1:13" ht="30" customHeight="1">
      <c r="A167" s="3" t="s">
        <v>115</v>
      </c>
      <c r="B167" s="2">
        <v>5</v>
      </c>
      <c r="C167" s="2" t="s">
        <v>27</v>
      </c>
      <c r="D167" s="2">
        <v>2</v>
      </c>
      <c r="E167" s="2" t="s">
        <v>14</v>
      </c>
      <c r="F167" s="140">
        <v>4</v>
      </c>
      <c r="G167" s="2" t="s">
        <v>10</v>
      </c>
      <c r="H167" s="139">
        <v>4</v>
      </c>
      <c r="J167" s="3" t="s">
        <v>33</v>
      </c>
      <c r="K167" s="2" t="s">
        <v>49</v>
      </c>
      <c r="L167" s="156" t="s">
        <v>47</v>
      </c>
      <c r="M167" s="82">
        <f t="shared" si="9"/>
        <v>2</v>
      </c>
    </row>
    <row r="168" spans="1:13" ht="15" customHeight="1">
      <c r="A168" s="3" t="s">
        <v>116</v>
      </c>
      <c r="B168" s="2">
        <v>5</v>
      </c>
      <c r="C168" s="2" t="s">
        <v>19</v>
      </c>
      <c r="D168" s="2">
        <v>3</v>
      </c>
      <c r="E168" s="2" t="s">
        <v>15</v>
      </c>
      <c r="F168" s="140">
        <v>4</v>
      </c>
      <c r="G168" s="2" t="s">
        <v>18</v>
      </c>
      <c r="H168" s="139">
        <v>4</v>
      </c>
      <c r="J168" s="8" t="s">
        <v>16</v>
      </c>
      <c r="K168" s="2" t="s">
        <v>40</v>
      </c>
      <c r="L168" s="156" t="s">
        <v>48</v>
      </c>
      <c r="M168" s="82">
        <f t="shared" si="9"/>
        <v>0</v>
      </c>
    </row>
    <row r="169" spans="1:13" ht="45">
      <c r="A169" s="3" t="s">
        <v>117</v>
      </c>
      <c r="B169" s="2">
        <v>2</v>
      </c>
      <c r="C169" s="2" t="s">
        <v>130</v>
      </c>
      <c r="D169" s="2">
        <v>3</v>
      </c>
      <c r="E169" s="2" t="s">
        <v>16</v>
      </c>
      <c r="F169" s="140">
        <v>4</v>
      </c>
      <c r="G169" s="2" t="s">
        <v>252</v>
      </c>
      <c r="H169" s="139">
        <v>4</v>
      </c>
      <c r="J169" s="9" t="s">
        <v>27</v>
      </c>
      <c r="K169" s="2" t="s">
        <v>42</v>
      </c>
      <c r="L169" s="156" t="s">
        <v>47</v>
      </c>
      <c r="M169" s="82">
        <f t="shared" si="9"/>
        <v>2</v>
      </c>
    </row>
    <row r="170" spans="1:13" ht="30" customHeight="1">
      <c r="A170" s="3" t="s">
        <v>118</v>
      </c>
      <c r="B170" s="2">
        <v>5</v>
      </c>
      <c r="C170" s="2" t="s">
        <v>164</v>
      </c>
      <c r="D170" s="2">
        <v>3</v>
      </c>
      <c r="E170" s="2" t="s">
        <v>26</v>
      </c>
      <c r="F170" s="140">
        <v>4</v>
      </c>
      <c r="G170" s="2" t="s">
        <v>25</v>
      </c>
      <c r="H170" s="139">
        <v>4</v>
      </c>
      <c r="J170" s="6" t="s">
        <v>28</v>
      </c>
      <c r="K170" s="2" t="s">
        <v>40</v>
      </c>
      <c r="L170" s="156" t="s">
        <v>47</v>
      </c>
      <c r="M170" s="82">
        <f t="shared" si="9"/>
        <v>2</v>
      </c>
    </row>
    <row r="171" spans="1:13" ht="15" customHeight="1">
      <c r="A171" s="3" t="s">
        <v>161</v>
      </c>
      <c r="B171" s="2">
        <v>4</v>
      </c>
      <c r="C171" s="2" t="s">
        <v>31</v>
      </c>
      <c r="D171" s="2">
        <v>4</v>
      </c>
      <c r="E171" s="2" t="s">
        <v>23</v>
      </c>
      <c r="F171" s="140">
        <v>4</v>
      </c>
      <c r="G171" s="2" t="s">
        <v>28</v>
      </c>
      <c r="H171" s="139">
        <v>3</v>
      </c>
      <c r="J171" s="3" t="s">
        <v>119</v>
      </c>
      <c r="K171" s="2" t="s">
        <v>46</v>
      </c>
      <c r="L171" s="156" t="s">
        <v>47</v>
      </c>
      <c r="M171" s="82">
        <f t="shared" si="9"/>
        <v>2</v>
      </c>
    </row>
    <row r="172" spans="1:13" ht="45">
      <c r="A172" s="3"/>
      <c r="B172" s="57" t="s">
        <v>132</v>
      </c>
      <c r="C172" s="2" t="s">
        <v>30</v>
      </c>
      <c r="D172" s="2">
        <v>4</v>
      </c>
      <c r="E172" s="2" t="s">
        <v>24</v>
      </c>
      <c r="F172" s="140">
        <v>4</v>
      </c>
      <c r="G172" s="2" t="s">
        <v>29</v>
      </c>
      <c r="H172" s="139">
        <v>4</v>
      </c>
      <c r="J172" s="9" t="s">
        <v>31</v>
      </c>
      <c r="K172" s="2" t="s">
        <v>51</v>
      </c>
      <c r="L172" s="156" t="s">
        <v>47</v>
      </c>
      <c r="M172" s="82">
        <f t="shared" si="9"/>
        <v>2</v>
      </c>
    </row>
    <row r="173" spans="1:13" ht="45" customHeight="1" thickBot="1">
      <c r="A173" s="3"/>
      <c r="B173" s="57" t="s">
        <v>132</v>
      </c>
      <c r="C173" s="2"/>
      <c r="D173" s="58" t="s">
        <v>132</v>
      </c>
      <c r="E173" s="2" t="s">
        <v>30</v>
      </c>
      <c r="F173" s="140">
        <v>4</v>
      </c>
      <c r="G173" s="2" t="s">
        <v>318</v>
      </c>
      <c r="H173" s="58">
        <v>3</v>
      </c>
      <c r="J173" s="78" t="s">
        <v>117</v>
      </c>
      <c r="K173" s="140" t="s">
        <v>152</v>
      </c>
      <c r="L173" s="156" t="s">
        <v>48</v>
      </c>
      <c r="M173" s="82">
        <f t="shared" si="9"/>
        <v>0</v>
      </c>
    </row>
    <row r="174" spans="1:13" ht="30.75" thickBot="1">
      <c r="A174" s="3"/>
      <c r="B174" s="57" t="s">
        <v>132</v>
      </c>
      <c r="C174" s="2"/>
      <c r="D174" s="58" t="s">
        <v>132</v>
      </c>
      <c r="E174" s="2" t="s">
        <v>144</v>
      </c>
      <c r="F174" s="58">
        <v>4</v>
      </c>
      <c r="G174" s="2" t="s">
        <v>269</v>
      </c>
      <c r="H174" s="58">
        <v>4</v>
      </c>
      <c r="J174" s="157" t="s">
        <v>135</v>
      </c>
      <c r="K174" s="42" t="s">
        <v>107</v>
      </c>
      <c r="L174" s="158"/>
      <c r="M174" s="83"/>
    </row>
    <row r="175" spans="1:13" ht="45" customHeight="1" thickBot="1">
      <c r="A175" s="4"/>
      <c r="B175" s="58" t="s">
        <v>132</v>
      </c>
      <c r="C175" s="5"/>
      <c r="D175" s="58" t="s">
        <v>132</v>
      </c>
      <c r="E175" s="5"/>
      <c r="F175" s="58" t="s">
        <v>132</v>
      </c>
      <c r="G175" s="5"/>
      <c r="H175" s="58" t="s">
        <v>132</v>
      </c>
      <c r="K175" s="90"/>
    </row>
    <row r="176" spans="1:13" ht="15.75" thickBot="1">
      <c r="A176"/>
      <c r="B176"/>
      <c r="C176"/>
      <c r="D176"/>
      <c r="E176"/>
      <c r="F176"/>
      <c r="G176"/>
      <c r="H176"/>
      <c r="J176"/>
      <c r="K176"/>
      <c r="L176"/>
    </row>
    <row r="177" spans="1:13" ht="19.5" thickBot="1">
      <c r="A177" s="391">
        <v>45302</v>
      </c>
      <c r="B177" s="392"/>
      <c r="C177" s="392"/>
      <c r="D177" s="392"/>
      <c r="E177" s="392"/>
      <c r="F177" s="392"/>
      <c r="G177" s="393"/>
      <c r="H177" s="89">
        <f>SUM(B179:B192,D179:D192,F179:F192,H179:H192)+SUM(M178:M190)</f>
        <v>198</v>
      </c>
      <c r="J177" s="53" t="s">
        <v>34</v>
      </c>
      <c r="K177" s="54" t="s">
        <v>35</v>
      </c>
      <c r="L177" s="91" t="s">
        <v>50</v>
      </c>
      <c r="M177" s="161" t="s">
        <v>151</v>
      </c>
    </row>
    <row r="178" spans="1:13" ht="45.75" thickBot="1">
      <c r="A178" s="49" t="s">
        <v>0</v>
      </c>
      <c r="B178" s="51" t="s">
        <v>120</v>
      </c>
      <c r="C178" s="50" t="s">
        <v>1</v>
      </c>
      <c r="D178" s="51" t="s">
        <v>120</v>
      </c>
      <c r="E178" s="50" t="s">
        <v>112</v>
      </c>
      <c r="F178" s="51" t="s">
        <v>120</v>
      </c>
      <c r="G178" s="50" t="s">
        <v>131</v>
      </c>
      <c r="H178" s="52" t="s">
        <v>120</v>
      </c>
      <c r="I178" s="155">
        <f>H177/230</f>
        <v>0.86086956521739133</v>
      </c>
      <c r="J178" s="10" t="s">
        <v>21</v>
      </c>
      <c r="K178" s="46" t="s">
        <v>36</v>
      </c>
      <c r="L178" s="159" t="s">
        <v>47</v>
      </c>
      <c r="M178" s="160">
        <f t="shared" ref="M178:M190" si="10">IF(L178="✔",2,0)</f>
        <v>2</v>
      </c>
    </row>
    <row r="179" spans="1:13" ht="45">
      <c r="A179" s="47" t="s">
        <v>3</v>
      </c>
      <c r="B179" s="48">
        <v>4</v>
      </c>
      <c r="C179" s="48" t="s">
        <v>2</v>
      </c>
      <c r="D179" s="48">
        <v>4</v>
      </c>
      <c r="E179" s="48" t="s">
        <v>11</v>
      </c>
      <c r="F179" s="55">
        <v>5</v>
      </c>
      <c r="G179" s="48" t="s">
        <v>5</v>
      </c>
      <c r="H179" s="138">
        <v>3</v>
      </c>
      <c r="J179" s="7" t="s">
        <v>2</v>
      </c>
      <c r="K179" s="2" t="s">
        <v>37</v>
      </c>
      <c r="L179" s="156" t="s">
        <v>47</v>
      </c>
      <c r="M179" s="82">
        <f t="shared" si="10"/>
        <v>2</v>
      </c>
    </row>
    <row r="180" spans="1:13" ht="45">
      <c r="A180" s="3" t="s">
        <v>113</v>
      </c>
      <c r="B180" s="2">
        <v>4</v>
      </c>
      <c r="C180" s="2" t="s">
        <v>21</v>
      </c>
      <c r="D180" s="2">
        <v>2</v>
      </c>
      <c r="E180" s="2" t="s">
        <v>22</v>
      </c>
      <c r="F180" s="140">
        <v>5</v>
      </c>
      <c r="G180" s="2" t="s">
        <v>6</v>
      </c>
      <c r="H180" s="139">
        <v>3</v>
      </c>
      <c r="J180" s="8" t="s">
        <v>4</v>
      </c>
      <c r="K180" s="2" t="s">
        <v>39</v>
      </c>
      <c r="L180" s="156" t="s">
        <v>47</v>
      </c>
      <c r="M180" s="82">
        <f t="shared" si="10"/>
        <v>2</v>
      </c>
    </row>
    <row r="181" spans="1:13" ht="30" customHeight="1">
      <c r="A181" s="3" t="s">
        <v>163</v>
      </c>
      <c r="B181" s="2">
        <v>4</v>
      </c>
      <c r="C181" s="2" t="s">
        <v>17</v>
      </c>
      <c r="D181" s="2">
        <v>3</v>
      </c>
      <c r="E181" s="2" t="s">
        <v>12</v>
      </c>
      <c r="F181" s="140">
        <v>5</v>
      </c>
      <c r="G181" s="2" t="s">
        <v>7</v>
      </c>
      <c r="H181" s="139">
        <v>4</v>
      </c>
      <c r="J181" s="8" t="s">
        <v>38</v>
      </c>
      <c r="K181" s="2" t="s">
        <v>41</v>
      </c>
      <c r="L181" s="156" t="s">
        <v>47</v>
      </c>
      <c r="M181" s="82">
        <f t="shared" si="10"/>
        <v>2</v>
      </c>
    </row>
    <row r="182" spans="1:13" ht="15" customHeight="1">
      <c r="A182" s="3" t="s">
        <v>114</v>
      </c>
      <c r="B182" s="2">
        <v>4</v>
      </c>
      <c r="C182" s="2" t="s">
        <v>4</v>
      </c>
      <c r="D182" s="2">
        <v>3</v>
      </c>
      <c r="E182" s="2" t="s">
        <v>13</v>
      </c>
      <c r="F182" s="140">
        <v>4</v>
      </c>
      <c r="G182" s="2" t="s">
        <v>8</v>
      </c>
      <c r="H182" s="139">
        <v>4</v>
      </c>
      <c r="J182" s="6" t="s">
        <v>20</v>
      </c>
      <c r="K182" s="2" t="s">
        <v>44</v>
      </c>
      <c r="L182" s="156" t="s">
        <v>47</v>
      </c>
      <c r="M182" s="82">
        <f t="shared" si="10"/>
        <v>2</v>
      </c>
    </row>
    <row r="183" spans="1:13" ht="60">
      <c r="A183" s="3" t="s">
        <v>32</v>
      </c>
      <c r="B183" s="2">
        <v>5</v>
      </c>
      <c r="C183" s="2" t="s">
        <v>38</v>
      </c>
      <c r="D183" s="2">
        <v>3</v>
      </c>
      <c r="E183" s="2" t="s">
        <v>43</v>
      </c>
      <c r="F183" s="140">
        <v>4</v>
      </c>
      <c r="G183" s="2" t="s">
        <v>9</v>
      </c>
      <c r="H183" s="139">
        <v>3</v>
      </c>
      <c r="J183" s="8" t="s">
        <v>31</v>
      </c>
      <c r="K183" s="2" t="s">
        <v>45</v>
      </c>
      <c r="L183" s="156" t="s">
        <v>47</v>
      </c>
      <c r="M183" s="82">
        <f t="shared" si="10"/>
        <v>2</v>
      </c>
    </row>
    <row r="184" spans="1:13" ht="30" customHeight="1">
      <c r="A184" s="3" t="s">
        <v>115</v>
      </c>
      <c r="B184" s="2">
        <v>5</v>
      </c>
      <c r="C184" s="2" t="s">
        <v>27</v>
      </c>
      <c r="D184" s="2">
        <v>2</v>
      </c>
      <c r="E184" s="2" t="s">
        <v>14</v>
      </c>
      <c r="F184" s="140">
        <v>4</v>
      </c>
      <c r="G184" s="2" t="s">
        <v>10</v>
      </c>
      <c r="H184" s="139">
        <v>4</v>
      </c>
      <c r="J184" s="3" t="s">
        <v>33</v>
      </c>
      <c r="K184" s="2" t="s">
        <v>49</v>
      </c>
      <c r="L184" s="156" t="s">
        <v>47</v>
      </c>
      <c r="M184" s="82">
        <f t="shared" si="10"/>
        <v>2</v>
      </c>
    </row>
    <row r="185" spans="1:13" ht="15" customHeight="1">
      <c r="A185" s="3" t="s">
        <v>116</v>
      </c>
      <c r="B185" s="2">
        <v>5</v>
      </c>
      <c r="C185" s="2" t="s">
        <v>19</v>
      </c>
      <c r="D185" s="2">
        <v>3</v>
      </c>
      <c r="E185" s="2" t="s">
        <v>15</v>
      </c>
      <c r="F185" s="140">
        <v>4</v>
      </c>
      <c r="G185" s="2" t="s">
        <v>18</v>
      </c>
      <c r="H185" s="139">
        <v>4</v>
      </c>
      <c r="J185" s="8" t="s">
        <v>16</v>
      </c>
      <c r="K185" s="2" t="s">
        <v>40</v>
      </c>
      <c r="L185" s="156" t="s">
        <v>48</v>
      </c>
      <c r="M185" s="82">
        <f t="shared" si="10"/>
        <v>0</v>
      </c>
    </row>
    <row r="186" spans="1:13" ht="45">
      <c r="A186" s="3" t="s">
        <v>117</v>
      </c>
      <c r="B186" s="2">
        <v>2</v>
      </c>
      <c r="C186" s="2" t="s">
        <v>130</v>
      </c>
      <c r="D186" s="2">
        <v>3</v>
      </c>
      <c r="E186" s="2" t="s">
        <v>16</v>
      </c>
      <c r="F186" s="140">
        <v>4</v>
      </c>
      <c r="G186" s="2" t="s">
        <v>252</v>
      </c>
      <c r="H186" s="139">
        <v>4</v>
      </c>
      <c r="J186" s="9" t="s">
        <v>27</v>
      </c>
      <c r="K186" s="2" t="s">
        <v>42</v>
      </c>
      <c r="L186" s="156" t="s">
        <v>47</v>
      </c>
      <c r="M186" s="82">
        <f t="shared" si="10"/>
        <v>2</v>
      </c>
    </row>
    <row r="187" spans="1:13" ht="45" customHeight="1">
      <c r="A187" s="3" t="s">
        <v>118</v>
      </c>
      <c r="B187" s="2">
        <v>3</v>
      </c>
      <c r="C187" s="2" t="s">
        <v>164</v>
      </c>
      <c r="D187" s="2">
        <v>3</v>
      </c>
      <c r="E187" s="2" t="s">
        <v>26</v>
      </c>
      <c r="F187" s="140">
        <v>4</v>
      </c>
      <c r="G187" s="2" t="s">
        <v>25</v>
      </c>
      <c r="H187" s="139">
        <v>4</v>
      </c>
      <c r="J187" s="6" t="s">
        <v>28</v>
      </c>
      <c r="K187" s="2" t="s">
        <v>40</v>
      </c>
      <c r="L187" s="156" t="s">
        <v>47</v>
      </c>
      <c r="M187" s="82">
        <f t="shared" si="10"/>
        <v>2</v>
      </c>
    </row>
    <row r="188" spans="1:13" ht="48" customHeight="1">
      <c r="A188" s="3" t="s">
        <v>161</v>
      </c>
      <c r="B188" s="2">
        <v>4</v>
      </c>
      <c r="C188" s="2" t="s">
        <v>31</v>
      </c>
      <c r="D188" s="2">
        <v>4</v>
      </c>
      <c r="E188" s="2" t="s">
        <v>23</v>
      </c>
      <c r="F188" s="140">
        <v>4</v>
      </c>
      <c r="G188" s="2" t="s">
        <v>28</v>
      </c>
      <c r="H188" s="139">
        <v>3</v>
      </c>
      <c r="J188" s="3" t="s">
        <v>119</v>
      </c>
      <c r="K188" s="2" t="s">
        <v>46</v>
      </c>
      <c r="L188" s="156" t="s">
        <v>47</v>
      </c>
      <c r="M188" s="82">
        <f t="shared" si="10"/>
        <v>2</v>
      </c>
    </row>
    <row r="189" spans="1:13" ht="45" customHeight="1">
      <c r="A189" s="3"/>
      <c r="B189" s="57" t="s">
        <v>132</v>
      </c>
      <c r="C189" s="2" t="s">
        <v>30</v>
      </c>
      <c r="D189" s="2">
        <v>4</v>
      </c>
      <c r="E189" s="2" t="s">
        <v>24</v>
      </c>
      <c r="F189" s="140">
        <v>4</v>
      </c>
      <c r="G189" s="2" t="s">
        <v>29</v>
      </c>
      <c r="H189" s="139">
        <v>4</v>
      </c>
      <c r="J189" s="9" t="s">
        <v>31</v>
      </c>
      <c r="K189" s="2" t="s">
        <v>51</v>
      </c>
      <c r="L189" s="156" t="s">
        <v>47</v>
      </c>
      <c r="M189" s="82">
        <f t="shared" si="10"/>
        <v>2</v>
      </c>
    </row>
    <row r="190" spans="1:13" ht="30.75" thickBot="1">
      <c r="A190" s="3"/>
      <c r="B190" s="57" t="s">
        <v>132</v>
      </c>
      <c r="C190" s="2"/>
      <c r="D190" s="58" t="s">
        <v>132</v>
      </c>
      <c r="E190" s="2" t="s">
        <v>30</v>
      </c>
      <c r="F190" s="140">
        <v>4</v>
      </c>
      <c r="G190" s="2" t="s">
        <v>318</v>
      </c>
      <c r="H190" s="58">
        <v>3</v>
      </c>
      <c r="J190" s="78" t="s">
        <v>117</v>
      </c>
      <c r="K190" s="140" t="s">
        <v>152</v>
      </c>
      <c r="L190" s="156" t="s">
        <v>48</v>
      </c>
      <c r="M190" s="82">
        <f t="shared" si="10"/>
        <v>0</v>
      </c>
    </row>
    <row r="191" spans="1:13" ht="30.75" thickBot="1">
      <c r="A191" s="3"/>
      <c r="B191" s="57" t="s">
        <v>132</v>
      </c>
      <c r="C191" s="2"/>
      <c r="D191" s="58" t="s">
        <v>132</v>
      </c>
      <c r="E191" s="2" t="s">
        <v>144</v>
      </c>
      <c r="F191" s="58">
        <v>4</v>
      </c>
      <c r="G191" s="2" t="s">
        <v>269</v>
      </c>
      <c r="H191" s="58">
        <v>4</v>
      </c>
      <c r="J191" s="157" t="s">
        <v>135</v>
      </c>
      <c r="K191" s="42" t="s">
        <v>107</v>
      </c>
      <c r="L191" s="158"/>
      <c r="M191" s="83"/>
    </row>
    <row r="192" spans="1:13" ht="15.75" thickBot="1">
      <c r="A192" s="4"/>
      <c r="B192" s="58" t="s">
        <v>132</v>
      </c>
      <c r="C192" s="5"/>
      <c r="D192" s="58" t="s">
        <v>132</v>
      </c>
      <c r="E192" s="5"/>
      <c r="F192" s="58" t="s">
        <v>132</v>
      </c>
      <c r="G192" s="5"/>
      <c r="H192" s="58" t="s">
        <v>132</v>
      </c>
      <c r="K192" s="90"/>
    </row>
    <row r="193" spans="1:13" ht="15.75" thickBot="1">
      <c r="A193"/>
      <c r="B193"/>
      <c r="C193"/>
      <c r="D193"/>
      <c r="E193"/>
      <c r="F193"/>
      <c r="G193"/>
      <c r="H193"/>
      <c r="J193"/>
      <c r="K193"/>
      <c r="L193"/>
    </row>
    <row r="194" spans="1:13" ht="19.5" thickBot="1">
      <c r="A194" s="391">
        <v>45303</v>
      </c>
      <c r="B194" s="392"/>
      <c r="C194" s="392"/>
      <c r="D194" s="392"/>
      <c r="E194" s="392"/>
      <c r="F194" s="392"/>
      <c r="G194" s="393"/>
      <c r="H194" s="89">
        <f>SUM(B196:B209,D196:D209,F196:F209,H196:H209)+SUM(M195:M207)</f>
        <v>199</v>
      </c>
      <c r="J194" s="53" t="s">
        <v>34</v>
      </c>
      <c r="K194" s="54" t="s">
        <v>35</v>
      </c>
      <c r="L194" s="91" t="s">
        <v>50</v>
      </c>
      <c r="M194" s="161" t="s">
        <v>151</v>
      </c>
    </row>
    <row r="195" spans="1:13" ht="30" customHeight="1" thickBot="1">
      <c r="A195" s="49" t="s">
        <v>0</v>
      </c>
      <c r="B195" s="51" t="s">
        <v>120</v>
      </c>
      <c r="C195" s="50" t="s">
        <v>1</v>
      </c>
      <c r="D195" s="51" t="s">
        <v>120</v>
      </c>
      <c r="E195" s="50" t="s">
        <v>112</v>
      </c>
      <c r="F195" s="51" t="s">
        <v>120</v>
      </c>
      <c r="G195" s="50" t="s">
        <v>131</v>
      </c>
      <c r="H195" s="52" t="s">
        <v>120</v>
      </c>
      <c r="I195" s="155">
        <f>H194/230</f>
        <v>0.86521739130434783</v>
      </c>
      <c r="J195" s="10" t="s">
        <v>21</v>
      </c>
      <c r="K195" s="46" t="s">
        <v>36</v>
      </c>
      <c r="L195" s="159" t="s">
        <v>47</v>
      </c>
      <c r="M195" s="160">
        <f t="shared" ref="M195:M207" si="11">IF(L195="✔",2,0)</f>
        <v>2</v>
      </c>
    </row>
    <row r="196" spans="1:13" ht="15" customHeight="1">
      <c r="A196" s="47" t="s">
        <v>3</v>
      </c>
      <c r="B196" s="48">
        <v>4</v>
      </c>
      <c r="C196" s="48" t="s">
        <v>2</v>
      </c>
      <c r="D196" s="48">
        <v>4</v>
      </c>
      <c r="E196" s="48" t="s">
        <v>11</v>
      </c>
      <c r="F196" s="55">
        <v>5</v>
      </c>
      <c r="G196" s="48" t="s">
        <v>5</v>
      </c>
      <c r="H196" s="138">
        <v>3</v>
      </c>
      <c r="J196" s="7" t="s">
        <v>2</v>
      </c>
      <c r="K196" s="2" t="s">
        <v>37</v>
      </c>
      <c r="L196" s="156" t="s">
        <v>47</v>
      </c>
      <c r="M196" s="82">
        <f t="shared" si="11"/>
        <v>2</v>
      </c>
    </row>
    <row r="197" spans="1:13" ht="45">
      <c r="A197" s="3" t="s">
        <v>113</v>
      </c>
      <c r="B197" s="2">
        <v>4</v>
      </c>
      <c r="C197" s="2" t="s">
        <v>21</v>
      </c>
      <c r="D197" s="2">
        <v>3</v>
      </c>
      <c r="E197" s="2" t="s">
        <v>22</v>
      </c>
      <c r="F197" s="140">
        <v>5</v>
      </c>
      <c r="G197" s="2" t="s">
        <v>6</v>
      </c>
      <c r="H197" s="139">
        <v>3</v>
      </c>
      <c r="J197" s="8" t="s">
        <v>4</v>
      </c>
      <c r="K197" s="2" t="s">
        <v>39</v>
      </c>
      <c r="L197" s="156" t="s">
        <v>47</v>
      </c>
      <c r="M197" s="82">
        <f t="shared" si="11"/>
        <v>2</v>
      </c>
    </row>
    <row r="198" spans="1:13" ht="30" customHeight="1">
      <c r="A198" s="3" t="s">
        <v>163</v>
      </c>
      <c r="B198" s="2">
        <v>4</v>
      </c>
      <c r="C198" s="2" t="s">
        <v>17</v>
      </c>
      <c r="D198" s="2">
        <v>3</v>
      </c>
      <c r="E198" s="2" t="s">
        <v>12</v>
      </c>
      <c r="F198" s="140">
        <v>5</v>
      </c>
      <c r="G198" s="2" t="s">
        <v>7</v>
      </c>
      <c r="H198" s="139">
        <v>4</v>
      </c>
      <c r="J198" s="8" t="s">
        <v>38</v>
      </c>
      <c r="K198" s="2" t="s">
        <v>41</v>
      </c>
      <c r="L198" s="156" t="s">
        <v>47</v>
      </c>
      <c r="M198" s="82">
        <f t="shared" si="11"/>
        <v>2</v>
      </c>
    </row>
    <row r="199" spans="1:13" ht="15" customHeight="1">
      <c r="A199" s="3" t="s">
        <v>114</v>
      </c>
      <c r="B199" s="2">
        <v>4</v>
      </c>
      <c r="C199" s="2" t="s">
        <v>4</v>
      </c>
      <c r="D199" s="2">
        <v>3</v>
      </c>
      <c r="E199" s="2" t="s">
        <v>13</v>
      </c>
      <c r="F199" s="140">
        <v>4</v>
      </c>
      <c r="G199" s="2" t="s">
        <v>8</v>
      </c>
      <c r="H199" s="139">
        <v>4</v>
      </c>
      <c r="J199" s="6" t="s">
        <v>20</v>
      </c>
      <c r="K199" s="2" t="s">
        <v>44</v>
      </c>
      <c r="L199" s="156" t="s">
        <v>47</v>
      </c>
      <c r="M199" s="82">
        <f t="shared" si="11"/>
        <v>2</v>
      </c>
    </row>
    <row r="200" spans="1:13" ht="60">
      <c r="A200" s="3" t="s">
        <v>32</v>
      </c>
      <c r="B200" s="2">
        <v>5</v>
      </c>
      <c r="C200" s="2" t="s">
        <v>38</v>
      </c>
      <c r="D200" s="2">
        <v>3</v>
      </c>
      <c r="E200" s="2" t="s">
        <v>43</v>
      </c>
      <c r="F200" s="140">
        <v>4</v>
      </c>
      <c r="G200" s="2" t="s">
        <v>9</v>
      </c>
      <c r="H200" s="139">
        <v>3</v>
      </c>
      <c r="J200" s="8" t="s">
        <v>31</v>
      </c>
      <c r="K200" s="2" t="s">
        <v>45</v>
      </c>
      <c r="L200" s="156" t="s">
        <v>47</v>
      </c>
      <c r="M200" s="82">
        <f t="shared" si="11"/>
        <v>2</v>
      </c>
    </row>
    <row r="201" spans="1:13" ht="45" customHeight="1">
      <c r="A201" s="3" t="s">
        <v>115</v>
      </c>
      <c r="B201" s="2">
        <v>5</v>
      </c>
      <c r="C201" s="2" t="s">
        <v>27</v>
      </c>
      <c r="D201" s="2">
        <v>2</v>
      </c>
      <c r="E201" s="2" t="s">
        <v>14</v>
      </c>
      <c r="F201" s="140">
        <v>4</v>
      </c>
      <c r="G201" s="2" t="s">
        <v>10</v>
      </c>
      <c r="H201" s="139">
        <v>4</v>
      </c>
      <c r="J201" s="3" t="s">
        <v>33</v>
      </c>
      <c r="K201" s="2" t="s">
        <v>49</v>
      </c>
      <c r="L201" s="156" t="s">
        <v>47</v>
      </c>
      <c r="M201" s="82">
        <f t="shared" si="11"/>
        <v>2</v>
      </c>
    </row>
    <row r="202" spans="1:13" ht="45">
      <c r="A202" s="3" t="s">
        <v>116</v>
      </c>
      <c r="B202" s="2">
        <v>5</v>
      </c>
      <c r="C202" s="2" t="s">
        <v>19</v>
      </c>
      <c r="D202" s="2">
        <v>3</v>
      </c>
      <c r="E202" s="2" t="s">
        <v>15</v>
      </c>
      <c r="F202" s="140">
        <v>4</v>
      </c>
      <c r="G202" s="2" t="s">
        <v>18</v>
      </c>
      <c r="H202" s="139">
        <v>4</v>
      </c>
      <c r="J202" s="8" t="s">
        <v>16</v>
      </c>
      <c r="K202" s="2" t="s">
        <v>40</v>
      </c>
      <c r="L202" s="156" t="s">
        <v>48</v>
      </c>
      <c r="M202" s="82">
        <f t="shared" si="11"/>
        <v>0</v>
      </c>
    </row>
    <row r="203" spans="1:13" ht="45" customHeight="1">
      <c r="A203" s="3" t="s">
        <v>117</v>
      </c>
      <c r="B203" s="2">
        <v>2</v>
      </c>
      <c r="C203" s="2" t="s">
        <v>130</v>
      </c>
      <c r="D203" s="2">
        <v>3</v>
      </c>
      <c r="E203" s="2" t="s">
        <v>16</v>
      </c>
      <c r="F203" s="140">
        <v>4</v>
      </c>
      <c r="G203" s="2" t="s">
        <v>252</v>
      </c>
      <c r="H203" s="139">
        <v>4</v>
      </c>
      <c r="J203" s="9" t="s">
        <v>27</v>
      </c>
      <c r="K203" s="2" t="s">
        <v>42</v>
      </c>
      <c r="L203" s="156" t="s">
        <v>47</v>
      </c>
      <c r="M203" s="82">
        <f t="shared" si="11"/>
        <v>2</v>
      </c>
    </row>
    <row r="204" spans="1:13" ht="45">
      <c r="A204" s="3" t="s">
        <v>118</v>
      </c>
      <c r="B204" s="2">
        <v>3</v>
      </c>
      <c r="C204" s="2" t="s">
        <v>164</v>
      </c>
      <c r="D204" s="2">
        <v>3</v>
      </c>
      <c r="E204" s="2" t="s">
        <v>26</v>
      </c>
      <c r="F204" s="140">
        <v>4</v>
      </c>
      <c r="G204" s="2" t="s">
        <v>25</v>
      </c>
      <c r="H204" s="139">
        <v>4</v>
      </c>
      <c r="J204" s="6" t="s">
        <v>28</v>
      </c>
      <c r="K204" s="2" t="s">
        <v>40</v>
      </c>
      <c r="L204" s="156" t="s">
        <v>47</v>
      </c>
      <c r="M204" s="82">
        <f t="shared" si="11"/>
        <v>2</v>
      </c>
    </row>
    <row r="205" spans="1:13" ht="45">
      <c r="A205" s="3" t="s">
        <v>161</v>
      </c>
      <c r="B205" s="2">
        <v>4</v>
      </c>
      <c r="C205" s="2" t="s">
        <v>31</v>
      </c>
      <c r="D205" s="2">
        <v>4</v>
      </c>
      <c r="E205" s="2" t="s">
        <v>23</v>
      </c>
      <c r="F205" s="140">
        <v>4</v>
      </c>
      <c r="G205" s="2" t="s">
        <v>28</v>
      </c>
      <c r="H205" s="139">
        <v>3</v>
      </c>
      <c r="J205" s="3" t="s">
        <v>119</v>
      </c>
      <c r="K205" s="2" t="s">
        <v>46</v>
      </c>
      <c r="L205" s="156" t="s">
        <v>47</v>
      </c>
      <c r="M205" s="82">
        <f t="shared" si="11"/>
        <v>2</v>
      </c>
    </row>
    <row r="206" spans="1:13" ht="45">
      <c r="A206" s="3"/>
      <c r="B206" s="57" t="s">
        <v>132</v>
      </c>
      <c r="C206" s="2" t="s">
        <v>30</v>
      </c>
      <c r="D206" s="2">
        <v>4</v>
      </c>
      <c r="E206" s="2" t="s">
        <v>24</v>
      </c>
      <c r="F206" s="140">
        <v>4</v>
      </c>
      <c r="G206" s="2" t="s">
        <v>29</v>
      </c>
      <c r="H206" s="139">
        <v>4</v>
      </c>
      <c r="J206" s="9" t="s">
        <v>31</v>
      </c>
      <c r="K206" s="2" t="s">
        <v>51</v>
      </c>
      <c r="L206" s="156" t="s">
        <v>47</v>
      </c>
      <c r="M206" s="82">
        <f t="shared" si="11"/>
        <v>2</v>
      </c>
    </row>
    <row r="207" spans="1:13" ht="30.75" thickBot="1">
      <c r="A207" s="3"/>
      <c r="B207" s="57" t="s">
        <v>132</v>
      </c>
      <c r="C207" s="2"/>
      <c r="D207" s="58" t="s">
        <v>132</v>
      </c>
      <c r="E207" s="2" t="s">
        <v>30</v>
      </c>
      <c r="F207" s="140">
        <v>4</v>
      </c>
      <c r="G207" s="2" t="s">
        <v>318</v>
      </c>
      <c r="H207" s="58">
        <v>3</v>
      </c>
      <c r="J207" s="78" t="s">
        <v>117</v>
      </c>
      <c r="K207" s="140" t="s">
        <v>152</v>
      </c>
      <c r="L207" s="156" t="s">
        <v>48</v>
      </c>
      <c r="M207" s="82">
        <f t="shared" si="11"/>
        <v>0</v>
      </c>
    </row>
    <row r="208" spans="1:13" ht="30.75" thickBot="1">
      <c r="A208" s="3"/>
      <c r="B208" s="57" t="s">
        <v>132</v>
      </c>
      <c r="C208" s="2"/>
      <c r="D208" s="58" t="s">
        <v>132</v>
      </c>
      <c r="E208" s="2" t="s">
        <v>144</v>
      </c>
      <c r="F208" s="58">
        <v>4</v>
      </c>
      <c r="G208" s="2" t="s">
        <v>269</v>
      </c>
      <c r="H208" s="58">
        <v>4</v>
      </c>
      <c r="J208" s="157" t="s">
        <v>135</v>
      </c>
      <c r="K208" s="42" t="s">
        <v>107</v>
      </c>
      <c r="L208" s="158"/>
      <c r="M208" s="83"/>
    </row>
    <row r="209" spans="1:13" ht="30" customHeight="1" thickBot="1">
      <c r="A209" s="4"/>
      <c r="B209" s="58" t="s">
        <v>132</v>
      </c>
      <c r="C209" s="5"/>
      <c r="D209" s="58" t="s">
        <v>132</v>
      </c>
      <c r="E209" s="5"/>
      <c r="F209" s="58" t="s">
        <v>132</v>
      </c>
      <c r="G209" s="5"/>
      <c r="H209" s="58" t="s">
        <v>132</v>
      </c>
      <c r="K209" s="90"/>
    </row>
    <row r="210" spans="1:13" ht="15" customHeight="1" thickBot="1">
      <c r="A210"/>
      <c r="B210"/>
      <c r="C210"/>
      <c r="D210"/>
      <c r="E210"/>
      <c r="F210"/>
      <c r="G210"/>
      <c r="H210"/>
      <c r="J210"/>
      <c r="K210"/>
      <c r="L210"/>
    </row>
    <row r="211" spans="1:13" ht="19.5" thickBot="1">
      <c r="A211" s="391">
        <v>45304</v>
      </c>
      <c r="B211" s="392"/>
      <c r="C211" s="392"/>
      <c r="D211" s="392"/>
      <c r="E211" s="392"/>
      <c r="F211" s="392"/>
      <c r="G211" s="393"/>
      <c r="H211" s="89">
        <f>SUM(B213:B226,D213:D226,F213:F226,H213:H226)+SUM(M212:M224)</f>
        <v>200</v>
      </c>
      <c r="J211" s="53" t="s">
        <v>34</v>
      </c>
      <c r="K211" s="54" t="s">
        <v>35</v>
      </c>
      <c r="L211" s="91" t="s">
        <v>50</v>
      </c>
      <c r="M211" s="161" t="s">
        <v>151</v>
      </c>
    </row>
    <row r="212" spans="1:13" ht="30" customHeight="1" thickBot="1">
      <c r="A212" s="49" t="s">
        <v>0</v>
      </c>
      <c r="B212" s="51" t="s">
        <v>120</v>
      </c>
      <c r="C212" s="50" t="s">
        <v>1</v>
      </c>
      <c r="D212" s="51" t="s">
        <v>120</v>
      </c>
      <c r="E212" s="50" t="s">
        <v>112</v>
      </c>
      <c r="F212" s="51" t="s">
        <v>120</v>
      </c>
      <c r="G212" s="50" t="s">
        <v>131</v>
      </c>
      <c r="H212" s="52" t="s">
        <v>120</v>
      </c>
      <c r="I212" s="155">
        <f>H211/230</f>
        <v>0.86956521739130432</v>
      </c>
      <c r="J212" s="10" t="s">
        <v>21</v>
      </c>
      <c r="K212" s="46" t="s">
        <v>36</v>
      </c>
      <c r="L212" s="159" t="s">
        <v>47</v>
      </c>
      <c r="M212" s="160">
        <f t="shared" ref="M212:M224" si="12">IF(L212="✔",2,0)</f>
        <v>2</v>
      </c>
    </row>
    <row r="213" spans="1:13" ht="15" customHeight="1">
      <c r="A213" s="47" t="s">
        <v>3</v>
      </c>
      <c r="B213" s="48">
        <v>4</v>
      </c>
      <c r="C213" s="48" t="s">
        <v>2</v>
      </c>
      <c r="D213" s="48">
        <v>4</v>
      </c>
      <c r="E213" s="48" t="s">
        <v>11</v>
      </c>
      <c r="F213" s="55">
        <v>5</v>
      </c>
      <c r="G213" s="48" t="s">
        <v>5</v>
      </c>
      <c r="H213" s="138">
        <v>3</v>
      </c>
      <c r="J213" s="7" t="s">
        <v>2</v>
      </c>
      <c r="K213" s="2" t="s">
        <v>37</v>
      </c>
      <c r="L213" s="156" t="s">
        <v>47</v>
      </c>
      <c r="M213" s="82">
        <f t="shared" si="12"/>
        <v>2</v>
      </c>
    </row>
    <row r="214" spans="1:13" ht="45">
      <c r="A214" s="3" t="s">
        <v>113</v>
      </c>
      <c r="B214" s="2">
        <v>4</v>
      </c>
      <c r="C214" s="2" t="s">
        <v>21</v>
      </c>
      <c r="D214" s="2">
        <v>3</v>
      </c>
      <c r="E214" s="2" t="s">
        <v>22</v>
      </c>
      <c r="F214" s="140">
        <v>5</v>
      </c>
      <c r="G214" s="2" t="s">
        <v>6</v>
      </c>
      <c r="H214" s="139">
        <v>3</v>
      </c>
      <c r="J214" s="8" t="s">
        <v>4</v>
      </c>
      <c r="K214" s="2" t="s">
        <v>39</v>
      </c>
      <c r="L214" s="156" t="s">
        <v>47</v>
      </c>
      <c r="M214" s="82">
        <f t="shared" si="12"/>
        <v>2</v>
      </c>
    </row>
    <row r="215" spans="1:13" ht="45" customHeight="1">
      <c r="A215" s="3" t="s">
        <v>163</v>
      </c>
      <c r="B215" s="2">
        <v>4</v>
      </c>
      <c r="C215" s="2" t="s">
        <v>17</v>
      </c>
      <c r="D215" s="2">
        <v>3</v>
      </c>
      <c r="E215" s="2" t="s">
        <v>12</v>
      </c>
      <c r="F215" s="140">
        <v>5</v>
      </c>
      <c r="G215" s="2" t="s">
        <v>7</v>
      </c>
      <c r="H215" s="139">
        <v>4</v>
      </c>
      <c r="J215" s="8" t="s">
        <v>38</v>
      </c>
      <c r="K215" s="2" t="s">
        <v>41</v>
      </c>
      <c r="L215" s="156" t="s">
        <v>47</v>
      </c>
      <c r="M215" s="82">
        <f t="shared" si="12"/>
        <v>2</v>
      </c>
    </row>
    <row r="216" spans="1:13" ht="60" customHeight="1">
      <c r="A216" s="3" t="s">
        <v>114</v>
      </c>
      <c r="B216" s="2">
        <v>4</v>
      </c>
      <c r="C216" s="2" t="s">
        <v>4</v>
      </c>
      <c r="D216" s="2">
        <v>3</v>
      </c>
      <c r="E216" s="2" t="s">
        <v>13</v>
      </c>
      <c r="F216" s="140">
        <v>4</v>
      </c>
      <c r="G216" s="2" t="s">
        <v>8</v>
      </c>
      <c r="H216" s="139">
        <v>4</v>
      </c>
      <c r="J216" s="6" t="s">
        <v>20</v>
      </c>
      <c r="K216" s="2" t="s">
        <v>44</v>
      </c>
      <c r="L216" s="156" t="s">
        <v>47</v>
      </c>
      <c r="M216" s="82">
        <f t="shared" si="12"/>
        <v>2</v>
      </c>
    </row>
    <row r="217" spans="1:13" ht="45" customHeight="1">
      <c r="A217" s="3" t="s">
        <v>32</v>
      </c>
      <c r="B217" s="2">
        <v>5</v>
      </c>
      <c r="C217" s="2" t="s">
        <v>38</v>
      </c>
      <c r="D217" s="2">
        <v>3</v>
      </c>
      <c r="E217" s="2" t="s">
        <v>43</v>
      </c>
      <c r="F217" s="140">
        <v>4</v>
      </c>
      <c r="G217" s="2" t="s">
        <v>9</v>
      </c>
      <c r="H217" s="139">
        <v>3</v>
      </c>
      <c r="J217" s="8" t="s">
        <v>31</v>
      </c>
      <c r="K217" s="2" t="s">
        <v>45</v>
      </c>
      <c r="L217" s="156" t="s">
        <v>47</v>
      </c>
      <c r="M217" s="82">
        <f t="shared" si="12"/>
        <v>2</v>
      </c>
    </row>
    <row r="218" spans="1:13" ht="45">
      <c r="A218" s="3" t="s">
        <v>115</v>
      </c>
      <c r="B218" s="2">
        <v>5</v>
      </c>
      <c r="C218" s="2" t="s">
        <v>27</v>
      </c>
      <c r="D218" s="2">
        <v>2</v>
      </c>
      <c r="E218" s="2" t="s">
        <v>14</v>
      </c>
      <c r="F218" s="140">
        <v>4</v>
      </c>
      <c r="G218" s="2" t="s">
        <v>10</v>
      </c>
      <c r="H218" s="139">
        <v>4</v>
      </c>
      <c r="J218" s="3" t="s">
        <v>33</v>
      </c>
      <c r="K218" s="2" t="s">
        <v>49</v>
      </c>
      <c r="L218" s="156" t="s">
        <v>47</v>
      </c>
      <c r="M218" s="82">
        <f t="shared" si="12"/>
        <v>2</v>
      </c>
    </row>
    <row r="219" spans="1:13" ht="45">
      <c r="A219" s="3" t="s">
        <v>116</v>
      </c>
      <c r="B219" s="2">
        <v>5</v>
      </c>
      <c r="C219" s="2" t="s">
        <v>19</v>
      </c>
      <c r="D219" s="2">
        <v>3</v>
      </c>
      <c r="E219" s="2" t="s">
        <v>15</v>
      </c>
      <c r="F219" s="140">
        <v>4</v>
      </c>
      <c r="G219" s="2" t="s">
        <v>18</v>
      </c>
      <c r="H219" s="139">
        <v>3</v>
      </c>
      <c r="J219" s="8" t="s">
        <v>16</v>
      </c>
      <c r="K219" s="2" t="s">
        <v>40</v>
      </c>
      <c r="L219" s="156" t="s">
        <v>48</v>
      </c>
      <c r="M219" s="82">
        <f t="shared" si="12"/>
        <v>0</v>
      </c>
    </row>
    <row r="220" spans="1:13" ht="45">
      <c r="A220" s="3" t="s">
        <v>117</v>
      </c>
      <c r="B220" s="2">
        <v>2</v>
      </c>
      <c r="C220" s="2" t="s">
        <v>130</v>
      </c>
      <c r="D220" s="2">
        <v>3</v>
      </c>
      <c r="E220" s="2" t="s">
        <v>16</v>
      </c>
      <c r="F220" s="140">
        <v>4</v>
      </c>
      <c r="G220" s="2" t="s">
        <v>252</v>
      </c>
      <c r="H220" s="139">
        <v>4</v>
      </c>
      <c r="J220" s="9" t="s">
        <v>27</v>
      </c>
      <c r="K220" s="2" t="s">
        <v>42</v>
      </c>
      <c r="L220" s="156" t="s">
        <v>47</v>
      </c>
      <c r="M220" s="82">
        <f t="shared" si="12"/>
        <v>2</v>
      </c>
    </row>
    <row r="221" spans="1:13" ht="45">
      <c r="A221" s="3" t="s">
        <v>118</v>
      </c>
      <c r="B221" s="2">
        <v>3</v>
      </c>
      <c r="C221" s="2" t="s">
        <v>164</v>
      </c>
      <c r="D221" s="2">
        <v>3</v>
      </c>
      <c r="E221" s="2" t="s">
        <v>26</v>
      </c>
      <c r="F221" s="140">
        <v>4</v>
      </c>
      <c r="G221" s="2" t="s">
        <v>25</v>
      </c>
      <c r="H221" s="139">
        <v>4</v>
      </c>
      <c r="J221" s="6" t="s">
        <v>28</v>
      </c>
      <c r="K221" s="2" t="s">
        <v>40</v>
      </c>
      <c r="L221" s="156" t="s">
        <v>47</v>
      </c>
      <c r="M221" s="82">
        <f t="shared" si="12"/>
        <v>2</v>
      </c>
    </row>
    <row r="222" spans="1:13" ht="45">
      <c r="A222" s="3" t="s">
        <v>161</v>
      </c>
      <c r="B222" s="2">
        <v>4</v>
      </c>
      <c r="C222" s="2" t="s">
        <v>31</v>
      </c>
      <c r="D222" s="2">
        <v>4</v>
      </c>
      <c r="E222" s="2" t="s">
        <v>23</v>
      </c>
      <c r="F222" s="140">
        <v>3</v>
      </c>
      <c r="G222" s="2" t="s">
        <v>28</v>
      </c>
      <c r="H222" s="139">
        <v>3</v>
      </c>
      <c r="J222" s="3" t="s">
        <v>119</v>
      </c>
      <c r="K222" s="2" t="s">
        <v>46</v>
      </c>
      <c r="L222" s="156" t="s">
        <v>47</v>
      </c>
      <c r="M222" s="82">
        <f t="shared" si="12"/>
        <v>2</v>
      </c>
    </row>
    <row r="223" spans="1:13" ht="30" customHeight="1">
      <c r="A223" s="3"/>
      <c r="B223" s="57" t="s">
        <v>132</v>
      </c>
      <c r="C223" s="2" t="s">
        <v>30</v>
      </c>
      <c r="D223" s="2">
        <v>4</v>
      </c>
      <c r="E223" s="2" t="s">
        <v>24</v>
      </c>
      <c r="F223" s="140">
        <v>4</v>
      </c>
      <c r="G223" s="2" t="s">
        <v>29</v>
      </c>
      <c r="H223" s="139">
        <v>4</v>
      </c>
      <c r="J223" s="9" t="s">
        <v>31</v>
      </c>
      <c r="K223" s="2" t="s">
        <v>51</v>
      </c>
      <c r="L223" s="156" t="s">
        <v>47</v>
      </c>
      <c r="M223" s="82">
        <f t="shared" si="12"/>
        <v>2</v>
      </c>
    </row>
    <row r="224" spans="1:13" ht="15" customHeight="1" thickBot="1">
      <c r="A224" s="3"/>
      <c r="B224" s="57" t="s">
        <v>132</v>
      </c>
      <c r="C224" s="2" t="s">
        <v>323</v>
      </c>
      <c r="D224" s="58">
        <v>3</v>
      </c>
      <c r="E224" s="2" t="s">
        <v>30</v>
      </c>
      <c r="F224" s="140">
        <v>4</v>
      </c>
      <c r="G224" s="2" t="s">
        <v>318</v>
      </c>
      <c r="H224" s="58">
        <v>3</v>
      </c>
      <c r="J224" s="78" t="s">
        <v>117</v>
      </c>
      <c r="K224" s="140" t="s">
        <v>152</v>
      </c>
      <c r="L224" s="156" t="s">
        <v>48</v>
      </c>
      <c r="M224" s="82">
        <f t="shared" si="12"/>
        <v>0</v>
      </c>
    </row>
    <row r="225" spans="1:13" ht="30.75" thickBot="1">
      <c r="A225" s="3"/>
      <c r="B225" s="57" t="s">
        <v>132</v>
      </c>
      <c r="C225" s="2"/>
      <c r="D225" s="58" t="s">
        <v>132</v>
      </c>
      <c r="E225" s="2" t="s">
        <v>144</v>
      </c>
      <c r="F225" s="58">
        <v>4</v>
      </c>
      <c r="G225" s="2" t="s">
        <v>269</v>
      </c>
      <c r="H225" s="58">
        <v>4</v>
      </c>
      <c r="J225" s="157" t="s">
        <v>135</v>
      </c>
      <c r="K225" s="42" t="s">
        <v>107</v>
      </c>
      <c r="L225" s="158"/>
      <c r="M225" s="83"/>
    </row>
    <row r="226" spans="1:13" ht="30" customHeight="1" thickBot="1">
      <c r="A226" s="4"/>
      <c r="B226" s="58" t="s">
        <v>132</v>
      </c>
      <c r="C226" s="5"/>
      <c r="D226" s="58" t="s">
        <v>132</v>
      </c>
      <c r="E226" s="5"/>
      <c r="F226" s="58" t="s">
        <v>132</v>
      </c>
      <c r="G226" s="5"/>
      <c r="H226" s="58" t="s">
        <v>132</v>
      </c>
      <c r="K226" s="90"/>
    </row>
    <row r="227" spans="1:13" ht="15" customHeight="1" thickBot="1">
      <c r="A227"/>
      <c r="B227"/>
      <c r="C227"/>
      <c r="D227"/>
      <c r="E227"/>
      <c r="F227"/>
      <c r="G227"/>
      <c r="H227"/>
      <c r="J227"/>
      <c r="K227"/>
      <c r="L227"/>
    </row>
    <row r="228" spans="1:13" ht="19.5" thickBot="1">
      <c r="A228" s="391">
        <v>45305</v>
      </c>
      <c r="B228" s="392"/>
      <c r="C228" s="392"/>
      <c r="D228" s="392"/>
      <c r="E228" s="392"/>
      <c r="F228" s="392"/>
      <c r="G228" s="393"/>
      <c r="H228" s="89">
        <f>SUM(B230:B243,D230:D243,F230:F243,H230:H243)+SUM(M229:M241)</f>
        <v>205</v>
      </c>
      <c r="J228" s="53" t="s">
        <v>34</v>
      </c>
      <c r="K228" s="54" t="s">
        <v>35</v>
      </c>
      <c r="L228" s="91" t="s">
        <v>50</v>
      </c>
      <c r="M228" s="161" t="s">
        <v>151</v>
      </c>
    </row>
    <row r="229" spans="1:13" ht="45" customHeight="1" thickBot="1">
      <c r="A229" s="49" t="s">
        <v>0</v>
      </c>
      <c r="B229" s="51" t="s">
        <v>120</v>
      </c>
      <c r="C229" s="50" t="s">
        <v>1</v>
      </c>
      <c r="D229" s="51" t="s">
        <v>120</v>
      </c>
      <c r="E229" s="50" t="s">
        <v>112</v>
      </c>
      <c r="F229" s="51" t="s">
        <v>120</v>
      </c>
      <c r="G229" s="50" t="s">
        <v>131</v>
      </c>
      <c r="H229" s="52" t="s">
        <v>120</v>
      </c>
      <c r="I229" s="155">
        <f>H228/230</f>
        <v>0.89130434782608692</v>
      </c>
      <c r="J229" s="10" t="s">
        <v>21</v>
      </c>
      <c r="K229" s="46" t="s">
        <v>36</v>
      </c>
      <c r="L229" s="159" t="s">
        <v>47</v>
      </c>
      <c r="M229" s="160">
        <f t="shared" ref="M229:M241" si="13">IF(L229="✔",2,0)</f>
        <v>2</v>
      </c>
    </row>
    <row r="230" spans="1:13" ht="45">
      <c r="A230" s="47" t="s">
        <v>3</v>
      </c>
      <c r="B230" s="48">
        <v>5</v>
      </c>
      <c r="C230" s="48" t="s">
        <v>2</v>
      </c>
      <c r="D230" s="48">
        <v>4</v>
      </c>
      <c r="E230" s="48" t="s">
        <v>11</v>
      </c>
      <c r="F230" s="55">
        <v>5</v>
      </c>
      <c r="G230" s="48" t="s">
        <v>5</v>
      </c>
      <c r="H230" s="138">
        <v>3</v>
      </c>
      <c r="J230" s="7" t="s">
        <v>2</v>
      </c>
      <c r="K230" s="2" t="s">
        <v>37</v>
      </c>
      <c r="L230" s="156" t="s">
        <v>47</v>
      </c>
      <c r="M230" s="82">
        <f t="shared" si="13"/>
        <v>2</v>
      </c>
    </row>
    <row r="231" spans="1:13" ht="45" customHeight="1">
      <c r="A231" s="3" t="s">
        <v>113</v>
      </c>
      <c r="B231" s="2">
        <v>4</v>
      </c>
      <c r="C231" s="2" t="s">
        <v>21</v>
      </c>
      <c r="D231" s="2">
        <v>4</v>
      </c>
      <c r="E231" s="2" t="s">
        <v>22</v>
      </c>
      <c r="F231" s="140">
        <v>5</v>
      </c>
      <c r="G231" s="2" t="s">
        <v>6</v>
      </c>
      <c r="H231" s="139">
        <v>3</v>
      </c>
      <c r="J231" s="8" t="s">
        <v>4</v>
      </c>
      <c r="K231" s="2" t="s">
        <v>39</v>
      </c>
      <c r="L231" s="156" t="s">
        <v>47</v>
      </c>
      <c r="M231" s="82">
        <f t="shared" si="13"/>
        <v>2</v>
      </c>
    </row>
    <row r="232" spans="1:13" ht="45">
      <c r="A232" s="3" t="s">
        <v>163</v>
      </c>
      <c r="B232" s="2">
        <v>4</v>
      </c>
      <c r="C232" s="2" t="s">
        <v>17</v>
      </c>
      <c r="D232" s="2">
        <v>3</v>
      </c>
      <c r="E232" s="2" t="s">
        <v>12</v>
      </c>
      <c r="F232" s="140">
        <v>5</v>
      </c>
      <c r="G232" s="2" t="s">
        <v>7</v>
      </c>
      <c r="H232" s="139">
        <v>4</v>
      </c>
      <c r="J232" s="8" t="s">
        <v>38</v>
      </c>
      <c r="K232" s="2" t="s">
        <v>41</v>
      </c>
      <c r="L232" s="156" t="s">
        <v>47</v>
      </c>
      <c r="M232" s="82">
        <f t="shared" si="13"/>
        <v>2</v>
      </c>
    </row>
    <row r="233" spans="1:13" ht="45">
      <c r="A233" s="3" t="s">
        <v>114</v>
      </c>
      <c r="B233" s="2">
        <v>4</v>
      </c>
      <c r="C233" s="2" t="s">
        <v>4</v>
      </c>
      <c r="D233" s="2">
        <v>4</v>
      </c>
      <c r="E233" s="2" t="s">
        <v>13</v>
      </c>
      <c r="F233" s="140">
        <v>4</v>
      </c>
      <c r="G233" s="2" t="s">
        <v>8</v>
      </c>
      <c r="H233" s="139">
        <v>4</v>
      </c>
      <c r="J233" s="6" t="s">
        <v>20</v>
      </c>
      <c r="K233" s="2" t="s">
        <v>44</v>
      </c>
      <c r="L233" s="156" t="s">
        <v>47</v>
      </c>
      <c r="M233" s="82">
        <f t="shared" si="13"/>
        <v>2</v>
      </c>
    </row>
    <row r="234" spans="1:13" ht="60">
      <c r="A234" s="3" t="s">
        <v>32</v>
      </c>
      <c r="B234" s="2">
        <v>5</v>
      </c>
      <c r="C234" s="2" t="s">
        <v>38</v>
      </c>
      <c r="D234" s="2">
        <v>3</v>
      </c>
      <c r="E234" s="2" t="s">
        <v>43</v>
      </c>
      <c r="F234" s="140">
        <v>4</v>
      </c>
      <c r="G234" s="2" t="s">
        <v>9</v>
      </c>
      <c r="H234" s="139">
        <v>3</v>
      </c>
      <c r="J234" s="8" t="s">
        <v>31</v>
      </c>
      <c r="K234" s="2" t="s">
        <v>45</v>
      </c>
      <c r="L234" s="156" t="s">
        <v>47</v>
      </c>
      <c r="M234" s="82">
        <f t="shared" si="13"/>
        <v>2</v>
      </c>
    </row>
    <row r="235" spans="1:13" ht="45">
      <c r="A235" s="3" t="s">
        <v>115</v>
      </c>
      <c r="B235" s="2">
        <v>5</v>
      </c>
      <c r="C235" s="2" t="s">
        <v>27</v>
      </c>
      <c r="D235" s="2">
        <v>2</v>
      </c>
      <c r="E235" s="2" t="s">
        <v>14</v>
      </c>
      <c r="F235" s="140">
        <v>4</v>
      </c>
      <c r="G235" s="2" t="s">
        <v>10</v>
      </c>
      <c r="H235" s="139">
        <v>3</v>
      </c>
      <c r="J235" s="3" t="s">
        <v>33</v>
      </c>
      <c r="K235" s="2" t="s">
        <v>49</v>
      </c>
      <c r="L235" s="156" t="s">
        <v>47</v>
      </c>
      <c r="M235" s="82">
        <f t="shared" si="13"/>
        <v>2</v>
      </c>
    </row>
    <row r="236" spans="1:13" ht="45">
      <c r="A236" s="3" t="s">
        <v>116</v>
      </c>
      <c r="B236" s="2">
        <v>5</v>
      </c>
      <c r="C236" s="2" t="s">
        <v>19</v>
      </c>
      <c r="D236" s="2">
        <v>3</v>
      </c>
      <c r="E236" s="2" t="s">
        <v>15</v>
      </c>
      <c r="F236" s="140">
        <v>4</v>
      </c>
      <c r="G236" s="2" t="s">
        <v>18</v>
      </c>
      <c r="H236" s="139">
        <v>3</v>
      </c>
      <c r="J236" s="8" t="s">
        <v>16</v>
      </c>
      <c r="K236" s="2" t="s">
        <v>40</v>
      </c>
      <c r="L236" s="156" t="s">
        <v>48</v>
      </c>
      <c r="M236" s="82">
        <f t="shared" si="13"/>
        <v>0</v>
      </c>
    </row>
    <row r="237" spans="1:13" ht="45">
      <c r="A237" s="3" t="s">
        <v>117</v>
      </c>
      <c r="B237" s="2">
        <v>2</v>
      </c>
      <c r="C237" s="2" t="s">
        <v>130</v>
      </c>
      <c r="D237" s="2">
        <v>3</v>
      </c>
      <c r="E237" s="2" t="s">
        <v>16</v>
      </c>
      <c r="F237" s="140">
        <v>4</v>
      </c>
      <c r="G237" s="2" t="s">
        <v>252</v>
      </c>
      <c r="H237" s="139">
        <v>3</v>
      </c>
      <c r="J237" s="9" t="s">
        <v>27</v>
      </c>
      <c r="K237" s="2" t="s">
        <v>42</v>
      </c>
      <c r="L237" s="156" t="s">
        <v>47</v>
      </c>
      <c r="M237" s="82">
        <f t="shared" si="13"/>
        <v>2</v>
      </c>
    </row>
    <row r="238" spans="1:13" ht="30" customHeight="1">
      <c r="A238" s="3" t="s">
        <v>118</v>
      </c>
      <c r="B238" s="2">
        <v>3</v>
      </c>
      <c r="C238" s="2" t="s">
        <v>164</v>
      </c>
      <c r="D238" s="2">
        <v>4</v>
      </c>
      <c r="E238" s="2" t="s">
        <v>26</v>
      </c>
      <c r="F238" s="140">
        <v>4</v>
      </c>
      <c r="G238" s="2" t="s">
        <v>25</v>
      </c>
      <c r="H238" s="139">
        <v>4</v>
      </c>
      <c r="J238" s="6" t="s">
        <v>28</v>
      </c>
      <c r="K238" s="2" t="s">
        <v>40</v>
      </c>
      <c r="L238" s="156" t="s">
        <v>47</v>
      </c>
      <c r="M238" s="82">
        <f t="shared" si="13"/>
        <v>2</v>
      </c>
    </row>
    <row r="239" spans="1:13" ht="15" customHeight="1">
      <c r="A239" s="3" t="s">
        <v>161</v>
      </c>
      <c r="B239" s="2">
        <v>4</v>
      </c>
      <c r="C239" s="2" t="s">
        <v>31</v>
      </c>
      <c r="D239" s="2">
        <v>4</v>
      </c>
      <c r="E239" s="2" t="s">
        <v>23</v>
      </c>
      <c r="F239" s="140">
        <v>3</v>
      </c>
      <c r="G239" s="2" t="s">
        <v>28</v>
      </c>
      <c r="H239" s="139">
        <v>4</v>
      </c>
      <c r="J239" s="3" t="s">
        <v>119</v>
      </c>
      <c r="K239" s="2" t="s">
        <v>46</v>
      </c>
      <c r="L239" s="156" t="s">
        <v>47</v>
      </c>
      <c r="M239" s="82">
        <f t="shared" si="13"/>
        <v>2</v>
      </c>
    </row>
    <row r="240" spans="1:13" ht="45">
      <c r="A240" s="3"/>
      <c r="B240" s="57" t="s">
        <v>132</v>
      </c>
      <c r="C240" s="2" t="s">
        <v>30</v>
      </c>
      <c r="D240" s="2">
        <v>4</v>
      </c>
      <c r="E240" s="2" t="s">
        <v>24</v>
      </c>
      <c r="F240" s="140">
        <v>4</v>
      </c>
      <c r="G240" s="2" t="s">
        <v>29</v>
      </c>
      <c r="H240" s="139">
        <v>4</v>
      </c>
      <c r="J240" s="9" t="s">
        <v>31</v>
      </c>
      <c r="K240" s="2" t="s">
        <v>51</v>
      </c>
      <c r="L240" s="156" t="s">
        <v>47</v>
      </c>
      <c r="M240" s="82">
        <f t="shared" si="13"/>
        <v>2</v>
      </c>
    </row>
    <row r="241" spans="1:13" ht="30" customHeight="1" thickBot="1">
      <c r="A241" s="3"/>
      <c r="B241" s="57" t="s">
        <v>132</v>
      </c>
      <c r="C241" s="2" t="s">
        <v>323</v>
      </c>
      <c r="D241" s="58">
        <v>4</v>
      </c>
      <c r="E241" s="2" t="s">
        <v>30</v>
      </c>
      <c r="F241" s="140">
        <v>4</v>
      </c>
      <c r="G241" s="2" t="s">
        <v>318</v>
      </c>
      <c r="H241" s="58">
        <v>4</v>
      </c>
      <c r="J241" s="78" t="s">
        <v>117</v>
      </c>
      <c r="K241" s="140" t="s">
        <v>152</v>
      </c>
      <c r="L241" s="156" t="s">
        <v>48</v>
      </c>
      <c r="M241" s="82">
        <f t="shared" si="13"/>
        <v>0</v>
      </c>
    </row>
    <row r="242" spans="1:13" ht="15" customHeight="1" thickBot="1">
      <c r="A242" s="3"/>
      <c r="B242" s="57" t="s">
        <v>132</v>
      </c>
      <c r="C242" s="2"/>
      <c r="D242" s="58" t="s">
        <v>132</v>
      </c>
      <c r="E242" s="2" t="s">
        <v>144</v>
      </c>
      <c r="F242" s="58">
        <v>4</v>
      </c>
      <c r="G242" s="2" t="s">
        <v>269</v>
      </c>
      <c r="H242" s="58">
        <v>4</v>
      </c>
      <c r="J242" s="157" t="s">
        <v>135</v>
      </c>
      <c r="K242" s="42" t="s">
        <v>107</v>
      </c>
      <c r="L242" s="158"/>
      <c r="M242" s="83"/>
    </row>
    <row r="243" spans="1:13" ht="15.75" thickBot="1">
      <c r="A243" s="4"/>
      <c r="B243" s="58" t="s">
        <v>132</v>
      </c>
      <c r="C243" s="5"/>
      <c r="D243" s="58" t="s">
        <v>132</v>
      </c>
      <c r="E243" s="5"/>
      <c r="F243" s="58" t="s">
        <v>132</v>
      </c>
      <c r="G243" s="5"/>
      <c r="H243" s="58" t="s">
        <v>132</v>
      </c>
      <c r="K243" s="90"/>
    </row>
    <row r="244" spans="1:13" ht="45" customHeight="1" thickBot="1">
      <c r="A244"/>
      <c r="B244"/>
      <c r="C244"/>
      <c r="D244"/>
      <c r="E244"/>
      <c r="F244"/>
      <c r="G244"/>
      <c r="H244"/>
      <c r="J244"/>
      <c r="K244"/>
      <c r="L244"/>
    </row>
    <row r="245" spans="1:13" ht="19.5" thickBot="1">
      <c r="A245" s="391">
        <v>45306</v>
      </c>
      <c r="B245" s="392"/>
      <c r="C245" s="392"/>
      <c r="D245" s="392"/>
      <c r="E245" s="392"/>
      <c r="F245" s="392"/>
      <c r="G245" s="393"/>
      <c r="H245" s="89">
        <f>SUM(B247:B260,D247:D260,F247:F260,H247:H260)+SUM(M246:M258)</f>
        <v>206</v>
      </c>
      <c r="J245" s="53" t="s">
        <v>34</v>
      </c>
      <c r="K245" s="54" t="s">
        <v>35</v>
      </c>
      <c r="L245" s="91" t="s">
        <v>50</v>
      </c>
      <c r="M245" s="161" t="s">
        <v>151</v>
      </c>
    </row>
    <row r="246" spans="1:13" ht="45" customHeight="1" thickBot="1">
      <c r="A246" s="49" t="s">
        <v>0</v>
      </c>
      <c r="B246" s="51" t="s">
        <v>120</v>
      </c>
      <c r="C246" s="50" t="s">
        <v>1</v>
      </c>
      <c r="D246" s="51" t="s">
        <v>120</v>
      </c>
      <c r="E246" s="50" t="s">
        <v>112</v>
      </c>
      <c r="F246" s="51" t="s">
        <v>120</v>
      </c>
      <c r="G246" s="50" t="s">
        <v>131</v>
      </c>
      <c r="H246" s="52" t="s">
        <v>120</v>
      </c>
      <c r="I246" s="155">
        <f>H245/230</f>
        <v>0.89565217391304353</v>
      </c>
      <c r="J246" s="10" t="s">
        <v>21</v>
      </c>
      <c r="K246" s="46" t="s">
        <v>36</v>
      </c>
      <c r="L246" s="159" t="s">
        <v>47</v>
      </c>
      <c r="M246" s="160">
        <f t="shared" ref="M246:M258" si="14">IF(L246="✔",2,0)</f>
        <v>2</v>
      </c>
    </row>
    <row r="247" spans="1:13" ht="45">
      <c r="A247" s="47" t="s">
        <v>3</v>
      </c>
      <c r="B247" s="48">
        <v>5</v>
      </c>
      <c r="C247" s="48" t="s">
        <v>2</v>
      </c>
      <c r="D247" s="48">
        <v>4</v>
      </c>
      <c r="E247" s="48" t="s">
        <v>11</v>
      </c>
      <c r="F247" s="55">
        <v>5</v>
      </c>
      <c r="G247" s="48" t="s">
        <v>5</v>
      </c>
      <c r="H247" s="138">
        <v>3</v>
      </c>
      <c r="J247" s="7" t="s">
        <v>2</v>
      </c>
      <c r="K247" s="2" t="s">
        <v>37</v>
      </c>
      <c r="L247" s="156" t="s">
        <v>47</v>
      </c>
      <c r="M247" s="82">
        <f t="shared" si="14"/>
        <v>2</v>
      </c>
    </row>
    <row r="248" spans="1:13" ht="45">
      <c r="A248" s="3" t="s">
        <v>113</v>
      </c>
      <c r="B248" s="2">
        <v>4</v>
      </c>
      <c r="C248" s="2" t="s">
        <v>21</v>
      </c>
      <c r="D248" s="2">
        <v>3</v>
      </c>
      <c r="E248" s="2" t="s">
        <v>22</v>
      </c>
      <c r="F248" s="140">
        <v>5</v>
      </c>
      <c r="G248" s="2" t="s">
        <v>6</v>
      </c>
      <c r="H248" s="139">
        <v>3</v>
      </c>
      <c r="J248" s="8" t="s">
        <v>4</v>
      </c>
      <c r="K248" s="2" t="s">
        <v>39</v>
      </c>
      <c r="L248" s="156" t="s">
        <v>47</v>
      </c>
      <c r="M248" s="82">
        <f t="shared" si="14"/>
        <v>2</v>
      </c>
    </row>
    <row r="249" spans="1:13" ht="45">
      <c r="A249" s="3" t="s">
        <v>163</v>
      </c>
      <c r="B249" s="2">
        <v>4</v>
      </c>
      <c r="C249" s="2" t="s">
        <v>17</v>
      </c>
      <c r="D249" s="2">
        <v>3</v>
      </c>
      <c r="E249" s="2" t="s">
        <v>12</v>
      </c>
      <c r="F249" s="140">
        <v>5</v>
      </c>
      <c r="G249" s="2" t="s">
        <v>7</v>
      </c>
      <c r="H249" s="139">
        <v>4</v>
      </c>
      <c r="J249" s="8" t="s">
        <v>38</v>
      </c>
      <c r="K249" s="2" t="s">
        <v>41</v>
      </c>
      <c r="L249" s="156" t="s">
        <v>47</v>
      </c>
      <c r="M249" s="82">
        <f t="shared" si="14"/>
        <v>2</v>
      </c>
    </row>
    <row r="250" spans="1:13" ht="45">
      <c r="A250" s="3" t="s">
        <v>114</v>
      </c>
      <c r="B250" s="2">
        <v>4</v>
      </c>
      <c r="C250" s="2" t="s">
        <v>4</v>
      </c>
      <c r="D250" s="2">
        <v>4</v>
      </c>
      <c r="E250" s="2" t="s">
        <v>13</v>
      </c>
      <c r="F250" s="140">
        <v>4</v>
      </c>
      <c r="G250" s="2" t="s">
        <v>8</v>
      </c>
      <c r="H250" s="139">
        <v>4</v>
      </c>
      <c r="J250" s="6" t="s">
        <v>20</v>
      </c>
      <c r="K250" s="2" t="s">
        <v>44</v>
      </c>
      <c r="L250" s="156" t="s">
        <v>47</v>
      </c>
      <c r="M250" s="82">
        <f t="shared" si="14"/>
        <v>2</v>
      </c>
    </row>
    <row r="251" spans="1:13" ht="60">
      <c r="A251" s="3" t="s">
        <v>32</v>
      </c>
      <c r="B251" s="2">
        <v>5</v>
      </c>
      <c r="C251" s="2" t="s">
        <v>38</v>
      </c>
      <c r="D251" s="2">
        <v>3</v>
      </c>
      <c r="E251" s="2" t="s">
        <v>43</v>
      </c>
      <c r="F251" s="140">
        <v>4</v>
      </c>
      <c r="G251" s="2" t="s">
        <v>9</v>
      </c>
      <c r="H251" s="139">
        <v>3</v>
      </c>
      <c r="J251" s="8" t="s">
        <v>31</v>
      </c>
      <c r="K251" s="2" t="s">
        <v>45</v>
      </c>
      <c r="L251" s="156" t="s">
        <v>47</v>
      </c>
      <c r="M251" s="82">
        <f t="shared" si="14"/>
        <v>2</v>
      </c>
    </row>
    <row r="252" spans="1:13" ht="30" customHeight="1">
      <c r="A252" s="3" t="s">
        <v>115</v>
      </c>
      <c r="B252" s="2">
        <v>5</v>
      </c>
      <c r="C252" s="2" t="s">
        <v>27</v>
      </c>
      <c r="D252" s="2">
        <v>2</v>
      </c>
      <c r="E252" s="2" t="s">
        <v>14</v>
      </c>
      <c r="F252" s="140">
        <v>4</v>
      </c>
      <c r="G252" s="2" t="s">
        <v>10</v>
      </c>
      <c r="H252" s="139">
        <v>3</v>
      </c>
      <c r="J252" s="3" t="s">
        <v>33</v>
      </c>
      <c r="K252" s="2" t="s">
        <v>49</v>
      </c>
      <c r="L252" s="156" t="s">
        <v>47</v>
      </c>
      <c r="M252" s="82">
        <f t="shared" si="14"/>
        <v>2</v>
      </c>
    </row>
    <row r="253" spans="1:13" ht="15" customHeight="1">
      <c r="A253" s="3" t="s">
        <v>116</v>
      </c>
      <c r="B253" s="2">
        <v>5</v>
      </c>
      <c r="C253" s="2" t="s">
        <v>19</v>
      </c>
      <c r="D253" s="2">
        <v>3</v>
      </c>
      <c r="E253" s="2" t="s">
        <v>15</v>
      </c>
      <c r="F253" s="140">
        <v>4</v>
      </c>
      <c r="G253" s="2" t="s">
        <v>18</v>
      </c>
      <c r="H253" s="139">
        <v>3</v>
      </c>
      <c r="J253" s="8" t="s">
        <v>16</v>
      </c>
      <c r="K253" s="2" t="s">
        <v>40</v>
      </c>
      <c r="L253" s="156" t="s">
        <v>48</v>
      </c>
      <c r="M253" s="82">
        <f t="shared" si="14"/>
        <v>0</v>
      </c>
    </row>
    <row r="254" spans="1:13" ht="45">
      <c r="A254" s="3" t="s">
        <v>117</v>
      </c>
      <c r="B254" s="2">
        <v>2</v>
      </c>
      <c r="C254" s="2" t="s">
        <v>130</v>
      </c>
      <c r="D254" s="2">
        <v>3</v>
      </c>
      <c r="E254" s="2" t="s">
        <v>16</v>
      </c>
      <c r="F254" s="140">
        <v>4</v>
      </c>
      <c r="G254" s="2" t="s">
        <v>252</v>
      </c>
      <c r="H254" s="139">
        <v>3</v>
      </c>
      <c r="J254" s="9" t="s">
        <v>27</v>
      </c>
      <c r="K254" s="2" t="s">
        <v>42</v>
      </c>
      <c r="L254" s="156" t="s">
        <v>47</v>
      </c>
      <c r="M254" s="82">
        <f t="shared" si="14"/>
        <v>2</v>
      </c>
    </row>
    <row r="255" spans="1:13" ht="30" customHeight="1">
      <c r="A255" s="3" t="s">
        <v>118</v>
      </c>
      <c r="B255" s="2">
        <v>5</v>
      </c>
      <c r="C255" s="2" t="s">
        <v>164</v>
      </c>
      <c r="D255" s="2">
        <v>4</v>
      </c>
      <c r="E255" s="2" t="s">
        <v>26</v>
      </c>
      <c r="F255" s="140">
        <v>4</v>
      </c>
      <c r="G255" s="2" t="s">
        <v>25</v>
      </c>
      <c r="H255" s="139">
        <v>4</v>
      </c>
      <c r="J255" s="6" t="s">
        <v>28</v>
      </c>
      <c r="K255" s="2" t="s">
        <v>40</v>
      </c>
      <c r="L255" s="156" t="s">
        <v>47</v>
      </c>
      <c r="M255" s="82">
        <f t="shared" si="14"/>
        <v>2</v>
      </c>
    </row>
    <row r="256" spans="1:13" ht="15" customHeight="1">
      <c r="A256" s="3" t="s">
        <v>161</v>
      </c>
      <c r="B256" s="2">
        <v>4</v>
      </c>
      <c r="C256" s="2" t="s">
        <v>31</v>
      </c>
      <c r="D256" s="2">
        <v>4</v>
      </c>
      <c r="E256" s="2" t="s">
        <v>23</v>
      </c>
      <c r="F256" s="140">
        <v>3</v>
      </c>
      <c r="G256" s="2" t="s">
        <v>28</v>
      </c>
      <c r="H256" s="139">
        <v>4</v>
      </c>
      <c r="J256" s="3" t="s">
        <v>119</v>
      </c>
      <c r="K256" s="2" t="s">
        <v>46</v>
      </c>
      <c r="L256" s="156" t="s">
        <v>47</v>
      </c>
      <c r="M256" s="82">
        <f t="shared" si="14"/>
        <v>2</v>
      </c>
    </row>
    <row r="257" spans="1:13" ht="45">
      <c r="A257" s="3"/>
      <c r="B257" s="57" t="s">
        <v>132</v>
      </c>
      <c r="C257" s="2" t="s">
        <v>30</v>
      </c>
      <c r="D257" s="2">
        <v>4</v>
      </c>
      <c r="E257" s="2" t="s">
        <v>24</v>
      </c>
      <c r="F257" s="140">
        <v>4</v>
      </c>
      <c r="G257" s="2" t="s">
        <v>29</v>
      </c>
      <c r="H257" s="139">
        <v>4</v>
      </c>
      <c r="J257" s="9" t="s">
        <v>31</v>
      </c>
      <c r="K257" s="2" t="s">
        <v>51</v>
      </c>
      <c r="L257" s="156" t="s">
        <v>47</v>
      </c>
      <c r="M257" s="82">
        <f t="shared" si="14"/>
        <v>2</v>
      </c>
    </row>
    <row r="258" spans="1:13" ht="45" customHeight="1" thickBot="1">
      <c r="A258" s="3"/>
      <c r="B258" s="57" t="s">
        <v>132</v>
      </c>
      <c r="C258" s="2" t="s">
        <v>323</v>
      </c>
      <c r="D258" s="58">
        <v>4</v>
      </c>
      <c r="E258" s="2" t="s">
        <v>30</v>
      </c>
      <c r="F258" s="140">
        <v>4</v>
      </c>
      <c r="G258" s="2" t="s">
        <v>318</v>
      </c>
      <c r="H258" s="58">
        <v>4</v>
      </c>
      <c r="J258" s="78" t="s">
        <v>117</v>
      </c>
      <c r="K258" s="140" t="s">
        <v>152</v>
      </c>
      <c r="L258" s="156" t="s">
        <v>48</v>
      </c>
      <c r="M258" s="82">
        <f t="shared" si="14"/>
        <v>0</v>
      </c>
    </row>
    <row r="259" spans="1:13" ht="30.75" thickBot="1">
      <c r="A259" s="3"/>
      <c r="B259" s="57" t="s">
        <v>132</v>
      </c>
      <c r="C259" s="2"/>
      <c r="D259" s="58" t="s">
        <v>132</v>
      </c>
      <c r="E259" s="2" t="s">
        <v>144</v>
      </c>
      <c r="F259" s="58">
        <v>4</v>
      </c>
      <c r="G259" s="2" t="s">
        <v>269</v>
      </c>
      <c r="H259" s="58">
        <v>4</v>
      </c>
      <c r="J259" s="157" t="s">
        <v>135</v>
      </c>
      <c r="K259" s="42" t="s">
        <v>107</v>
      </c>
      <c r="L259" s="158"/>
      <c r="M259" s="83"/>
    </row>
    <row r="260" spans="1:13" ht="45" customHeight="1" thickBot="1">
      <c r="A260" s="4"/>
      <c r="B260" s="58" t="s">
        <v>132</v>
      </c>
      <c r="C260" s="5"/>
      <c r="D260" s="58" t="s">
        <v>132</v>
      </c>
      <c r="E260" s="5"/>
      <c r="F260" s="58" t="s">
        <v>132</v>
      </c>
      <c r="G260" s="5"/>
      <c r="H260" s="58" t="s">
        <v>132</v>
      </c>
      <c r="K260" s="90"/>
    </row>
    <row r="261" spans="1:13" ht="15.75" thickBot="1">
      <c r="A261"/>
      <c r="B261"/>
      <c r="C261"/>
      <c r="D261"/>
      <c r="E261"/>
      <c r="F261"/>
      <c r="G261"/>
      <c r="H261"/>
      <c r="J261"/>
      <c r="K261"/>
      <c r="L261"/>
    </row>
    <row r="262" spans="1:13" ht="19.5" thickBot="1">
      <c r="A262" s="391">
        <v>45307</v>
      </c>
      <c r="B262" s="392"/>
      <c r="C262" s="392"/>
      <c r="D262" s="392"/>
      <c r="E262" s="392"/>
      <c r="F262" s="392"/>
      <c r="G262" s="393"/>
      <c r="H262" s="89">
        <f>SUM(B264:B277,D264:D277,F264:F277,H264:H277)+SUM(M263:M275)</f>
        <v>210</v>
      </c>
      <c r="J262" s="53" t="s">
        <v>34</v>
      </c>
      <c r="K262" s="54" t="s">
        <v>35</v>
      </c>
      <c r="L262" s="91" t="s">
        <v>50</v>
      </c>
      <c r="M262" s="161" t="s">
        <v>151</v>
      </c>
    </row>
    <row r="263" spans="1:13" ht="45.75" thickBot="1">
      <c r="A263" s="49" t="s">
        <v>0</v>
      </c>
      <c r="B263" s="51" t="s">
        <v>120</v>
      </c>
      <c r="C263" s="50" t="s">
        <v>1</v>
      </c>
      <c r="D263" s="51" t="s">
        <v>120</v>
      </c>
      <c r="E263" s="50" t="s">
        <v>112</v>
      </c>
      <c r="F263" s="51" t="s">
        <v>120</v>
      </c>
      <c r="G263" s="50" t="s">
        <v>131</v>
      </c>
      <c r="H263" s="52" t="s">
        <v>120</v>
      </c>
      <c r="I263" s="155">
        <f>H262/230</f>
        <v>0.91304347826086951</v>
      </c>
      <c r="J263" s="10" t="s">
        <v>21</v>
      </c>
      <c r="K263" s="46" t="s">
        <v>36</v>
      </c>
      <c r="L263" s="159" t="s">
        <v>47</v>
      </c>
      <c r="M263" s="160">
        <f t="shared" ref="M263:M275" si="15">IF(L263="✔",2,0)</f>
        <v>2</v>
      </c>
    </row>
    <row r="264" spans="1:13" ht="45">
      <c r="A264" s="47" t="s">
        <v>3</v>
      </c>
      <c r="B264" s="48">
        <v>5</v>
      </c>
      <c r="C264" s="48" t="s">
        <v>2</v>
      </c>
      <c r="D264" s="48">
        <v>5</v>
      </c>
      <c r="E264" s="48" t="s">
        <v>11</v>
      </c>
      <c r="F264" s="55">
        <v>5</v>
      </c>
      <c r="G264" s="48" t="s">
        <v>5</v>
      </c>
      <c r="H264" s="138">
        <v>4</v>
      </c>
      <c r="J264" s="7" t="s">
        <v>2</v>
      </c>
      <c r="K264" s="2" t="s">
        <v>37</v>
      </c>
      <c r="L264" s="156" t="s">
        <v>47</v>
      </c>
      <c r="M264" s="82">
        <f t="shared" si="15"/>
        <v>2</v>
      </c>
    </row>
    <row r="265" spans="1:13" ht="45">
      <c r="A265" s="3" t="s">
        <v>113</v>
      </c>
      <c r="B265" s="2">
        <v>4</v>
      </c>
      <c r="C265" s="2" t="s">
        <v>21</v>
      </c>
      <c r="D265" s="2">
        <v>2</v>
      </c>
      <c r="E265" s="2" t="s">
        <v>22</v>
      </c>
      <c r="F265" s="140">
        <v>5</v>
      </c>
      <c r="G265" s="2" t="s">
        <v>6</v>
      </c>
      <c r="H265" s="139">
        <v>4</v>
      </c>
      <c r="J265" s="8" t="s">
        <v>4</v>
      </c>
      <c r="K265" s="2" t="s">
        <v>39</v>
      </c>
      <c r="L265" s="156" t="s">
        <v>47</v>
      </c>
      <c r="M265" s="82">
        <f t="shared" si="15"/>
        <v>2</v>
      </c>
    </row>
    <row r="266" spans="1:13" ht="30" customHeight="1">
      <c r="A266" s="3" t="s">
        <v>163</v>
      </c>
      <c r="B266" s="2">
        <v>3</v>
      </c>
      <c r="C266" s="2" t="s">
        <v>17</v>
      </c>
      <c r="D266" s="2">
        <v>3</v>
      </c>
      <c r="E266" s="2" t="s">
        <v>12</v>
      </c>
      <c r="F266" s="140">
        <v>5</v>
      </c>
      <c r="G266" s="2" t="s">
        <v>7</v>
      </c>
      <c r="H266" s="139">
        <v>4</v>
      </c>
      <c r="J266" s="8" t="s">
        <v>38</v>
      </c>
      <c r="K266" s="2" t="s">
        <v>41</v>
      </c>
      <c r="L266" s="156" t="s">
        <v>47</v>
      </c>
      <c r="M266" s="82">
        <f t="shared" si="15"/>
        <v>2</v>
      </c>
    </row>
    <row r="267" spans="1:13" ht="15" customHeight="1">
      <c r="A267" s="3" t="s">
        <v>114</v>
      </c>
      <c r="B267" s="2">
        <v>4</v>
      </c>
      <c r="C267" s="2" t="s">
        <v>4</v>
      </c>
      <c r="D267" s="2">
        <v>5</v>
      </c>
      <c r="E267" s="2" t="s">
        <v>13</v>
      </c>
      <c r="F267" s="140">
        <v>4</v>
      </c>
      <c r="G267" s="2" t="s">
        <v>8</v>
      </c>
      <c r="H267" s="139">
        <v>4</v>
      </c>
      <c r="J267" s="6" t="s">
        <v>20</v>
      </c>
      <c r="K267" s="2" t="s">
        <v>44</v>
      </c>
      <c r="L267" s="156" t="s">
        <v>47</v>
      </c>
      <c r="M267" s="82">
        <f t="shared" si="15"/>
        <v>2</v>
      </c>
    </row>
    <row r="268" spans="1:13" ht="60">
      <c r="A268" s="3" t="s">
        <v>32</v>
      </c>
      <c r="B268" s="2">
        <v>5</v>
      </c>
      <c r="C268" s="2" t="s">
        <v>38</v>
      </c>
      <c r="D268" s="2">
        <v>3</v>
      </c>
      <c r="E268" s="2" t="s">
        <v>43</v>
      </c>
      <c r="F268" s="140">
        <v>4</v>
      </c>
      <c r="G268" s="2" t="s">
        <v>9</v>
      </c>
      <c r="H268" s="139">
        <v>4</v>
      </c>
      <c r="J268" s="8" t="s">
        <v>31</v>
      </c>
      <c r="K268" s="2" t="s">
        <v>45</v>
      </c>
      <c r="L268" s="156" t="s">
        <v>47</v>
      </c>
      <c r="M268" s="82">
        <f t="shared" si="15"/>
        <v>2</v>
      </c>
    </row>
    <row r="269" spans="1:13" ht="30" customHeight="1">
      <c r="A269" s="3" t="s">
        <v>115</v>
      </c>
      <c r="B269" s="2">
        <v>4</v>
      </c>
      <c r="C269" s="2" t="s">
        <v>27</v>
      </c>
      <c r="D269" s="2">
        <v>3</v>
      </c>
      <c r="E269" s="2" t="s">
        <v>14</v>
      </c>
      <c r="F269" s="140">
        <v>4</v>
      </c>
      <c r="G269" s="2" t="s">
        <v>10</v>
      </c>
      <c r="H269" s="139">
        <v>4</v>
      </c>
      <c r="J269" s="3" t="s">
        <v>33</v>
      </c>
      <c r="K269" s="2" t="s">
        <v>49</v>
      </c>
      <c r="L269" s="156" t="s">
        <v>47</v>
      </c>
      <c r="M269" s="82">
        <f t="shared" si="15"/>
        <v>2</v>
      </c>
    </row>
    <row r="270" spans="1:13" ht="15" customHeight="1">
      <c r="A270" s="3" t="s">
        <v>116</v>
      </c>
      <c r="B270" s="2">
        <v>5</v>
      </c>
      <c r="C270" s="2" t="s">
        <v>19</v>
      </c>
      <c r="D270" s="2">
        <v>3</v>
      </c>
      <c r="E270" s="2" t="s">
        <v>15</v>
      </c>
      <c r="F270" s="140">
        <v>4</v>
      </c>
      <c r="G270" s="2" t="s">
        <v>18</v>
      </c>
      <c r="H270" s="139">
        <v>4</v>
      </c>
      <c r="J270" s="8" t="s">
        <v>16</v>
      </c>
      <c r="K270" s="2" t="s">
        <v>40</v>
      </c>
      <c r="L270" s="156" t="s">
        <v>48</v>
      </c>
      <c r="M270" s="82">
        <f t="shared" si="15"/>
        <v>0</v>
      </c>
    </row>
    <row r="271" spans="1:13" ht="45">
      <c r="A271" s="3" t="s">
        <v>117</v>
      </c>
      <c r="B271" s="2">
        <v>2</v>
      </c>
      <c r="C271" s="2" t="s">
        <v>130</v>
      </c>
      <c r="D271" s="2">
        <v>4</v>
      </c>
      <c r="E271" s="2" t="s">
        <v>16</v>
      </c>
      <c r="F271" s="140">
        <v>4</v>
      </c>
      <c r="G271" s="2" t="s">
        <v>252</v>
      </c>
      <c r="H271" s="139">
        <v>4</v>
      </c>
      <c r="J271" s="9" t="s">
        <v>27</v>
      </c>
      <c r="K271" s="2" t="s">
        <v>42</v>
      </c>
      <c r="L271" s="156" t="s">
        <v>47</v>
      </c>
      <c r="M271" s="82">
        <f t="shared" si="15"/>
        <v>2</v>
      </c>
    </row>
    <row r="272" spans="1:13" ht="45" customHeight="1">
      <c r="A272" s="3" t="s">
        <v>118</v>
      </c>
      <c r="B272" s="2">
        <v>3</v>
      </c>
      <c r="C272" s="2" t="s">
        <v>164</v>
      </c>
      <c r="D272" s="2">
        <v>4</v>
      </c>
      <c r="E272" s="2" t="s">
        <v>26</v>
      </c>
      <c r="F272" s="140">
        <v>4</v>
      </c>
      <c r="G272" s="2" t="s">
        <v>25</v>
      </c>
      <c r="H272" s="139">
        <v>4</v>
      </c>
      <c r="J272" s="6" t="s">
        <v>28</v>
      </c>
      <c r="K272" s="2" t="s">
        <v>40</v>
      </c>
      <c r="L272" s="156" t="s">
        <v>47</v>
      </c>
      <c r="M272" s="82">
        <f t="shared" si="15"/>
        <v>2</v>
      </c>
    </row>
    <row r="273" spans="1:13" ht="51.75" customHeight="1">
      <c r="A273" s="3" t="s">
        <v>161</v>
      </c>
      <c r="B273" s="2">
        <v>2</v>
      </c>
      <c r="C273" s="2" t="s">
        <v>31</v>
      </c>
      <c r="D273" s="2">
        <v>4</v>
      </c>
      <c r="E273" s="2" t="s">
        <v>23</v>
      </c>
      <c r="F273" s="140">
        <v>4</v>
      </c>
      <c r="G273" s="2" t="s">
        <v>28</v>
      </c>
      <c r="H273" s="139">
        <v>4</v>
      </c>
      <c r="J273" s="3" t="s">
        <v>119</v>
      </c>
      <c r="K273" s="2" t="s">
        <v>46</v>
      </c>
      <c r="L273" s="156" t="s">
        <v>47</v>
      </c>
      <c r="M273" s="82">
        <f t="shared" si="15"/>
        <v>2</v>
      </c>
    </row>
    <row r="274" spans="1:13" ht="45" customHeight="1">
      <c r="A274" s="3"/>
      <c r="B274" s="57" t="s">
        <v>132</v>
      </c>
      <c r="C274" s="2" t="s">
        <v>30</v>
      </c>
      <c r="D274" s="2">
        <v>4</v>
      </c>
      <c r="E274" s="2" t="s">
        <v>24</v>
      </c>
      <c r="F274" s="140">
        <v>4</v>
      </c>
      <c r="G274" s="2" t="s">
        <v>29</v>
      </c>
      <c r="H274" s="139">
        <v>4</v>
      </c>
      <c r="J274" s="9" t="s">
        <v>31</v>
      </c>
      <c r="K274" s="2" t="s">
        <v>51</v>
      </c>
      <c r="L274" s="156" t="s">
        <v>47</v>
      </c>
      <c r="M274" s="82">
        <f t="shared" si="15"/>
        <v>2</v>
      </c>
    </row>
    <row r="275" spans="1:13" ht="30.75" thickBot="1">
      <c r="A275" s="3"/>
      <c r="B275" s="57" t="s">
        <v>132</v>
      </c>
      <c r="C275" s="2" t="s">
        <v>323</v>
      </c>
      <c r="D275" s="58">
        <v>4</v>
      </c>
      <c r="E275" s="2" t="s">
        <v>30</v>
      </c>
      <c r="F275" s="140">
        <v>4</v>
      </c>
      <c r="G275" s="2" t="s">
        <v>318</v>
      </c>
      <c r="H275" s="58">
        <v>4</v>
      </c>
      <c r="J275" s="78" t="s">
        <v>117</v>
      </c>
      <c r="K275" s="140" t="s">
        <v>152</v>
      </c>
      <c r="L275" s="156" t="s">
        <v>48</v>
      </c>
      <c r="M275" s="82">
        <f t="shared" si="15"/>
        <v>0</v>
      </c>
    </row>
    <row r="276" spans="1:13" ht="30.75" thickBot="1">
      <c r="A276" s="3"/>
      <c r="B276" s="57" t="s">
        <v>132</v>
      </c>
      <c r="C276" s="2"/>
      <c r="D276" s="58" t="s">
        <v>132</v>
      </c>
      <c r="E276" s="2" t="s">
        <v>144</v>
      </c>
      <c r="F276" s="58">
        <v>4</v>
      </c>
      <c r="G276" s="2" t="s">
        <v>269</v>
      </c>
      <c r="H276" s="58">
        <v>4</v>
      </c>
      <c r="J276" s="157" t="s">
        <v>135</v>
      </c>
      <c r="K276" s="42" t="s">
        <v>107</v>
      </c>
      <c r="L276" s="158"/>
      <c r="M276" s="83"/>
    </row>
    <row r="277" spans="1:13" ht="15.75" thickBot="1">
      <c r="A277" s="4"/>
      <c r="B277" s="58" t="s">
        <v>132</v>
      </c>
      <c r="C277" s="5"/>
      <c r="D277" s="58" t="s">
        <v>132</v>
      </c>
      <c r="E277" s="5"/>
      <c r="F277" s="58" t="s">
        <v>132</v>
      </c>
      <c r="G277" s="5"/>
      <c r="H277" s="58" t="s">
        <v>132</v>
      </c>
      <c r="K277" s="90"/>
    </row>
    <row r="278" spans="1:13" ht="15.75" thickBot="1">
      <c r="A278"/>
      <c r="B278"/>
      <c r="C278"/>
      <c r="D278"/>
      <c r="E278"/>
      <c r="F278"/>
      <c r="G278"/>
      <c r="H278"/>
      <c r="J278"/>
      <c r="K278"/>
      <c r="L278"/>
    </row>
    <row r="279" spans="1:13" ht="19.5" thickBot="1">
      <c r="A279" s="391">
        <v>45308</v>
      </c>
      <c r="B279" s="392"/>
      <c r="C279" s="392"/>
      <c r="D279" s="392"/>
      <c r="E279" s="392"/>
      <c r="F279" s="392"/>
      <c r="G279" s="393"/>
      <c r="H279" s="89">
        <f>SUM(B281:B294,D281:D294,F281:F294,H281:H294)+SUM(M280:M292)</f>
        <v>214</v>
      </c>
      <c r="J279" s="53" t="s">
        <v>34</v>
      </c>
      <c r="K279" s="54" t="s">
        <v>35</v>
      </c>
      <c r="L279" s="91" t="s">
        <v>50</v>
      </c>
      <c r="M279" s="161" t="s">
        <v>151</v>
      </c>
    </row>
    <row r="280" spans="1:13" ht="30" customHeight="1" thickBot="1">
      <c r="A280" s="49" t="s">
        <v>0</v>
      </c>
      <c r="B280" s="51" t="s">
        <v>120</v>
      </c>
      <c r="C280" s="50" t="s">
        <v>1</v>
      </c>
      <c r="D280" s="51" t="s">
        <v>120</v>
      </c>
      <c r="E280" s="50" t="s">
        <v>112</v>
      </c>
      <c r="F280" s="51" t="s">
        <v>120</v>
      </c>
      <c r="G280" s="50" t="s">
        <v>131</v>
      </c>
      <c r="H280" s="52" t="s">
        <v>120</v>
      </c>
      <c r="I280" s="155">
        <f>H279/230</f>
        <v>0.93043478260869561</v>
      </c>
      <c r="J280" s="10" t="s">
        <v>21</v>
      </c>
      <c r="K280" s="46" t="s">
        <v>36</v>
      </c>
      <c r="L280" s="159" t="s">
        <v>47</v>
      </c>
      <c r="M280" s="160">
        <f t="shared" ref="M280:M292" si="16">IF(L280="✔",2,0)</f>
        <v>2</v>
      </c>
    </row>
    <row r="281" spans="1:13" ht="15" customHeight="1">
      <c r="A281" s="47" t="s">
        <v>3</v>
      </c>
      <c r="B281" s="48">
        <v>5</v>
      </c>
      <c r="C281" s="48" t="s">
        <v>2</v>
      </c>
      <c r="D281" s="48">
        <v>5</v>
      </c>
      <c r="E281" s="48" t="s">
        <v>11</v>
      </c>
      <c r="F281" s="55">
        <v>5</v>
      </c>
      <c r="G281" s="48" t="s">
        <v>5</v>
      </c>
      <c r="H281" s="138">
        <v>4</v>
      </c>
      <c r="J281" s="7" t="s">
        <v>2</v>
      </c>
      <c r="K281" s="2" t="s">
        <v>37</v>
      </c>
      <c r="L281" s="156" t="s">
        <v>47</v>
      </c>
      <c r="M281" s="82">
        <f t="shared" si="16"/>
        <v>2</v>
      </c>
    </row>
    <row r="282" spans="1:13" ht="45">
      <c r="A282" s="3" t="s">
        <v>113</v>
      </c>
      <c r="B282" s="2">
        <v>4</v>
      </c>
      <c r="C282" s="2" t="s">
        <v>21</v>
      </c>
      <c r="D282" s="2">
        <v>4</v>
      </c>
      <c r="E282" s="2" t="s">
        <v>22</v>
      </c>
      <c r="F282" s="140">
        <v>5</v>
      </c>
      <c r="G282" s="2" t="s">
        <v>6</v>
      </c>
      <c r="H282" s="139">
        <v>4</v>
      </c>
      <c r="J282" s="8" t="s">
        <v>4</v>
      </c>
      <c r="K282" s="2" t="s">
        <v>39</v>
      </c>
      <c r="L282" s="156" t="s">
        <v>47</v>
      </c>
      <c r="M282" s="82">
        <f t="shared" si="16"/>
        <v>2</v>
      </c>
    </row>
    <row r="283" spans="1:13" ht="30" customHeight="1">
      <c r="A283" s="3" t="s">
        <v>163</v>
      </c>
      <c r="B283" s="2">
        <v>4</v>
      </c>
      <c r="C283" s="2" t="s">
        <v>17</v>
      </c>
      <c r="D283" s="2">
        <v>3</v>
      </c>
      <c r="E283" s="2" t="s">
        <v>12</v>
      </c>
      <c r="F283" s="140">
        <v>5</v>
      </c>
      <c r="G283" s="2" t="s">
        <v>7</v>
      </c>
      <c r="H283" s="139">
        <v>4</v>
      </c>
      <c r="J283" s="8" t="s">
        <v>38</v>
      </c>
      <c r="K283" s="2" t="s">
        <v>41</v>
      </c>
      <c r="L283" s="156" t="s">
        <v>47</v>
      </c>
      <c r="M283" s="82">
        <f t="shared" si="16"/>
        <v>2</v>
      </c>
    </row>
    <row r="284" spans="1:13" ht="15" customHeight="1">
      <c r="A284" s="3" t="s">
        <v>114</v>
      </c>
      <c r="B284" s="2">
        <v>4</v>
      </c>
      <c r="C284" s="2" t="s">
        <v>4</v>
      </c>
      <c r="D284" s="2">
        <v>5</v>
      </c>
      <c r="E284" s="2" t="s">
        <v>13</v>
      </c>
      <c r="F284" s="140">
        <v>4</v>
      </c>
      <c r="G284" s="2" t="s">
        <v>8</v>
      </c>
      <c r="H284" s="139">
        <v>4</v>
      </c>
      <c r="J284" s="6" t="s">
        <v>20</v>
      </c>
      <c r="K284" s="2" t="s">
        <v>44</v>
      </c>
      <c r="L284" s="156" t="s">
        <v>47</v>
      </c>
      <c r="M284" s="82">
        <f t="shared" si="16"/>
        <v>2</v>
      </c>
    </row>
    <row r="285" spans="1:13" ht="60">
      <c r="A285" s="3" t="s">
        <v>32</v>
      </c>
      <c r="B285" s="2">
        <v>5</v>
      </c>
      <c r="C285" s="2" t="s">
        <v>38</v>
      </c>
      <c r="D285" s="2">
        <v>3</v>
      </c>
      <c r="E285" s="2" t="s">
        <v>43</v>
      </c>
      <c r="F285" s="140">
        <v>4</v>
      </c>
      <c r="G285" s="2" t="s">
        <v>9</v>
      </c>
      <c r="H285" s="139">
        <v>4</v>
      </c>
      <c r="J285" s="8" t="s">
        <v>31</v>
      </c>
      <c r="K285" s="2" t="s">
        <v>45</v>
      </c>
      <c r="L285" s="156" t="s">
        <v>47</v>
      </c>
      <c r="M285" s="82">
        <f t="shared" si="16"/>
        <v>2</v>
      </c>
    </row>
    <row r="286" spans="1:13" ht="45" customHeight="1">
      <c r="A286" s="3" t="s">
        <v>115</v>
      </c>
      <c r="B286" s="2">
        <v>4</v>
      </c>
      <c r="C286" s="2" t="s">
        <v>27</v>
      </c>
      <c r="D286" s="2">
        <v>3</v>
      </c>
      <c r="E286" s="2" t="s">
        <v>14</v>
      </c>
      <c r="F286" s="140">
        <v>4</v>
      </c>
      <c r="G286" s="2" t="s">
        <v>10</v>
      </c>
      <c r="H286" s="139">
        <v>4</v>
      </c>
      <c r="J286" s="3" t="s">
        <v>33</v>
      </c>
      <c r="K286" s="2" t="s">
        <v>49</v>
      </c>
      <c r="L286" s="156" t="s">
        <v>47</v>
      </c>
      <c r="M286" s="82">
        <f t="shared" si="16"/>
        <v>2</v>
      </c>
    </row>
    <row r="287" spans="1:13" ht="45">
      <c r="A287" s="3" t="s">
        <v>116</v>
      </c>
      <c r="B287" s="2">
        <v>5</v>
      </c>
      <c r="C287" s="2" t="s">
        <v>19</v>
      </c>
      <c r="D287" s="2">
        <v>3</v>
      </c>
      <c r="E287" s="2" t="s">
        <v>15</v>
      </c>
      <c r="F287" s="140">
        <v>4</v>
      </c>
      <c r="G287" s="2" t="s">
        <v>18</v>
      </c>
      <c r="H287" s="139">
        <v>4</v>
      </c>
      <c r="J287" s="8" t="s">
        <v>16</v>
      </c>
      <c r="K287" s="2" t="s">
        <v>40</v>
      </c>
      <c r="L287" s="156" t="s">
        <v>48</v>
      </c>
      <c r="M287" s="82">
        <f t="shared" si="16"/>
        <v>0</v>
      </c>
    </row>
    <row r="288" spans="1:13" ht="45" customHeight="1">
      <c r="A288" s="3" t="s">
        <v>117</v>
      </c>
      <c r="B288" s="2">
        <v>2</v>
      </c>
      <c r="C288" s="2" t="s">
        <v>130</v>
      </c>
      <c r="D288" s="2">
        <v>4</v>
      </c>
      <c r="E288" s="2" t="s">
        <v>16</v>
      </c>
      <c r="F288" s="140">
        <v>4</v>
      </c>
      <c r="G288" s="2" t="s">
        <v>252</v>
      </c>
      <c r="H288" s="139">
        <v>4</v>
      </c>
      <c r="J288" s="9" t="s">
        <v>27</v>
      </c>
      <c r="K288" s="2" t="s">
        <v>42</v>
      </c>
      <c r="L288" s="156" t="s">
        <v>47</v>
      </c>
      <c r="M288" s="82">
        <f t="shared" si="16"/>
        <v>2</v>
      </c>
    </row>
    <row r="289" spans="1:13" ht="45">
      <c r="A289" s="3" t="s">
        <v>118</v>
      </c>
      <c r="B289" s="2">
        <v>3</v>
      </c>
      <c r="C289" s="2" t="s">
        <v>164</v>
      </c>
      <c r="D289" s="2">
        <v>4</v>
      </c>
      <c r="E289" s="2" t="s">
        <v>26</v>
      </c>
      <c r="F289" s="140">
        <v>4</v>
      </c>
      <c r="G289" s="2" t="s">
        <v>25</v>
      </c>
      <c r="H289" s="139">
        <v>4</v>
      </c>
      <c r="J289" s="6" t="s">
        <v>28</v>
      </c>
      <c r="K289" s="2" t="s">
        <v>40</v>
      </c>
      <c r="L289" s="156" t="s">
        <v>47</v>
      </c>
      <c r="M289" s="82">
        <f t="shared" si="16"/>
        <v>2</v>
      </c>
    </row>
    <row r="290" spans="1:13" ht="45">
      <c r="A290" s="3" t="s">
        <v>161</v>
      </c>
      <c r="B290" s="2">
        <v>3</v>
      </c>
      <c r="C290" s="2" t="s">
        <v>31</v>
      </c>
      <c r="D290" s="2">
        <v>4</v>
      </c>
      <c r="E290" s="2" t="s">
        <v>23</v>
      </c>
      <c r="F290" s="140">
        <v>4</v>
      </c>
      <c r="G290" s="2" t="s">
        <v>28</v>
      </c>
      <c r="H290" s="139">
        <v>4</v>
      </c>
      <c r="J290" s="3" t="s">
        <v>119</v>
      </c>
      <c r="K290" s="2" t="s">
        <v>46</v>
      </c>
      <c r="L290" s="156" t="s">
        <v>47</v>
      </c>
      <c r="M290" s="82">
        <f t="shared" si="16"/>
        <v>2</v>
      </c>
    </row>
    <row r="291" spans="1:13" ht="45">
      <c r="A291" s="3"/>
      <c r="B291" s="57" t="s">
        <v>132</v>
      </c>
      <c r="C291" s="2" t="s">
        <v>30</v>
      </c>
      <c r="D291" s="2">
        <v>4</v>
      </c>
      <c r="E291" s="2" t="s">
        <v>24</v>
      </c>
      <c r="F291" s="140">
        <v>4</v>
      </c>
      <c r="G291" s="2" t="s">
        <v>29</v>
      </c>
      <c r="H291" s="139">
        <v>4</v>
      </c>
      <c r="J291" s="9" t="s">
        <v>31</v>
      </c>
      <c r="K291" s="2" t="s">
        <v>51</v>
      </c>
      <c r="L291" s="156" t="s">
        <v>47</v>
      </c>
      <c r="M291" s="82">
        <f t="shared" si="16"/>
        <v>2</v>
      </c>
    </row>
    <row r="292" spans="1:13" ht="30.75" thickBot="1">
      <c r="A292" s="3"/>
      <c r="B292" s="57" t="s">
        <v>132</v>
      </c>
      <c r="C292" s="2" t="s">
        <v>323</v>
      </c>
      <c r="D292" s="58">
        <v>4</v>
      </c>
      <c r="E292" s="2" t="s">
        <v>30</v>
      </c>
      <c r="F292" s="140">
        <v>4</v>
      </c>
      <c r="G292" s="2" t="s">
        <v>318</v>
      </c>
      <c r="H292" s="58">
        <v>4</v>
      </c>
      <c r="J292" s="78" t="s">
        <v>117</v>
      </c>
      <c r="K292" s="140" t="s">
        <v>152</v>
      </c>
      <c r="L292" s="156" t="s">
        <v>48</v>
      </c>
      <c r="M292" s="82">
        <f t="shared" si="16"/>
        <v>0</v>
      </c>
    </row>
    <row r="293" spans="1:13" ht="30.75" thickBot="1">
      <c r="A293" s="3"/>
      <c r="B293" s="57" t="s">
        <v>132</v>
      </c>
      <c r="C293" s="2"/>
      <c r="D293" s="58" t="s">
        <v>132</v>
      </c>
      <c r="E293" s="2" t="s">
        <v>144</v>
      </c>
      <c r="F293" s="58">
        <v>4</v>
      </c>
      <c r="G293" s="2" t="s">
        <v>269</v>
      </c>
      <c r="H293" s="58">
        <v>4</v>
      </c>
      <c r="J293" s="157" t="s">
        <v>135</v>
      </c>
      <c r="K293" s="42" t="s">
        <v>107</v>
      </c>
      <c r="L293" s="158"/>
      <c r="M293" s="83"/>
    </row>
    <row r="294" spans="1:13" ht="30" customHeight="1" thickBot="1">
      <c r="A294" s="4"/>
      <c r="B294" s="58" t="s">
        <v>132</v>
      </c>
      <c r="C294" s="5"/>
      <c r="D294" s="58" t="s">
        <v>132</v>
      </c>
      <c r="E294" s="5"/>
      <c r="F294" s="58" t="s">
        <v>132</v>
      </c>
      <c r="G294" s="5"/>
      <c r="H294" s="58" t="s">
        <v>132</v>
      </c>
      <c r="K294" s="90"/>
    </row>
    <row r="295" spans="1:13" ht="15" customHeight="1" thickBot="1">
      <c r="A295"/>
      <c r="B295"/>
      <c r="C295"/>
      <c r="D295"/>
      <c r="E295"/>
      <c r="F295"/>
      <c r="G295"/>
      <c r="H295"/>
      <c r="J295"/>
      <c r="K295"/>
      <c r="L295"/>
    </row>
    <row r="296" spans="1:13" ht="19.5" thickBot="1">
      <c r="A296" s="391">
        <v>45309</v>
      </c>
      <c r="B296" s="392"/>
      <c r="C296" s="392"/>
      <c r="D296" s="392"/>
      <c r="E296" s="392"/>
      <c r="F296" s="392"/>
      <c r="G296" s="393"/>
      <c r="H296" s="89">
        <f>SUM(B298:B311,D298:D311,F298:F311,H298:H311)+SUM(M297:M309)</f>
        <v>213</v>
      </c>
      <c r="J296" s="53" t="s">
        <v>34</v>
      </c>
      <c r="K296" s="54" t="s">
        <v>35</v>
      </c>
      <c r="L296" s="91" t="s">
        <v>50</v>
      </c>
      <c r="M296" s="161" t="s">
        <v>151</v>
      </c>
    </row>
    <row r="297" spans="1:13" ht="30" customHeight="1" thickBot="1">
      <c r="A297" s="49" t="s">
        <v>0</v>
      </c>
      <c r="B297" s="51" t="s">
        <v>120</v>
      </c>
      <c r="C297" s="50" t="s">
        <v>1</v>
      </c>
      <c r="D297" s="51" t="s">
        <v>120</v>
      </c>
      <c r="E297" s="50" t="s">
        <v>112</v>
      </c>
      <c r="F297" s="51" t="s">
        <v>120</v>
      </c>
      <c r="G297" s="50" t="s">
        <v>131</v>
      </c>
      <c r="H297" s="52" t="s">
        <v>120</v>
      </c>
      <c r="I297" s="155">
        <f>H296/230</f>
        <v>0.92608695652173911</v>
      </c>
      <c r="J297" s="10" t="s">
        <v>21</v>
      </c>
      <c r="K297" s="46" t="s">
        <v>36</v>
      </c>
      <c r="L297" s="159" t="s">
        <v>47</v>
      </c>
      <c r="M297" s="160">
        <f t="shared" ref="M297:M309" si="17">IF(L297="✔",2,0)</f>
        <v>2</v>
      </c>
    </row>
    <row r="298" spans="1:13" ht="15" customHeight="1">
      <c r="A298" s="47" t="s">
        <v>3</v>
      </c>
      <c r="B298" s="48">
        <v>4</v>
      </c>
      <c r="C298" s="48" t="s">
        <v>2</v>
      </c>
      <c r="D298" s="48">
        <v>4</v>
      </c>
      <c r="E298" s="48" t="s">
        <v>11</v>
      </c>
      <c r="F298" s="55">
        <v>5</v>
      </c>
      <c r="G298" s="48" t="s">
        <v>5</v>
      </c>
      <c r="H298" s="138">
        <v>4</v>
      </c>
      <c r="J298" s="7" t="s">
        <v>2</v>
      </c>
      <c r="K298" s="2" t="s">
        <v>37</v>
      </c>
      <c r="L298" s="156" t="s">
        <v>47</v>
      </c>
      <c r="M298" s="82">
        <f t="shared" si="17"/>
        <v>2</v>
      </c>
    </row>
    <row r="299" spans="1:13" ht="45">
      <c r="A299" s="3" t="s">
        <v>113</v>
      </c>
      <c r="B299" s="2">
        <v>4</v>
      </c>
      <c r="C299" s="2" t="s">
        <v>21</v>
      </c>
      <c r="D299" s="2">
        <v>4</v>
      </c>
      <c r="E299" s="2" t="s">
        <v>22</v>
      </c>
      <c r="F299" s="140">
        <v>5</v>
      </c>
      <c r="G299" s="2" t="s">
        <v>6</v>
      </c>
      <c r="H299" s="139">
        <v>4</v>
      </c>
      <c r="J299" s="8" t="s">
        <v>4</v>
      </c>
      <c r="K299" s="2" t="s">
        <v>39</v>
      </c>
      <c r="L299" s="156" t="s">
        <v>47</v>
      </c>
      <c r="M299" s="82">
        <f t="shared" si="17"/>
        <v>2</v>
      </c>
    </row>
    <row r="300" spans="1:13" ht="45" customHeight="1">
      <c r="A300" s="3" t="s">
        <v>163</v>
      </c>
      <c r="B300" s="2">
        <v>4</v>
      </c>
      <c r="C300" s="2" t="s">
        <v>17</v>
      </c>
      <c r="D300" s="2">
        <v>3</v>
      </c>
      <c r="E300" s="2" t="s">
        <v>12</v>
      </c>
      <c r="F300" s="140">
        <v>5</v>
      </c>
      <c r="G300" s="2" t="s">
        <v>7</v>
      </c>
      <c r="H300" s="139">
        <v>4</v>
      </c>
      <c r="J300" s="8" t="s">
        <v>38</v>
      </c>
      <c r="K300" s="2" t="s">
        <v>41</v>
      </c>
      <c r="L300" s="156" t="s">
        <v>47</v>
      </c>
      <c r="M300" s="82">
        <f t="shared" si="17"/>
        <v>2</v>
      </c>
    </row>
    <row r="301" spans="1:13" ht="45">
      <c r="A301" s="3" t="s">
        <v>114</v>
      </c>
      <c r="B301" s="2">
        <v>4</v>
      </c>
      <c r="C301" s="2" t="s">
        <v>4</v>
      </c>
      <c r="D301" s="2">
        <v>4</v>
      </c>
      <c r="E301" s="2" t="s">
        <v>13</v>
      </c>
      <c r="F301" s="140">
        <v>4</v>
      </c>
      <c r="G301" s="2" t="s">
        <v>8</v>
      </c>
      <c r="H301" s="139">
        <v>4</v>
      </c>
      <c r="J301" s="6" t="s">
        <v>20</v>
      </c>
      <c r="K301" s="2" t="s">
        <v>44</v>
      </c>
      <c r="L301" s="156" t="s">
        <v>47</v>
      </c>
      <c r="M301" s="82">
        <f t="shared" si="17"/>
        <v>2</v>
      </c>
    </row>
    <row r="302" spans="1:13" ht="45" customHeight="1">
      <c r="A302" s="3" t="s">
        <v>32</v>
      </c>
      <c r="B302" s="2">
        <v>5</v>
      </c>
      <c r="C302" s="2" t="s">
        <v>38</v>
      </c>
      <c r="D302" s="2">
        <v>3</v>
      </c>
      <c r="E302" s="2" t="s">
        <v>43</v>
      </c>
      <c r="F302" s="140">
        <v>4</v>
      </c>
      <c r="G302" s="2" t="s">
        <v>9</v>
      </c>
      <c r="H302" s="139">
        <v>4</v>
      </c>
      <c r="J302" s="8" t="s">
        <v>31</v>
      </c>
      <c r="K302" s="2" t="s">
        <v>45</v>
      </c>
      <c r="L302" s="156" t="s">
        <v>47</v>
      </c>
      <c r="M302" s="82">
        <f t="shared" si="17"/>
        <v>2</v>
      </c>
    </row>
    <row r="303" spans="1:13" ht="45">
      <c r="A303" s="3" t="s">
        <v>115</v>
      </c>
      <c r="B303" s="2">
        <v>4</v>
      </c>
      <c r="C303" s="2" t="s">
        <v>27</v>
      </c>
      <c r="D303" s="2">
        <v>3</v>
      </c>
      <c r="E303" s="2" t="s">
        <v>14</v>
      </c>
      <c r="F303" s="140">
        <v>4</v>
      </c>
      <c r="G303" s="2" t="s">
        <v>10</v>
      </c>
      <c r="H303" s="139">
        <v>4</v>
      </c>
      <c r="J303" s="3" t="s">
        <v>33</v>
      </c>
      <c r="K303" s="2" t="s">
        <v>49</v>
      </c>
      <c r="L303" s="156" t="s">
        <v>47</v>
      </c>
      <c r="M303" s="82">
        <f t="shared" si="17"/>
        <v>2</v>
      </c>
    </row>
    <row r="304" spans="1:13" ht="45">
      <c r="A304" s="3" t="s">
        <v>116</v>
      </c>
      <c r="B304" s="2">
        <v>5</v>
      </c>
      <c r="C304" s="2" t="s">
        <v>19</v>
      </c>
      <c r="D304" s="2">
        <v>3</v>
      </c>
      <c r="E304" s="2" t="s">
        <v>15</v>
      </c>
      <c r="F304" s="140">
        <v>4</v>
      </c>
      <c r="G304" s="2" t="s">
        <v>18</v>
      </c>
      <c r="H304" s="139">
        <v>4</v>
      </c>
      <c r="J304" s="8" t="s">
        <v>16</v>
      </c>
      <c r="K304" s="2" t="s">
        <v>40</v>
      </c>
      <c r="L304" s="156" t="s">
        <v>48</v>
      </c>
      <c r="M304" s="82">
        <f t="shared" si="17"/>
        <v>0</v>
      </c>
    </row>
    <row r="305" spans="1:13" ht="45">
      <c r="A305" s="3" t="s">
        <v>117</v>
      </c>
      <c r="B305" s="2">
        <v>2</v>
      </c>
      <c r="C305" s="2" t="s">
        <v>130</v>
      </c>
      <c r="D305" s="2">
        <v>5</v>
      </c>
      <c r="E305" s="2" t="s">
        <v>16</v>
      </c>
      <c r="F305" s="140">
        <v>4</v>
      </c>
      <c r="G305" s="2" t="s">
        <v>252</v>
      </c>
      <c r="H305" s="139">
        <v>4</v>
      </c>
      <c r="J305" s="9" t="s">
        <v>27</v>
      </c>
      <c r="K305" s="2" t="s">
        <v>42</v>
      </c>
      <c r="L305" s="156" t="s">
        <v>47</v>
      </c>
      <c r="M305" s="82">
        <f t="shared" si="17"/>
        <v>2</v>
      </c>
    </row>
    <row r="306" spans="1:13" ht="45">
      <c r="A306" s="3" t="s">
        <v>118</v>
      </c>
      <c r="B306" s="2">
        <v>3</v>
      </c>
      <c r="C306" s="2" t="s">
        <v>164</v>
      </c>
      <c r="D306" s="2">
        <v>4</v>
      </c>
      <c r="E306" s="2" t="s">
        <v>26</v>
      </c>
      <c r="F306" s="140">
        <v>4</v>
      </c>
      <c r="G306" s="2" t="s">
        <v>25</v>
      </c>
      <c r="H306" s="139">
        <v>4</v>
      </c>
      <c r="J306" s="6" t="s">
        <v>28</v>
      </c>
      <c r="K306" s="2" t="s">
        <v>40</v>
      </c>
      <c r="L306" s="156" t="s">
        <v>47</v>
      </c>
      <c r="M306" s="82">
        <f t="shared" si="17"/>
        <v>2</v>
      </c>
    </row>
    <row r="307" spans="1:13" ht="45">
      <c r="A307" s="3" t="s">
        <v>161</v>
      </c>
      <c r="B307" s="2">
        <v>4</v>
      </c>
      <c r="C307" s="2" t="s">
        <v>31</v>
      </c>
      <c r="D307" s="2">
        <v>4</v>
      </c>
      <c r="E307" s="2" t="s">
        <v>23</v>
      </c>
      <c r="F307" s="140">
        <v>4</v>
      </c>
      <c r="G307" s="2" t="s">
        <v>28</v>
      </c>
      <c r="H307" s="139">
        <v>4</v>
      </c>
      <c r="J307" s="3" t="s">
        <v>119</v>
      </c>
      <c r="K307" s="2" t="s">
        <v>46</v>
      </c>
      <c r="L307" s="156" t="s">
        <v>47</v>
      </c>
      <c r="M307" s="82">
        <f t="shared" si="17"/>
        <v>2</v>
      </c>
    </row>
    <row r="308" spans="1:13" ht="30" customHeight="1">
      <c r="A308" s="3"/>
      <c r="B308" s="57" t="s">
        <v>132</v>
      </c>
      <c r="C308" s="2" t="s">
        <v>30</v>
      </c>
      <c r="D308" s="2">
        <v>4</v>
      </c>
      <c r="E308" s="2" t="s">
        <v>24</v>
      </c>
      <c r="F308" s="140">
        <v>4</v>
      </c>
      <c r="G308" s="2" t="s">
        <v>29</v>
      </c>
      <c r="H308" s="139">
        <v>4</v>
      </c>
      <c r="J308" s="9" t="s">
        <v>31</v>
      </c>
      <c r="K308" s="2" t="s">
        <v>51</v>
      </c>
      <c r="L308" s="156" t="s">
        <v>47</v>
      </c>
      <c r="M308" s="82">
        <f t="shared" si="17"/>
        <v>2</v>
      </c>
    </row>
    <row r="309" spans="1:13" ht="15" customHeight="1" thickBot="1">
      <c r="A309" s="3"/>
      <c r="B309" s="57" t="s">
        <v>132</v>
      </c>
      <c r="C309" s="2" t="s">
        <v>323</v>
      </c>
      <c r="D309" s="58">
        <v>4</v>
      </c>
      <c r="E309" s="2" t="s">
        <v>30</v>
      </c>
      <c r="F309" s="140">
        <v>4</v>
      </c>
      <c r="G309" s="2" t="s">
        <v>318</v>
      </c>
      <c r="H309" s="58">
        <v>4</v>
      </c>
      <c r="J309" s="78" t="s">
        <v>117</v>
      </c>
      <c r="K309" s="140" t="s">
        <v>152</v>
      </c>
      <c r="L309" s="156" t="s">
        <v>48</v>
      </c>
      <c r="M309" s="82">
        <f t="shared" si="17"/>
        <v>0</v>
      </c>
    </row>
    <row r="310" spans="1:13" ht="30.75" thickBot="1">
      <c r="A310" s="3"/>
      <c r="B310" s="57" t="s">
        <v>132</v>
      </c>
      <c r="C310" s="2"/>
      <c r="D310" s="58" t="s">
        <v>132</v>
      </c>
      <c r="E310" s="2" t="s">
        <v>144</v>
      </c>
      <c r="F310" s="58">
        <v>4</v>
      </c>
      <c r="G310" s="2" t="s">
        <v>269</v>
      </c>
      <c r="H310" s="58">
        <v>4</v>
      </c>
      <c r="J310" s="157" t="s">
        <v>135</v>
      </c>
      <c r="K310" s="42" t="s">
        <v>107</v>
      </c>
      <c r="L310" s="158"/>
      <c r="M310" s="83"/>
    </row>
    <row r="311" spans="1:13" ht="30" customHeight="1" thickBot="1">
      <c r="A311" s="4"/>
      <c r="B311" s="58" t="s">
        <v>132</v>
      </c>
      <c r="C311" s="5"/>
      <c r="D311" s="58" t="s">
        <v>132</v>
      </c>
      <c r="E311" s="5"/>
      <c r="F311" s="58" t="s">
        <v>132</v>
      </c>
      <c r="G311" s="5"/>
      <c r="H311" s="58" t="s">
        <v>132</v>
      </c>
      <c r="K311" s="90"/>
    </row>
    <row r="312" spans="1:13" ht="15" customHeight="1" thickBot="1">
      <c r="A312"/>
      <c r="B312"/>
      <c r="C312"/>
      <c r="D312"/>
      <c r="E312"/>
      <c r="F312"/>
      <c r="G312"/>
      <c r="H312"/>
      <c r="J312"/>
      <c r="K312"/>
      <c r="L312"/>
    </row>
    <row r="313" spans="1:13" ht="19.5" thickBot="1">
      <c r="A313" s="391">
        <v>45310</v>
      </c>
      <c r="B313" s="392"/>
      <c r="C313" s="392"/>
      <c r="D313" s="392"/>
      <c r="E313" s="392"/>
      <c r="F313" s="392"/>
      <c r="G313" s="393"/>
      <c r="H313" s="89">
        <f>SUM(B315:B328,D315:D328,F315:F328,H315:H328)+SUM(M314:M326)</f>
        <v>215</v>
      </c>
      <c r="J313" s="53" t="s">
        <v>34</v>
      </c>
      <c r="K313" s="54" t="s">
        <v>35</v>
      </c>
      <c r="L313" s="91" t="s">
        <v>50</v>
      </c>
      <c r="M313" s="161" t="s">
        <v>151</v>
      </c>
    </row>
    <row r="314" spans="1:13" ht="45" customHeight="1" thickBot="1">
      <c r="A314" s="49" t="s">
        <v>0</v>
      </c>
      <c r="B314" s="51" t="s">
        <v>120</v>
      </c>
      <c r="C314" s="50" t="s">
        <v>1</v>
      </c>
      <c r="D314" s="51" t="s">
        <v>120</v>
      </c>
      <c r="E314" s="50" t="s">
        <v>112</v>
      </c>
      <c r="F314" s="51" t="s">
        <v>120</v>
      </c>
      <c r="G314" s="50" t="s">
        <v>131</v>
      </c>
      <c r="H314" s="52" t="s">
        <v>120</v>
      </c>
      <c r="I314" s="155">
        <f>H313/230</f>
        <v>0.93478260869565222</v>
      </c>
      <c r="J314" s="10" t="s">
        <v>21</v>
      </c>
      <c r="K314" s="46" t="s">
        <v>36</v>
      </c>
      <c r="L314" s="159" t="s">
        <v>47</v>
      </c>
      <c r="M314" s="160">
        <f t="shared" ref="M314:M326" si="18">IF(L314="✔",2,0)</f>
        <v>2</v>
      </c>
    </row>
    <row r="315" spans="1:13" ht="45">
      <c r="A315" s="47" t="s">
        <v>3</v>
      </c>
      <c r="B315" s="48">
        <v>4</v>
      </c>
      <c r="C315" s="48" t="s">
        <v>2</v>
      </c>
      <c r="D315" s="48">
        <v>4</v>
      </c>
      <c r="E315" s="48" t="s">
        <v>11</v>
      </c>
      <c r="F315" s="55">
        <v>5</v>
      </c>
      <c r="G315" s="48" t="s">
        <v>5</v>
      </c>
      <c r="H315" s="138">
        <v>4</v>
      </c>
      <c r="J315" s="7" t="s">
        <v>2</v>
      </c>
      <c r="K315" s="2" t="s">
        <v>37</v>
      </c>
      <c r="L315" s="156" t="s">
        <v>47</v>
      </c>
      <c r="M315" s="82">
        <f t="shared" si="18"/>
        <v>2</v>
      </c>
    </row>
    <row r="316" spans="1:13" ht="45" customHeight="1">
      <c r="A316" s="3" t="s">
        <v>113</v>
      </c>
      <c r="B316" s="2">
        <v>4</v>
      </c>
      <c r="C316" s="2" t="s">
        <v>21</v>
      </c>
      <c r="D316" s="2">
        <v>4</v>
      </c>
      <c r="E316" s="2" t="s">
        <v>22</v>
      </c>
      <c r="F316" s="140">
        <v>5</v>
      </c>
      <c r="G316" s="2" t="s">
        <v>6</v>
      </c>
      <c r="H316" s="139">
        <v>4</v>
      </c>
      <c r="J316" s="8" t="s">
        <v>4</v>
      </c>
      <c r="K316" s="2" t="s">
        <v>39</v>
      </c>
      <c r="L316" s="156" t="s">
        <v>47</v>
      </c>
      <c r="M316" s="82">
        <f t="shared" si="18"/>
        <v>2</v>
      </c>
    </row>
    <row r="317" spans="1:13" ht="45">
      <c r="A317" s="3" t="s">
        <v>163</v>
      </c>
      <c r="B317" s="2">
        <v>4</v>
      </c>
      <c r="C317" s="2" t="s">
        <v>17</v>
      </c>
      <c r="D317" s="2">
        <v>3</v>
      </c>
      <c r="E317" s="2" t="s">
        <v>12</v>
      </c>
      <c r="F317" s="140">
        <v>5</v>
      </c>
      <c r="G317" s="2" t="s">
        <v>7</v>
      </c>
      <c r="H317" s="139">
        <v>4</v>
      </c>
      <c r="J317" s="8" t="s">
        <v>38</v>
      </c>
      <c r="K317" s="2" t="s">
        <v>41</v>
      </c>
      <c r="L317" s="156" t="s">
        <v>47</v>
      </c>
      <c r="M317" s="82">
        <f t="shared" si="18"/>
        <v>2</v>
      </c>
    </row>
    <row r="318" spans="1:13" ht="45">
      <c r="A318" s="3" t="s">
        <v>114</v>
      </c>
      <c r="B318" s="2">
        <v>4</v>
      </c>
      <c r="C318" s="2" t="s">
        <v>4</v>
      </c>
      <c r="D318" s="2">
        <v>4</v>
      </c>
      <c r="E318" s="2" t="s">
        <v>13</v>
      </c>
      <c r="F318" s="140">
        <v>4</v>
      </c>
      <c r="G318" s="2" t="s">
        <v>8</v>
      </c>
      <c r="H318" s="139">
        <v>4</v>
      </c>
      <c r="J318" s="6" t="s">
        <v>20</v>
      </c>
      <c r="K318" s="2" t="s">
        <v>44</v>
      </c>
      <c r="L318" s="156" t="s">
        <v>47</v>
      </c>
      <c r="M318" s="82">
        <f t="shared" si="18"/>
        <v>2</v>
      </c>
    </row>
    <row r="319" spans="1:13" ht="60">
      <c r="A319" s="3" t="s">
        <v>32</v>
      </c>
      <c r="B319" s="2">
        <v>5</v>
      </c>
      <c r="C319" s="2" t="s">
        <v>38</v>
      </c>
      <c r="D319" s="2">
        <v>3</v>
      </c>
      <c r="E319" s="2" t="s">
        <v>43</v>
      </c>
      <c r="F319" s="140">
        <v>4</v>
      </c>
      <c r="G319" s="2" t="s">
        <v>9</v>
      </c>
      <c r="H319" s="139">
        <v>4</v>
      </c>
      <c r="J319" s="8" t="s">
        <v>31</v>
      </c>
      <c r="K319" s="2" t="s">
        <v>45</v>
      </c>
      <c r="L319" s="156" t="s">
        <v>47</v>
      </c>
      <c r="M319" s="82">
        <f t="shared" si="18"/>
        <v>2</v>
      </c>
    </row>
    <row r="320" spans="1:13" ht="45">
      <c r="A320" s="3" t="s">
        <v>115</v>
      </c>
      <c r="B320" s="2">
        <v>4</v>
      </c>
      <c r="C320" s="2" t="s">
        <v>27</v>
      </c>
      <c r="D320" s="2">
        <v>3</v>
      </c>
      <c r="E320" s="2" t="s">
        <v>14</v>
      </c>
      <c r="F320" s="140">
        <v>4</v>
      </c>
      <c r="G320" s="2" t="s">
        <v>10</v>
      </c>
      <c r="H320" s="139">
        <v>4</v>
      </c>
      <c r="J320" s="3" t="s">
        <v>33</v>
      </c>
      <c r="K320" s="2" t="s">
        <v>49</v>
      </c>
      <c r="L320" s="156" t="s">
        <v>47</v>
      </c>
      <c r="M320" s="82">
        <f t="shared" si="18"/>
        <v>2</v>
      </c>
    </row>
    <row r="321" spans="1:13" ht="45">
      <c r="A321" s="3" t="s">
        <v>116</v>
      </c>
      <c r="B321" s="2">
        <v>5</v>
      </c>
      <c r="C321" s="2" t="s">
        <v>19</v>
      </c>
      <c r="D321" s="2">
        <v>3</v>
      </c>
      <c r="E321" s="2" t="s">
        <v>15</v>
      </c>
      <c r="F321" s="140">
        <v>4</v>
      </c>
      <c r="G321" s="2" t="s">
        <v>18</v>
      </c>
      <c r="H321" s="139">
        <v>4</v>
      </c>
      <c r="J321" s="8" t="s">
        <v>16</v>
      </c>
      <c r="K321" s="2" t="s">
        <v>40</v>
      </c>
      <c r="L321" s="156" t="s">
        <v>48</v>
      </c>
      <c r="M321" s="82">
        <f t="shared" si="18"/>
        <v>0</v>
      </c>
    </row>
    <row r="322" spans="1:13" ht="30" customHeight="1">
      <c r="A322" s="3" t="s">
        <v>117</v>
      </c>
      <c r="B322" s="2">
        <v>2</v>
      </c>
      <c r="C322" s="2" t="s">
        <v>130</v>
      </c>
      <c r="D322" s="2">
        <v>5</v>
      </c>
      <c r="E322" s="2" t="s">
        <v>16</v>
      </c>
      <c r="F322" s="140">
        <v>4</v>
      </c>
      <c r="G322" s="2" t="s">
        <v>252</v>
      </c>
      <c r="H322" s="139">
        <v>4</v>
      </c>
      <c r="J322" s="9" t="s">
        <v>27</v>
      </c>
      <c r="K322" s="2" t="s">
        <v>42</v>
      </c>
      <c r="L322" s="156" t="s">
        <v>47</v>
      </c>
      <c r="M322" s="82">
        <f t="shared" si="18"/>
        <v>2</v>
      </c>
    </row>
    <row r="323" spans="1:13" ht="15" customHeight="1">
      <c r="A323" s="3" t="s">
        <v>118</v>
      </c>
      <c r="B323" s="2">
        <v>5</v>
      </c>
      <c r="C323" s="2" t="s">
        <v>164</v>
      </c>
      <c r="D323" s="2">
        <v>4</v>
      </c>
      <c r="E323" s="2" t="s">
        <v>26</v>
      </c>
      <c r="F323" s="140">
        <v>4</v>
      </c>
      <c r="G323" s="2" t="s">
        <v>25</v>
      </c>
      <c r="H323" s="139">
        <v>4</v>
      </c>
      <c r="J323" s="6" t="s">
        <v>28</v>
      </c>
      <c r="K323" s="2" t="s">
        <v>40</v>
      </c>
      <c r="L323" s="156" t="s">
        <v>47</v>
      </c>
      <c r="M323" s="82">
        <f t="shared" si="18"/>
        <v>2</v>
      </c>
    </row>
    <row r="324" spans="1:13" ht="45">
      <c r="A324" s="3" t="s">
        <v>161</v>
      </c>
      <c r="B324" s="2">
        <v>4</v>
      </c>
      <c r="C324" s="2" t="s">
        <v>31</v>
      </c>
      <c r="D324" s="2">
        <v>4</v>
      </c>
      <c r="E324" s="2" t="s">
        <v>23</v>
      </c>
      <c r="F324" s="140">
        <v>4</v>
      </c>
      <c r="G324" s="2" t="s">
        <v>28</v>
      </c>
      <c r="H324" s="139">
        <v>4</v>
      </c>
      <c r="J324" s="3" t="s">
        <v>119</v>
      </c>
      <c r="K324" s="2" t="s">
        <v>46</v>
      </c>
      <c r="L324" s="156" t="s">
        <v>47</v>
      </c>
      <c r="M324" s="82">
        <f t="shared" si="18"/>
        <v>2</v>
      </c>
    </row>
    <row r="325" spans="1:13" ht="30" customHeight="1">
      <c r="A325" s="3"/>
      <c r="B325" s="57" t="s">
        <v>132</v>
      </c>
      <c r="C325" s="2" t="s">
        <v>30</v>
      </c>
      <c r="D325" s="2">
        <v>4</v>
      </c>
      <c r="E325" s="2" t="s">
        <v>24</v>
      </c>
      <c r="F325" s="140">
        <v>4</v>
      </c>
      <c r="G325" s="2" t="s">
        <v>29</v>
      </c>
      <c r="H325" s="139">
        <v>4</v>
      </c>
      <c r="J325" s="9" t="s">
        <v>31</v>
      </c>
      <c r="K325" s="2" t="s">
        <v>51</v>
      </c>
      <c r="L325" s="156" t="s">
        <v>47</v>
      </c>
      <c r="M325" s="82">
        <f t="shared" si="18"/>
        <v>2</v>
      </c>
    </row>
    <row r="326" spans="1:13" ht="15" customHeight="1" thickBot="1">
      <c r="A326" s="3"/>
      <c r="B326" s="57" t="s">
        <v>132</v>
      </c>
      <c r="C326" s="2" t="s">
        <v>323</v>
      </c>
      <c r="D326" s="58">
        <v>4</v>
      </c>
      <c r="E326" s="2" t="s">
        <v>30</v>
      </c>
      <c r="F326" s="140">
        <v>4</v>
      </c>
      <c r="G326" s="2" t="s">
        <v>318</v>
      </c>
      <c r="H326" s="58">
        <v>4</v>
      </c>
      <c r="J326" s="78" t="s">
        <v>117</v>
      </c>
      <c r="K326" s="140" t="s">
        <v>152</v>
      </c>
      <c r="L326" s="156" t="s">
        <v>48</v>
      </c>
      <c r="M326" s="82">
        <f t="shared" si="18"/>
        <v>0</v>
      </c>
    </row>
    <row r="327" spans="1:13" ht="30.75" thickBot="1">
      <c r="A327" s="3"/>
      <c r="B327" s="57" t="s">
        <v>132</v>
      </c>
      <c r="C327" s="2"/>
      <c r="D327" s="58" t="s">
        <v>132</v>
      </c>
      <c r="E327" s="2" t="s">
        <v>144</v>
      </c>
      <c r="F327" s="58">
        <v>4</v>
      </c>
      <c r="G327" s="2" t="s">
        <v>269</v>
      </c>
      <c r="H327" s="58">
        <v>4</v>
      </c>
      <c r="J327" s="157" t="s">
        <v>135</v>
      </c>
      <c r="K327" s="42" t="s">
        <v>107</v>
      </c>
      <c r="L327" s="158"/>
      <c r="M327" s="83"/>
    </row>
    <row r="328" spans="1:13" ht="45" customHeight="1" thickBot="1">
      <c r="A328" s="4"/>
      <c r="B328" s="58" t="s">
        <v>132</v>
      </c>
      <c r="C328" s="5"/>
      <c r="D328" s="58" t="s">
        <v>132</v>
      </c>
      <c r="E328" s="5"/>
      <c r="F328" s="58" t="s">
        <v>132</v>
      </c>
      <c r="G328" s="5"/>
      <c r="H328" s="58" t="s">
        <v>132</v>
      </c>
      <c r="K328" s="90"/>
    </row>
    <row r="329" spans="1:13" ht="15.75" thickBot="1">
      <c r="A329"/>
      <c r="B329"/>
      <c r="C329"/>
      <c r="D329"/>
      <c r="E329"/>
      <c r="F329"/>
      <c r="G329"/>
      <c r="H329"/>
      <c r="J329"/>
      <c r="K329"/>
      <c r="L329"/>
    </row>
    <row r="330" spans="1:13" ht="19.5" thickBot="1">
      <c r="A330" s="391">
        <v>45311</v>
      </c>
      <c r="B330" s="392"/>
      <c r="C330" s="392"/>
      <c r="D330" s="392"/>
      <c r="E330" s="392"/>
      <c r="F330" s="392"/>
      <c r="G330" s="393"/>
      <c r="H330" s="89">
        <f>SUM(B332:B345,D332:D345,F332:F345,H332:H345)+SUM(M331:M343)</f>
        <v>215</v>
      </c>
      <c r="J330" s="53" t="s">
        <v>34</v>
      </c>
      <c r="K330" s="54" t="s">
        <v>35</v>
      </c>
      <c r="L330" s="91" t="s">
        <v>50</v>
      </c>
      <c r="M330" s="161" t="s">
        <v>151</v>
      </c>
    </row>
    <row r="331" spans="1:13" ht="45.75" thickBot="1">
      <c r="A331" s="49" t="s">
        <v>0</v>
      </c>
      <c r="B331" s="51" t="s">
        <v>120</v>
      </c>
      <c r="C331" s="50" t="s">
        <v>1</v>
      </c>
      <c r="D331" s="51" t="s">
        <v>120</v>
      </c>
      <c r="E331" s="50" t="s">
        <v>112</v>
      </c>
      <c r="F331" s="51" t="s">
        <v>120</v>
      </c>
      <c r="G331" s="50" t="s">
        <v>131</v>
      </c>
      <c r="H331" s="52" t="s">
        <v>120</v>
      </c>
      <c r="I331" s="155">
        <f>H330/230</f>
        <v>0.93478260869565222</v>
      </c>
      <c r="J331" s="10" t="s">
        <v>21</v>
      </c>
      <c r="K331" s="46" t="s">
        <v>36</v>
      </c>
      <c r="L331" s="159" t="s">
        <v>47</v>
      </c>
      <c r="M331" s="160">
        <f t="shared" ref="M331:M343" si="19">IF(L331="✔",2,0)</f>
        <v>2</v>
      </c>
    </row>
    <row r="332" spans="1:13" ht="45">
      <c r="A332" s="47" t="s">
        <v>3</v>
      </c>
      <c r="B332" s="48">
        <v>4</v>
      </c>
      <c r="C332" s="48" t="s">
        <v>2</v>
      </c>
      <c r="D332" s="48">
        <v>4</v>
      </c>
      <c r="E332" s="48" t="s">
        <v>11</v>
      </c>
      <c r="F332" s="55">
        <v>5</v>
      </c>
      <c r="G332" s="48" t="s">
        <v>5</v>
      </c>
      <c r="H332" s="138">
        <v>4</v>
      </c>
      <c r="J332" s="7" t="s">
        <v>2</v>
      </c>
      <c r="K332" s="2" t="s">
        <v>37</v>
      </c>
      <c r="L332" s="156" t="s">
        <v>47</v>
      </c>
      <c r="M332" s="82">
        <f t="shared" si="19"/>
        <v>2</v>
      </c>
    </row>
    <row r="333" spans="1:13" ht="45">
      <c r="A333" s="3" t="s">
        <v>113</v>
      </c>
      <c r="B333" s="2">
        <v>4</v>
      </c>
      <c r="C333" s="2" t="s">
        <v>21</v>
      </c>
      <c r="D333" s="2">
        <v>4</v>
      </c>
      <c r="E333" s="2" t="s">
        <v>22</v>
      </c>
      <c r="F333" s="140">
        <v>5</v>
      </c>
      <c r="G333" s="2" t="s">
        <v>6</v>
      </c>
      <c r="H333" s="139">
        <v>4</v>
      </c>
      <c r="J333" s="8" t="s">
        <v>4</v>
      </c>
      <c r="K333" s="2" t="s">
        <v>39</v>
      </c>
      <c r="L333" s="156" t="s">
        <v>47</v>
      </c>
      <c r="M333" s="82">
        <f t="shared" si="19"/>
        <v>2</v>
      </c>
    </row>
    <row r="334" spans="1:13" ht="45">
      <c r="A334" s="3" t="s">
        <v>163</v>
      </c>
      <c r="B334" s="2">
        <v>4</v>
      </c>
      <c r="C334" s="2" t="s">
        <v>17</v>
      </c>
      <c r="D334" s="2">
        <v>3</v>
      </c>
      <c r="E334" s="2" t="s">
        <v>12</v>
      </c>
      <c r="F334" s="140">
        <v>5</v>
      </c>
      <c r="G334" s="2" t="s">
        <v>7</v>
      </c>
      <c r="H334" s="139">
        <v>4</v>
      </c>
      <c r="J334" s="8" t="s">
        <v>38</v>
      </c>
      <c r="K334" s="2" t="s">
        <v>41</v>
      </c>
      <c r="L334" s="156" t="s">
        <v>47</v>
      </c>
      <c r="M334" s="82">
        <f t="shared" si="19"/>
        <v>2</v>
      </c>
    </row>
    <row r="335" spans="1:13" ht="45">
      <c r="A335" s="3" t="s">
        <v>114</v>
      </c>
      <c r="B335" s="2">
        <v>4</v>
      </c>
      <c r="C335" s="2" t="s">
        <v>4</v>
      </c>
      <c r="D335" s="2">
        <v>4</v>
      </c>
      <c r="E335" s="2" t="s">
        <v>13</v>
      </c>
      <c r="F335" s="140">
        <v>4</v>
      </c>
      <c r="G335" s="2" t="s">
        <v>8</v>
      </c>
      <c r="H335" s="139">
        <v>4</v>
      </c>
      <c r="J335" s="6" t="s">
        <v>20</v>
      </c>
      <c r="K335" s="2" t="s">
        <v>44</v>
      </c>
      <c r="L335" s="156" t="s">
        <v>47</v>
      </c>
      <c r="M335" s="82">
        <f t="shared" si="19"/>
        <v>2</v>
      </c>
    </row>
    <row r="336" spans="1:13" ht="30" customHeight="1">
      <c r="A336" s="3" t="s">
        <v>32</v>
      </c>
      <c r="B336" s="2">
        <v>5</v>
      </c>
      <c r="C336" s="2" t="s">
        <v>38</v>
      </c>
      <c r="D336" s="2">
        <v>3</v>
      </c>
      <c r="E336" s="2" t="s">
        <v>43</v>
      </c>
      <c r="F336" s="140">
        <v>4</v>
      </c>
      <c r="G336" s="2" t="s">
        <v>9</v>
      </c>
      <c r="H336" s="139">
        <v>4</v>
      </c>
      <c r="J336" s="8" t="s">
        <v>31</v>
      </c>
      <c r="K336" s="2" t="s">
        <v>45</v>
      </c>
      <c r="L336" s="156" t="s">
        <v>47</v>
      </c>
      <c r="M336" s="82">
        <f t="shared" si="19"/>
        <v>2</v>
      </c>
    </row>
    <row r="337" spans="1:13" ht="15" customHeight="1">
      <c r="A337" s="3" t="s">
        <v>115</v>
      </c>
      <c r="B337" s="2">
        <v>4</v>
      </c>
      <c r="C337" s="2" t="s">
        <v>27</v>
      </c>
      <c r="D337" s="2">
        <v>3</v>
      </c>
      <c r="E337" s="2" t="s">
        <v>14</v>
      </c>
      <c r="F337" s="140">
        <v>4</v>
      </c>
      <c r="G337" s="2" t="s">
        <v>10</v>
      </c>
      <c r="H337" s="139">
        <v>4</v>
      </c>
      <c r="J337" s="3" t="s">
        <v>33</v>
      </c>
      <c r="K337" s="2" t="s">
        <v>49</v>
      </c>
      <c r="L337" s="156" t="s">
        <v>47</v>
      </c>
      <c r="M337" s="82">
        <f t="shared" si="19"/>
        <v>2</v>
      </c>
    </row>
    <row r="338" spans="1:13" ht="45">
      <c r="A338" s="3" t="s">
        <v>116</v>
      </c>
      <c r="B338" s="2">
        <v>5</v>
      </c>
      <c r="C338" s="2" t="s">
        <v>19</v>
      </c>
      <c r="D338" s="2">
        <v>3</v>
      </c>
      <c r="E338" s="2" t="s">
        <v>15</v>
      </c>
      <c r="F338" s="140">
        <v>4</v>
      </c>
      <c r="G338" s="2" t="s">
        <v>18</v>
      </c>
      <c r="H338" s="139">
        <v>4</v>
      </c>
      <c r="J338" s="8" t="s">
        <v>16</v>
      </c>
      <c r="K338" s="2" t="s">
        <v>40</v>
      </c>
      <c r="L338" s="156" t="s">
        <v>48</v>
      </c>
      <c r="M338" s="82">
        <f t="shared" si="19"/>
        <v>0</v>
      </c>
    </row>
    <row r="339" spans="1:13" ht="30" customHeight="1">
      <c r="A339" s="3" t="s">
        <v>117</v>
      </c>
      <c r="B339" s="2">
        <v>2</v>
      </c>
      <c r="C339" s="2" t="s">
        <v>130</v>
      </c>
      <c r="D339" s="2">
        <v>5</v>
      </c>
      <c r="E339" s="2" t="s">
        <v>16</v>
      </c>
      <c r="F339" s="140">
        <v>4</v>
      </c>
      <c r="G339" s="2" t="s">
        <v>252</v>
      </c>
      <c r="H339" s="139">
        <v>4</v>
      </c>
      <c r="J339" s="9" t="s">
        <v>27</v>
      </c>
      <c r="K339" s="2" t="s">
        <v>42</v>
      </c>
      <c r="L339" s="156" t="s">
        <v>47</v>
      </c>
      <c r="M339" s="82">
        <f t="shared" si="19"/>
        <v>2</v>
      </c>
    </row>
    <row r="340" spans="1:13" ht="15" customHeight="1">
      <c r="A340" s="3" t="s">
        <v>118</v>
      </c>
      <c r="B340" s="2">
        <v>5</v>
      </c>
      <c r="C340" s="2" t="s">
        <v>164</v>
      </c>
      <c r="D340" s="2">
        <v>4</v>
      </c>
      <c r="E340" s="2" t="s">
        <v>26</v>
      </c>
      <c r="F340" s="140">
        <v>4</v>
      </c>
      <c r="G340" s="2" t="s">
        <v>25</v>
      </c>
      <c r="H340" s="139">
        <v>4</v>
      </c>
      <c r="J340" s="6" t="s">
        <v>28</v>
      </c>
      <c r="K340" s="2" t="s">
        <v>40</v>
      </c>
      <c r="L340" s="156" t="s">
        <v>47</v>
      </c>
      <c r="M340" s="82">
        <f t="shared" si="19"/>
        <v>2</v>
      </c>
    </row>
    <row r="341" spans="1:13" ht="45">
      <c r="A341" s="3" t="s">
        <v>161</v>
      </c>
      <c r="B341" s="2">
        <v>4</v>
      </c>
      <c r="C341" s="2" t="s">
        <v>31</v>
      </c>
      <c r="D341" s="2">
        <v>4</v>
      </c>
      <c r="E341" s="2" t="s">
        <v>23</v>
      </c>
      <c r="F341" s="140">
        <v>4</v>
      </c>
      <c r="G341" s="2" t="s">
        <v>28</v>
      </c>
      <c r="H341" s="139">
        <v>4</v>
      </c>
      <c r="J341" s="3" t="s">
        <v>119</v>
      </c>
      <c r="K341" s="2" t="s">
        <v>46</v>
      </c>
      <c r="L341" s="156" t="s">
        <v>47</v>
      </c>
      <c r="M341" s="82">
        <f t="shared" si="19"/>
        <v>2</v>
      </c>
    </row>
    <row r="342" spans="1:13" ht="45" customHeight="1">
      <c r="A342" s="3"/>
      <c r="B342" s="57" t="s">
        <v>132</v>
      </c>
      <c r="C342" s="2" t="s">
        <v>30</v>
      </c>
      <c r="D342" s="2">
        <v>4</v>
      </c>
      <c r="E342" s="2" t="s">
        <v>24</v>
      </c>
      <c r="F342" s="140">
        <v>4</v>
      </c>
      <c r="G342" s="2" t="s">
        <v>29</v>
      </c>
      <c r="H342" s="139">
        <v>4</v>
      </c>
      <c r="J342" s="9" t="s">
        <v>31</v>
      </c>
      <c r="K342" s="2" t="s">
        <v>51</v>
      </c>
      <c r="L342" s="156" t="s">
        <v>47</v>
      </c>
      <c r="M342" s="82">
        <f t="shared" si="19"/>
        <v>2</v>
      </c>
    </row>
    <row r="343" spans="1:13" ht="30.75" thickBot="1">
      <c r="A343" s="3"/>
      <c r="B343" s="57" t="s">
        <v>132</v>
      </c>
      <c r="C343" s="2" t="s">
        <v>323</v>
      </c>
      <c r="D343" s="58">
        <v>4</v>
      </c>
      <c r="E343" s="2" t="s">
        <v>30</v>
      </c>
      <c r="F343" s="140">
        <v>4</v>
      </c>
      <c r="G343" s="2" t="s">
        <v>318</v>
      </c>
      <c r="H343" s="58">
        <v>4</v>
      </c>
      <c r="J343" s="78" t="s">
        <v>117</v>
      </c>
      <c r="K343" s="140" t="s">
        <v>152</v>
      </c>
      <c r="L343" s="156" t="s">
        <v>48</v>
      </c>
      <c r="M343" s="82">
        <f t="shared" si="19"/>
        <v>0</v>
      </c>
    </row>
    <row r="344" spans="1:13" ht="45" customHeight="1" thickBot="1">
      <c r="A344" s="3"/>
      <c r="B344" s="57" t="s">
        <v>132</v>
      </c>
      <c r="C344" s="2"/>
      <c r="D344" s="58" t="s">
        <v>132</v>
      </c>
      <c r="E344" s="2" t="s">
        <v>144</v>
      </c>
      <c r="F344" s="58">
        <v>4</v>
      </c>
      <c r="G344" s="2" t="s">
        <v>269</v>
      </c>
      <c r="H344" s="58">
        <v>4</v>
      </c>
      <c r="J344" s="157" t="s">
        <v>135</v>
      </c>
      <c r="K344" s="42" t="s">
        <v>107</v>
      </c>
      <c r="L344" s="158"/>
      <c r="M344" s="83"/>
    </row>
    <row r="345" spans="1:13" ht="15.75" thickBot="1">
      <c r="A345" s="4"/>
      <c r="B345" s="58" t="s">
        <v>132</v>
      </c>
      <c r="C345" s="5"/>
      <c r="D345" s="58" t="s">
        <v>132</v>
      </c>
      <c r="E345" s="5"/>
      <c r="F345" s="58" t="s">
        <v>132</v>
      </c>
      <c r="G345" s="5"/>
      <c r="H345" s="58" t="s">
        <v>132</v>
      </c>
      <c r="K345" s="90"/>
    </row>
    <row r="346" spans="1:13" ht="15.75" thickBot="1">
      <c r="A346"/>
      <c r="B346"/>
      <c r="C346"/>
      <c r="D346"/>
      <c r="E346"/>
      <c r="F346"/>
      <c r="G346"/>
      <c r="H346"/>
      <c r="J346"/>
      <c r="K346"/>
      <c r="L346"/>
    </row>
    <row r="347" spans="1:13" ht="19.5" thickBot="1">
      <c r="A347" s="391">
        <v>45312</v>
      </c>
      <c r="B347" s="392"/>
      <c r="C347" s="392"/>
      <c r="D347" s="392"/>
      <c r="E347" s="392"/>
      <c r="F347" s="392"/>
      <c r="G347" s="393"/>
      <c r="H347" s="89">
        <f>SUM(B349:B362,D349:D362,F349:F362,H349:H362)+SUM(M348:M360)</f>
        <v>214</v>
      </c>
      <c r="J347" s="53" t="s">
        <v>34</v>
      </c>
      <c r="K347" s="54" t="s">
        <v>35</v>
      </c>
      <c r="L347" s="91" t="s">
        <v>50</v>
      </c>
      <c r="M347" s="161" t="s">
        <v>151</v>
      </c>
    </row>
    <row r="348" spans="1:13" ht="45.75" thickBot="1">
      <c r="A348" s="49" t="s">
        <v>0</v>
      </c>
      <c r="B348" s="51" t="s">
        <v>120</v>
      </c>
      <c r="C348" s="50" t="s">
        <v>1</v>
      </c>
      <c r="D348" s="51" t="s">
        <v>120</v>
      </c>
      <c r="E348" s="50" t="s">
        <v>112</v>
      </c>
      <c r="F348" s="51" t="s">
        <v>120</v>
      </c>
      <c r="G348" s="50" t="s">
        <v>131</v>
      </c>
      <c r="H348" s="52" t="s">
        <v>120</v>
      </c>
      <c r="I348" s="155">
        <f>H347/230</f>
        <v>0.93043478260869561</v>
      </c>
      <c r="J348" s="10" t="s">
        <v>21</v>
      </c>
      <c r="K348" s="46" t="s">
        <v>36</v>
      </c>
      <c r="L348" s="159" t="s">
        <v>47</v>
      </c>
      <c r="M348" s="160">
        <f t="shared" ref="M348:M360" si="20">IF(L348="✔",2,0)</f>
        <v>2</v>
      </c>
    </row>
    <row r="349" spans="1:13" ht="45">
      <c r="A349" s="47" t="s">
        <v>3</v>
      </c>
      <c r="B349" s="48">
        <v>4</v>
      </c>
      <c r="C349" s="48" t="s">
        <v>2</v>
      </c>
      <c r="D349" s="48">
        <v>4</v>
      </c>
      <c r="E349" s="48" t="s">
        <v>11</v>
      </c>
      <c r="F349" s="55">
        <v>5</v>
      </c>
      <c r="G349" s="48" t="s">
        <v>5</v>
      </c>
      <c r="H349" s="138">
        <v>4</v>
      </c>
      <c r="J349" s="7" t="s">
        <v>2</v>
      </c>
      <c r="K349" s="2" t="s">
        <v>37</v>
      </c>
      <c r="L349" s="156" t="s">
        <v>47</v>
      </c>
      <c r="M349" s="82">
        <f t="shared" si="20"/>
        <v>2</v>
      </c>
    </row>
    <row r="350" spans="1:13" ht="30" customHeight="1">
      <c r="A350" s="3" t="s">
        <v>113</v>
      </c>
      <c r="B350" s="2">
        <v>4</v>
      </c>
      <c r="C350" s="2" t="s">
        <v>21</v>
      </c>
      <c r="D350" s="2">
        <v>4</v>
      </c>
      <c r="E350" s="2" t="s">
        <v>22</v>
      </c>
      <c r="F350" s="140">
        <v>5</v>
      </c>
      <c r="G350" s="2" t="s">
        <v>6</v>
      </c>
      <c r="H350" s="139">
        <v>4</v>
      </c>
      <c r="J350" s="8" t="s">
        <v>4</v>
      </c>
      <c r="K350" s="2" t="s">
        <v>39</v>
      </c>
      <c r="L350" s="156" t="s">
        <v>47</v>
      </c>
      <c r="M350" s="82">
        <f t="shared" si="20"/>
        <v>2</v>
      </c>
    </row>
    <row r="351" spans="1:13" ht="15" customHeight="1">
      <c r="A351" s="3" t="s">
        <v>163</v>
      </c>
      <c r="B351" s="2">
        <v>4</v>
      </c>
      <c r="C351" s="2" t="s">
        <v>17</v>
      </c>
      <c r="D351" s="2">
        <v>3</v>
      </c>
      <c r="E351" s="2" t="s">
        <v>12</v>
      </c>
      <c r="F351" s="140">
        <v>5</v>
      </c>
      <c r="G351" s="2" t="s">
        <v>7</v>
      </c>
      <c r="H351" s="139">
        <v>4</v>
      </c>
      <c r="J351" s="8" t="s">
        <v>38</v>
      </c>
      <c r="K351" s="2" t="s">
        <v>41</v>
      </c>
      <c r="L351" s="156" t="s">
        <v>47</v>
      </c>
      <c r="M351" s="82">
        <f t="shared" si="20"/>
        <v>2</v>
      </c>
    </row>
    <row r="352" spans="1:13" ht="45">
      <c r="A352" s="3" t="s">
        <v>114</v>
      </c>
      <c r="B352" s="2">
        <v>4</v>
      </c>
      <c r="C352" s="2" t="s">
        <v>4</v>
      </c>
      <c r="D352" s="2">
        <v>4</v>
      </c>
      <c r="E352" s="2" t="s">
        <v>13</v>
      </c>
      <c r="F352" s="140">
        <v>4</v>
      </c>
      <c r="G352" s="2" t="s">
        <v>8</v>
      </c>
      <c r="H352" s="139">
        <v>4</v>
      </c>
      <c r="J352" s="6" t="s">
        <v>20</v>
      </c>
      <c r="K352" s="2" t="s">
        <v>44</v>
      </c>
      <c r="L352" s="156" t="s">
        <v>47</v>
      </c>
      <c r="M352" s="82">
        <f t="shared" si="20"/>
        <v>2</v>
      </c>
    </row>
    <row r="353" spans="1:13" ht="30" customHeight="1">
      <c r="A353" s="3" t="s">
        <v>32</v>
      </c>
      <c r="B353" s="2">
        <v>5</v>
      </c>
      <c r="C353" s="2" t="s">
        <v>38</v>
      </c>
      <c r="D353" s="2">
        <v>3</v>
      </c>
      <c r="E353" s="2" t="s">
        <v>43</v>
      </c>
      <c r="F353" s="140">
        <v>4</v>
      </c>
      <c r="G353" s="2" t="s">
        <v>9</v>
      </c>
      <c r="H353" s="139">
        <v>4</v>
      </c>
      <c r="J353" s="8" t="s">
        <v>31</v>
      </c>
      <c r="K353" s="2" t="s">
        <v>45</v>
      </c>
      <c r="L353" s="156" t="s">
        <v>47</v>
      </c>
      <c r="M353" s="82">
        <f t="shared" si="20"/>
        <v>2</v>
      </c>
    </row>
    <row r="354" spans="1:13" ht="15" customHeight="1">
      <c r="A354" s="3" t="s">
        <v>115</v>
      </c>
      <c r="B354" s="2">
        <v>4</v>
      </c>
      <c r="C354" s="2" t="s">
        <v>27</v>
      </c>
      <c r="D354" s="2">
        <v>3</v>
      </c>
      <c r="E354" s="2" t="s">
        <v>14</v>
      </c>
      <c r="F354" s="140">
        <v>4</v>
      </c>
      <c r="G354" s="2" t="s">
        <v>10</v>
      </c>
      <c r="H354" s="139">
        <v>4</v>
      </c>
      <c r="J354" s="3" t="s">
        <v>33</v>
      </c>
      <c r="K354" s="2" t="s">
        <v>49</v>
      </c>
      <c r="L354" s="156" t="s">
        <v>47</v>
      </c>
      <c r="M354" s="82">
        <f t="shared" si="20"/>
        <v>2</v>
      </c>
    </row>
    <row r="355" spans="1:13" ht="45">
      <c r="A355" s="3" t="s">
        <v>116</v>
      </c>
      <c r="B355" s="2">
        <v>5</v>
      </c>
      <c r="C355" s="2" t="s">
        <v>19</v>
      </c>
      <c r="D355" s="2">
        <v>3</v>
      </c>
      <c r="E355" s="2" t="s">
        <v>15</v>
      </c>
      <c r="F355" s="140">
        <v>4</v>
      </c>
      <c r="G355" s="2" t="s">
        <v>18</v>
      </c>
      <c r="H355" s="139">
        <v>4</v>
      </c>
      <c r="J355" s="8" t="s">
        <v>16</v>
      </c>
      <c r="K355" s="2" t="s">
        <v>40</v>
      </c>
      <c r="L355" s="156" t="s">
        <v>48</v>
      </c>
      <c r="M355" s="82">
        <f t="shared" si="20"/>
        <v>0</v>
      </c>
    </row>
    <row r="356" spans="1:13" ht="45" customHeight="1">
      <c r="A356" s="3" t="s">
        <v>117</v>
      </c>
      <c r="B356" s="2">
        <v>2</v>
      </c>
      <c r="C356" s="2" t="s">
        <v>130</v>
      </c>
      <c r="D356" s="2">
        <v>5</v>
      </c>
      <c r="E356" s="2" t="s">
        <v>16</v>
      </c>
      <c r="F356" s="140">
        <v>4</v>
      </c>
      <c r="G356" s="2" t="s">
        <v>252</v>
      </c>
      <c r="H356" s="139">
        <v>4</v>
      </c>
      <c r="J356" s="9" t="s">
        <v>27</v>
      </c>
      <c r="K356" s="2" t="s">
        <v>42</v>
      </c>
      <c r="L356" s="156" t="s">
        <v>47</v>
      </c>
      <c r="M356" s="82">
        <f t="shared" si="20"/>
        <v>2</v>
      </c>
    </row>
    <row r="357" spans="1:13" ht="45">
      <c r="A357" s="3" t="s">
        <v>118</v>
      </c>
      <c r="B357" s="2">
        <v>4</v>
      </c>
      <c r="C357" s="2" t="s">
        <v>164</v>
      </c>
      <c r="D357" s="2">
        <v>4</v>
      </c>
      <c r="E357" s="2" t="s">
        <v>26</v>
      </c>
      <c r="F357" s="140">
        <v>4</v>
      </c>
      <c r="G357" s="2" t="s">
        <v>25</v>
      </c>
      <c r="H357" s="139">
        <v>4</v>
      </c>
      <c r="J357" s="6" t="s">
        <v>28</v>
      </c>
      <c r="K357" s="2" t="s">
        <v>40</v>
      </c>
      <c r="L357" s="156" t="s">
        <v>47</v>
      </c>
      <c r="M357" s="82">
        <f t="shared" si="20"/>
        <v>2</v>
      </c>
    </row>
    <row r="358" spans="1:13" ht="45" customHeight="1">
      <c r="A358" s="3" t="s">
        <v>161</v>
      </c>
      <c r="B358" s="2">
        <v>4</v>
      </c>
      <c r="C358" s="2" t="s">
        <v>31</v>
      </c>
      <c r="D358" s="2">
        <v>4</v>
      </c>
      <c r="E358" s="2" t="s">
        <v>23</v>
      </c>
      <c r="F358" s="140">
        <v>4</v>
      </c>
      <c r="G358" s="2" t="s">
        <v>28</v>
      </c>
      <c r="H358" s="139">
        <v>4</v>
      </c>
      <c r="J358" s="3" t="s">
        <v>119</v>
      </c>
      <c r="K358" s="2" t="s">
        <v>46</v>
      </c>
      <c r="L358" s="156" t="s">
        <v>47</v>
      </c>
      <c r="M358" s="82">
        <f t="shared" si="20"/>
        <v>2</v>
      </c>
    </row>
    <row r="359" spans="1:13" ht="45">
      <c r="A359" s="3"/>
      <c r="B359" s="57" t="s">
        <v>132</v>
      </c>
      <c r="C359" s="2" t="s">
        <v>30</v>
      </c>
      <c r="D359" s="2">
        <v>4</v>
      </c>
      <c r="E359" s="2" t="s">
        <v>24</v>
      </c>
      <c r="F359" s="140">
        <v>4</v>
      </c>
      <c r="G359" s="2" t="s">
        <v>29</v>
      </c>
      <c r="H359" s="139">
        <v>4</v>
      </c>
      <c r="J359" s="9" t="s">
        <v>31</v>
      </c>
      <c r="K359" s="2" t="s">
        <v>51</v>
      </c>
      <c r="L359" s="156" t="s">
        <v>47</v>
      </c>
      <c r="M359" s="82">
        <f t="shared" si="20"/>
        <v>2</v>
      </c>
    </row>
    <row r="360" spans="1:13" ht="30.75" thickBot="1">
      <c r="A360" s="3"/>
      <c r="B360" s="57" t="s">
        <v>132</v>
      </c>
      <c r="C360" s="2" t="s">
        <v>323</v>
      </c>
      <c r="D360" s="58">
        <v>4</v>
      </c>
      <c r="E360" s="2" t="s">
        <v>30</v>
      </c>
      <c r="F360" s="140">
        <v>4</v>
      </c>
      <c r="G360" s="2" t="s">
        <v>318</v>
      </c>
      <c r="H360" s="58">
        <v>4</v>
      </c>
      <c r="J360" s="78" t="s">
        <v>117</v>
      </c>
      <c r="K360" s="140" t="s">
        <v>152</v>
      </c>
      <c r="L360" s="156" t="s">
        <v>48</v>
      </c>
      <c r="M360" s="82">
        <f t="shared" si="20"/>
        <v>0</v>
      </c>
    </row>
    <row r="361" spans="1:13" ht="30.75" thickBot="1">
      <c r="A361" s="3"/>
      <c r="B361" s="57" t="s">
        <v>132</v>
      </c>
      <c r="C361" s="2"/>
      <c r="D361" s="58" t="s">
        <v>132</v>
      </c>
      <c r="E361" s="2" t="s">
        <v>144</v>
      </c>
      <c r="F361" s="58">
        <v>4</v>
      </c>
      <c r="G361" s="2" t="s">
        <v>269</v>
      </c>
      <c r="H361" s="58">
        <v>4</v>
      </c>
      <c r="J361" s="157" t="s">
        <v>135</v>
      </c>
      <c r="K361" s="42" t="s">
        <v>107</v>
      </c>
      <c r="L361" s="158"/>
      <c r="M361" s="83"/>
    </row>
    <row r="362" spans="1:13" ht="15.75" thickBot="1">
      <c r="A362" s="4"/>
      <c r="B362" s="58" t="s">
        <v>132</v>
      </c>
      <c r="C362" s="5"/>
      <c r="D362" s="58" t="s">
        <v>132</v>
      </c>
      <c r="E362" s="5"/>
      <c r="F362" s="58" t="s">
        <v>132</v>
      </c>
      <c r="G362" s="5"/>
      <c r="H362" s="58" t="s">
        <v>132</v>
      </c>
      <c r="K362" s="90"/>
    </row>
    <row r="363" spans="1:13" ht="15.75" thickBot="1">
      <c r="A363"/>
      <c r="B363"/>
      <c r="C363"/>
      <c r="D363"/>
      <c r="E363"/>
      <c r="F363"/>
      <c r="G363"/>
      <c r="H363"/>
      <c r="J363"/>
      <c r="K363"/>
      <c r="L363"/>
    </row>
    <row r="364" spans="1:13" ht="19.5" thickBot="1">
      <c r="A364" s="391">
        <v>45313</v>
      </c>
      <c r="B364" s="392"/>
      <c r="C364" s="392"/>
      <c r="D364" s="392"/>
      <c r="E364" s="392"/>
      <c r="F364" s="392"/>
      <c r="G364" s="393"/>
      <c r="H364" s="89">
        <f>SUM(B366:B379,D366:D379,F366:F379,H366:H379)+SUM(M365:M377)</f>
        <v>204</v>
      </c>
      <c r="J364" s="53" t="s">
        <v>34</v>
      </c>
      <c r="K364" s="54" t="s">
        <v>35</v>
      </c>
      <c r="L364" s="91" t="s">
        <v>50</v>
      </c>
      <c r="M364" s="161" t="s">
        <v>151</v>
      </c>
    </row>
    <row r="365" spans="1:13" ht="15" customHeight="1" thickBot="1">
      <c r="A365" s="49" t="s">
        <v>0</v>
      </c>
      <c r="B365" s="51" t="s">
        <v>120</v>
      </c>
      <c r="C365" s="50" t="s">
        <v>1</v>
      </c>
      <c r="D365" s="51" t="s">
        <v>120</v>
      </c>
      <c r="E365" s="50" t="s">
        <v>112</v>
      </c>
      <c r="F365" s="51" t="s">
        <v>120</v>
      </c>
      <c r="G365" s="50" t="s">
        <v>131</v>
      </c>
      <c r="H365" s="52" t="s">
        <v>120</v>
      </c>
      <c r="I365" s="155">
        <f>H364/230</f>
        <v>0.88695652173913042</v>
      </c>
      <c r="J365" s="10" t="s">
        <v>21</v>
      </c>
      <c r="K365" s="46" t="s">
        <v>36</v>
      </c>
      <c r="L365" s="159" t="s">
        <v>47</v>
      </c>
      <c r="M365" s="160">
        <f t="shared" ref="M365:M377" si="21">IF(L365="✔",2,0)</f>
        <v>2</v>
      </c>
    </row>
    <row r="366" spans="1:13" ht="45">
      <c r="A366" s="47" t="s">
        <v>3</v>
      </c>
      <c r="B366" s="48">
        <v>3</v>
      </c>
      <c r="C366" s="48" t="s">
        <v>2</v>
      </c>
      <c r="D366" s="48">
        <v>4</v>
      </c>
      <c r="E366" s="48" t="s">
        <v>11</v>
      </c>
      <c r="F366" s="55">
        <v>5</v>
      </c>
      <c r="G366" s="48" t="s">
        <v>5</v>
      </c>
      <c r="H366" s="138">
        <v>4</v>
      </c>
      <c r="J366" s="7" t="s">
        <v>2</v>
      </c>
      <c r="K366" s="2" t="s">
        <v>37</v>
      </c>
      <c r="L366" s="156" t="s">
        <v>47</v>
      </c>
      <c r="M366" s="82">
        <f t="shared" si="21"/>
        <v>2</v>
      </c>
    </row>
    <row r="367" spans="1:13" ht="30" customHeight="1">
      <c r="A367" s="3" t="s">
        <v>113</v>
      </c>
      <c r="B367" s="2">
        <v>4</v>
      </c>
      <c r="C367" s="2" t="s">
        <v>21</v>
      </c>
      <c r="D367" s="2">
        <v>4</v>
      </c>
      <c r="E367" s="2" t="s">
        <v>22</v>
      </c>
      <c r="F367" s="140">
        <v>5</v>
      </c>
      <c r="G367" s="2" t="s">
        <v>6</v>
      </c>
      <c r="H367" s="139">
        <v>4</v>
      </c>
      <c r="J367" s="8" t="s">
        <v>4</v>
      </c>
      <c r="K367" s="2" t="s">
        <v>39</v>
      </c>
      <c r="L367" s="156" t="s">
        <v>47</v>
      </c>
      <c r="M367" s="82">
        <f t="shared" si="21"/>
        <v>2</v>
      </c>
    </row>
    <row r="368" spans="1:13" ht="15" customHeight="1">
      <c r="A368" s="3" t="s">
        <v>163</v>
      </c>
      <c r="B368" s="2">
        <v>4</v>
      </c>
      <c r="C368" s="2" t="s">
        <v>17</v>
      </c>
      <c r="D368" s="2">
        <v>3</v>
      </c>
      <c r="E368" s="2" t="s">
        <v>12</v>
      </c>
      <c r="F368" s="140">
        <v>5</v>
      </c>
      <c r="G368" s="2" t="s">
        <v>7</v>
      </c>
      <c r="H368" s="139">
        <v>4</v>
      </c>
      <c r="J368" s="8" t="s">
        <v>38</v>
      </c>
      <c r="K368" s="2" t="s">
        <v>41</v>
      </c>
      <c r="L368" s="156" t="s">
        <v>47</v>
      </c>
      <c r="M368" s="82">
        <f t="shared" si="21"/>
        <v>2</v>
      </c>
    </row>
    <row r="369" spans="1:13" ht="45">
      <c r="A369" s="3" t="s">
        <v>114</v>
      </c>
      <c r="B369" s="2">
        <v>4</v>
      </c>
      <c r="C369" s="2" t="s">
        <v>4</v>
      </c>
      <c r="D369" s="2">
        <v>4</v>
      </c>
      <c r="E369" s="2" t="s">
        <v>13</v>
      </c>
      <c r="F369" s="140">
        <v>4</v>
      </c>
      <c r="G369" s="2" t="s">
        <v>8</v>
      </c>
      <c r="H369" s="139">
        <v>4</v>
      </c>
      <c r="J369" s="6" t="s">
        <v>20</v>
      </c>
      <c r="K369" s="2" t="s">
        <v>44</v>
      </c>
      <c r="L369" s="156" t="s">
        <v>47</v>
      </c>
      <c r="M369" s="82">
        <f t="shared" si="21"/>
        <v>2</v>
      </c>
    </row>
    <row r="370" spans="1:13" ht="45" customHeight="1">
      <c r="A370" s="3" t="s">
        <v>32</v>
      </c>
      <c r="B370" s="2">
        <v>5</v>
      </c>
      <c r="C370" s="2" t="s">
        <v>38</v>
      </c>
      <c r="D370" s="2">
        <v>3</v>
      </c>
      <c r="E370" s="2" t="s">
        <v>43</v>
      </c>
      <c r="F370" s="140">
        <v>3</v>
      </c>
      <c r="G370" s="2" t="s">
        <v>9</v>
      </c>
      <c r="H370" s="139">
        <v>4</v>
      </c>
      <c r="J370" s="8" t="s">
        <v>31</v>
      </c>
      <c r="K370" s="2" t="s">
        <v>45</v>
      </c>
      <c r="L370" s="156" t="s">
        <v>47</v>
      </c>
      <c r="M370" s="82">
        <f t="shared" si="21"/>
        <v>2</v>
      </c>
    </row>
    <row r="371" spans="1:13" ht="45">
      <c r="A371" s="3" t="s">
        <v>115</v>
      </c>
      <c r="B371" s="2">
        <v>4</v>
      </c>
      <c r="C371" s="2" t="s">
        <v>27</v>
      </c>
      <c r="D371" s="2">
        <v>2</v>
      </c>
      <c r="E371" s="2" t="s">
        <v>14</v>
      </c>
      <c r="F371" s="140">
        <v>4</v>
      </c>
      <c r="G371" s="2" t="s">
        <v>10</v>
      </c>
      <c r="H371" s="139">
        <v>4</v>
      </c>
      <c r="J371" s="3" t="s">
        <v>33</v>
      </c>
      <c r="K371" s="2" t="s">
        <v>49</v>
      </c>
      <c r="L371" s="156" t="s">
        <v>47</v>
      </c>
      <c r="M371" s="82">
        <f t="shared" si="21"/>
        <v>2</v>
      </c>
    </row>
    <row r="372" spans="1:13" ht="45" customHeight="1">
      <c r="A372" s="3" t="s">
        <v>116</v>
      </c>
      <c r="B372" s="2">
        <v>5</v>
      </c>
      <c r="C372" s="2" t="s">
        <v>19</v>
      </c>
      <c r="D372" s="2">
        <v>3</v>
      </c>
      <c r="E372" s="2" t="s">
        <v>15</v>
      </c>
      <c r="F372" s="140">
        <v>4</v>
      </c>
      <c r="G372" s="2" t="s">
        <v>18</v>
      </c>
      <c r="H372" s="139">
        <v>4</v>
      </c>
      <c r="J372" s="8" t="s">
        <v>16</v>
      </c>
      <c r="K372" s="2" t="s">
        <v>40</v>
      </c>
      <c r="L372" s="156" t="s">
        <v>48</v>
      </c>
      <c r="M372" s="82">
        <f t="shared" si="21"/>
        <v>0</v>
      </c>
    </row>
    <row r="373" spans="1:13" ht="45">
      <c r="A373" s="3" t="s">
        <v>117</v>
      </c>
      <c r="B373" s="2">
        <v>2</v>
      </c>
      <c r="C373" s="2" t="s">
        <v>130</v>
      </c>
      <c r="D373" s="2">
        <v>4</v>
      </c>
      <c r="E373" s="2" t="s">
        <v>16</v>
      </c>
      <c r="F373" s="140">
        <v>3</v>
      </c>
      <c r="G373" s="2" t="s">
        <v>252</v>
      </c>
      <c r="H373" s="139">
        <v>4</v>
      </c>
      <c r="J373" s="9" t="s">
        <v>27</v>
      </c>
      <c r="K373" s="2" t="s">
        <v>42</v>
      </c>
      <c r="L373" s="156" t="s">
        <v>47</v>
      </c>
      <c r="M373" s="82">
        <f t="shared" si="21"/>
        <v>2</v>
      </c>
    </row>
    <row r="374" spans="1:13" ht="45">
      <c r="A374" s="3" t="s">
        <v>118</v>
      </c>
      <c r="B374" s="2">
        <v>5</v>
      </c>
      <c r="C374" s="2" t="s">
        <v>164</v>
      </c>
      <c r="D374" s="2">
        <v>3</v>
      </c>
      <c r="E374" s="2" t="s">
        <v>26</v>
      </c>
      <c r="F374" s="140">
        <v>4</v>
      </c>
      <c r="G374" s="2" t="s">
        <v>25</v>
      </c>
      <c r="H374" s="139">
        <v>4</v>
      </c>
      <c r="J374" s="6" t="s">
        <v>28</v>
      </c>
      <c r="K374" s="2" t="s">
        <v>40</v>
      </c>
      <c r="L374" s="156" t="s">
        <v>47</v>
      </c>
      <c r="M374" s="82">
        <f t="shared" si="21"/>
        <v>2</v>
      </c>
    </row>
    <row r="375" spans="1:13" ht="45">
      <c r="A375" s="3" t="s">
        <v>161</v>
      </c>
      <c r="B375" s="2">
        <v>4</v>
      </c>
      <c r="C375" s="2" t="s">
        <v>31</v>
      </c>
      <c r="D375" s="2">
        <v>4</v>
      </c>
      <c r="E375" s="2" t="s">
        <v>23</v>
      </c>
      <c r="F375" s="140">
        <v>4</v>
      </c>
      <c r="G375" s="2" t="s">
        <v>28</v>
      </c>
      <c r="H375" s="139">
        <v>4</v>
      </c>
      <c r="J375" s="3" t="s">
        <v>119</v>
      </c>
      <c r="K375" s="2" t="s">
        <v>46</v>
      </c>
      <c r="L375" s="156" t="s">
        <v>47</v>
      </c>
      <c r="M375" s="82">
        <f t="shared" si="21"/>
        <v>2</v>
      </c>
    </row>
    <row r="376" spans="1:13" ht="45">
      <c r="A376" s="3"/>
      <c r="B376" s="57" t="s">
        <v>132</v>
      </c>
      <c r="C376" s="2" t="s">
        <v>30</v>
      </c>
      <c r="D376" s="2">
        <v>4</v>
      </c>
      <c r="E376" s="2" t="s">
        <v>24</v>
      </c>
      <c r="F376" s="140">
        <v>4</v>
      </c>
      <c r="G376" s="2" t="s">
        <v>29</v>
      </c>
      <c r="H376" s="139">
        <v>4</v>
      </c>
      <c r="J376" s="9" t="s">
        <v>31</v>
      </c>
      <c r="K376" s="2" t="s">
        <v>51</v>
      </c>
      <c r="L376" s="156" t="s">
        <v>47</v>
      </c>
      <c r="M376" s="82">
        <f t="shared" si="21"/>
        <v>2</v>
      </c>
    </row>
    <row r="377" spans="1:13" ht="30.75" thickBot="1">
      <c r="A377" s="3"/>
      <c r="B377" s="57" t="s">
        <v>132</v>
      </c>
      <c r="C377" s="2" t="s">
        <v>323</v>
      </c>
      <c r="D377" s="58">
        <v>4</v>
      </c>
      <c r="E377" s="2" t="s">
        <v>144</v>
      </c>
      <c r="F377" s="140">
        <v>4</v>
      </c>
      <c r="G377" s="2" t="s">
        <v>318</v>
      </c>
      <c r="H377" s="58">
        <v>4</v>
      </c>
      <c r="J377" s="78" t="s">
        <v>117</v>
      </c>
      <c r="K377" s="140" t="s">
        <v>152</v>
      </c>
      <c r="L377" s="156" t="s">
        <v>48</v>
      </c>
      <c r="M377" s="82">
        <f t="shared" si="21"/>
        <v>0</v>
      </c>
    </row>
    <row r="378" spans="1:13" ht="30" customHeight="1" thickBot="1">
      <c r="A378" s="3"/>
      <c r="B378" s="57" t="s">
        <v>132</v>
      </c>
      <c r="C378" s="2"/>
      <c r="D378" s="58" t="s">
        <v>132</v>
      </c>
      <c r="E378" s="2"/>
      <c r="F378" s="58" t="s">
        <v>132</v>
      </c>
      <c r="G378" s="2" t="s">
        <v>269</v>
      </c>
      <c r="H378" s="58">
        <v>3</v>
      </c>
      <c r="J378" s="157" t="s">
        <v>135</v>
      </c>
      <c r="K378" s="42" t="s">
        <v>107</v>
      </c>
      <c r="L378" s="158"/>
      <c r="M378" s="83"/>
    </row>
    <row r="379" spans="1:13" ht="15" customHeight="1" thickBot="1">
      <c r="A379" s="4"/>
      <c r="B379" s="58" t="s">
        <v>132</v>
      </c>
      <c r="C379" s="5"/>
      <c r="D379" s="58" t="s">
        <v>132</v>
      </c>
      <c r="E379" s="5"/>
      <c r="F379" s="58" t="s">
        <v>132</v>
      </c>
      <c r="G379" s="5"/>
      <c r="H379" s="58" t="s">
        <v>132</v>
      </c>
      <c r="K379" s="90"/>
    </row>
    <row r="380" spans="1:13" ht="15.75" thickBot="1">
      <c r="A380"/>
      <c r="B380"/>
      <c r="C380"/>
      <c r="D380"/>
      <c r="E380"/>
      <c r="F380"/>
      <c r="G380"/>
      <c r="H380"/>
      <c r="J380"/>
      <c r="K380"/>
      <c r="L380"/>
    </row>
    <row r="381" spans="1:13" ht="30" customHeight="1" thickBot="1">
      <c r="A381" s="391">
        <v>45314</v>
      </c>
      <c r="B381" s="392"/>
      <c r="C381" s="392"/>
      <c r="D381" s="392"/>
      <c r="E381" s="392"/>
      <c r="F381" s="392"/>
      <c r="G381" s="393"/>
      <c r="H381" s="89">
        <f>SUM(B383:B396,D383:D396,F383:F396,H383:H396)+SUM(M382:M394)</f>
        <v>203</v>
      </c>
      <c r="J381" s="53" t="s">
        <v>34</v>
      </c>
      <c r="K381" s="54" t="s">
        <v>35</v>
      </c>
      <c r="L381" s="91" t="s">
        <v>50</v>
      </c>
      <c r="M381" s="161" t="s">
        <v>151</v>
      </c>
    </row>
    <row r="382" spans="1:13" ht="15" customHeight="1" thickBot="1">
      <c r="A382" s="49" t="s">
        <v>0</v>
      </c>
      <c r="B382" s="51" t="s">
        <v>120</v>
      </c>
      <c r="C382" s="50" t="s">
        <v>1</v>
      </c>
      <c r="D382" s="51" t="s">
        <v>120</v>
      </c>
      <c r="E382" s="50" t="s">
        <v>112</v>
      </c>
      <c r="F382" s="51" t="s">
        <v>120</v>
      </c>
      <c r="G382" s="50" t="s">
        <v>131</v>
      </c>
      <c r="H382" s="52" t="s">
        <v>120</v>
      </c>
      <c r="I382" s="155">
        <f>H381/230</f>
        <v>0.88260869565217392</v>
      </c>
      <c r="J382" s="10" t="s">
        <v>21</v>
      </c>
      <c r="K382" s="46" t="s">
        <v>36</v>
      </c>
      <c r="L382" s="159" t="s">
        <v>47</v>
      </c>
      <c r="M382" s="160">
        <f t="shared" ref="M382:M394" si="22">IF(L382="✔",2,0)</f>
        <v>2</v>
      </c>
    </row>
    <row r="383" spans="1:13" ht="45">
      <c r="A383" s="47" t="s">
        <v>3</v>
      </c>
      <c r="B383" s="48">
        <v>3</v>
      </c>
      <c r="C383" s="48" t="s">
        <v>2</v>
      </c>
      <c r="D383" s="48">
        <v>4</v>
      </c>
      <c r="E383" s="48" t="s">
        <v>11</v>
      </c>
      <c r="F383" s="55">
        <v>5</v>
      </c>
      <c r="G383" s="48" t="s">
        <v>5</v>
      </c>
      <c r="H383" s="138">
        <v>4</v>
      </c>
      <c r="J383" s="7" t="s">
        <v>2</v>
      </c>
      <c r="K383" s="2" t="s">
        <v>37</v>
      </c>
      <c r="L383" s="156" t="s">
        <v>47</v>
      </c>
      <c r="M383" s="82">
        <f t="shared" si="22"/>
        <v>2</v>
      </c>
    </row>
    <row r="384" spans="1:13" ht="45" customHeight="1">
      <c r="A384" s="3" t="s">
        <v>113</v>
      </c>
      <c r="B384" s="2">
        <v>4</v>
      </c>
      <c r="C384" s="2" t="s">
        <v>21</v>
      </c>
      <c r="D384" s="2">
        <v>4</v>
      </c>
      <c r="E384" s="2" t="s">
        <v>22</v>
      </c>
      <c r="F384" s="140">
        <v>5</v>
      </c>
      <c r="G384" s="2" t="s">
        <v>6</v>
      </c>
      <c r="H384" s="139">
        <v>4</v>
      </c>
      <c r="J384" s="8" t="s">
        <v>4</v>
      </c>
      <c r="K384" s="2" t="s">
        <v>39</v>
      </c>
      <c r="L384" s="156" t="s">
        <v>47</v>
      </c>
      <c r="M384" s="82">
        <f t="shared" si="22"/>
        <v>2</v>
      </c>
    </row>
    <row r="385" spans="1:13" ht="45">
      <c r="A385" s="3" t="s">
        <v>163</v>
      </c>
      <c r="B385" s="2">
        <v>4</v>
      </c>
      <c r="C385" s="2" t="s">
        <v>17</v>
      </c>
      <c r="D385" s="2">
        <v>3</v>
      </c>
      <c r="E385" s="2" t="s">
        <v>12</v>
      </c>
      <c r="F385" s="140">
        <v>5</v>
      </c>
      <c r="G385" s="2" t="s">
        <v>7</v>
      </c>
      <c r="H385" s="139">
        <v>4</v>
      </c>
      <c r="J385" s="8" t="s">
        <v>38</v>
      </c>
      <c r="K385" s="2" t="s">
        <v>41</v>
      </c>
      <c r="L385" s="156" t="s">
        <v>47</v>
      </c>
      <c r="M385" s="82">
        <f t="shared" si="22"/>
        <v>2</v>
      </c>
    </row>
    <row r="386" spans="1:13" ht="45" customHeight="1">
      <c r="A386" s="3" t="s">
        <v>114</v>
      </c>
      <c r="B386" s="2">
        <v>4</v>
      </c>
      <c r="C386" s="2" t="s">
        <v>4</v>
      </c>
      <c r="D386" s="2">
        <v>4</v>
      </c>
      <c r="E386" s="2" t="s">
        <v>13</v>
      </c>
      <c r="F386" s="140">
        <v>4</v>
      </c>
      <c r="G386" s="2" t="s">
        <v>8</v>
      </c>
      <c r="H386" s="139">
        <v>4</v>
      </c>
      <c r="J386" s="6" t="s">
        <v>20</v>
      </c>
      <c r="K386" s="2" t="s">
        <v>44</v>
      </c>
      <c r="L386" s="156" t="s">
        <v>47</v>
      </c>
      <c r="M386" s="82">
        <f t="shared" si="22"/>
        <v>2</v>
      </c>
    </row>
    <row r="387" spans="1:13" ht="60">
      <c r="A387" s="3" t="s">
        <v>32</v>
      </c>
      <c r="B387" s="2">
        <v>5</v>
      </c>
      <c r="C387" s="2" t="s">
        <v>38</v>
      </c>
      <c r="D387" s="2">
        <v>3</v>
      </c>
      <c r="E387" s="2" t="s">
        <v>43</v>
      </c>
      <c r="F387" s="140">
        <v>3</v>
      </c>
      <c r="G387" s="2" t="s">
        <v>9</v>
      </c>
      <c r="H387" s="139">
        <v>3</v>
      </c>
      <c r="J387" s="8" t="s">
        <v>31</v>
      </c>
      <c r="K387" s="2" t="s">
        <v>45</v>
      </c>
      <c r="L387" s="156" t="s">
        <v>47</v>
      </c>
      <c r="M387" s="82">
        <f t="shared" si="22"/>
        <v>2</v>
      </c>
    </row>
    <row r="388" spans="1:13" ht="45">
      <c r="A388" s="3" t="s">
        <v>115</v>
      </c>
      <c r="B388" s="2">
        <v>4</v>
      </c>
      <c r="C388" s="2" t="s">
        <v>27</v>
      </c>
      <c r="D388" s="2">
        <v>2</v>
      </c>
      <c r="E388" s="2" t="s">
        <v>14</v>
      </c>
      <c r="F388" s="140">
        <v>4</v>
      </c>
      <c r="G388" s="2" t="s">
        <v>10</v>
      </c>
      <c r="H388" s="139">
        <v>4</v>
      </c>
      <c r="J388" s="3" t="s">
        <v>33</v>
      </c>
      <c r="K388" s="2" t="s">
        <v>49</v>
      </c>
      <c r="L388" s="156" t="s">
        <v>47</v>
      </c>
      <c r="M388" s="82">
        <f t="shared" si="22"/>
        <v>2</v>
      </c>
    </row>
    <row r="389" spans="1:13" ht="45">
      <c r="A389" s="3" t="s">
        <v>116</v>
      </c>
      <c r="B389" s="2">
        <v>5</v>
      </c>
      <c r="C389" s="2" t="s">
        <v>19</v>
      </c>
      <c r="D389" s="2">
        <v>3</v>
      </c>
      <c r="E389" s="2" t="s">
        <v>15</v>
      </c>
      <c r="F389" s="140">
        <v>4</v>
      </c>
      <c r="G389" s="2" t="s">
        <v>18</v>
      </c>
      <c r="H389" s="139">
        <v>4</v>
      </c>
      <c r="J389" s="8" t="s">
        <v>16</v>
      </c>
      <c r="K389" s="2" t="s">
        <v>40</v>
      </c>
      <c r="L389" s="156" t="s">
        <v>48</v>
      </c>
      <c r="M389" s="82">
        <f t="shared" si="22"/>
        <v>0</v>
      </c>
    </row>
    <row r="390" spans="1:13" ht="45">
      <c r="A390" s="3" t="s">
        <v>117</v>
      </c>
      <c r="B390" s="2">
        <v>3</v>
      </c>
      <c r="C390" s="2" t="s">
        <v>130</v>
      </c>
      <c r="D390" s="2">
        <v>4</v>
      </c>
      <c r="E390" s="2" t="s">
        <v>16</v>
      </c>
      <c r="F390" s="140">
        <v>3</v>
      </c>
      <c r="G390" s="2" t="s">
        <v>252</v>
      </c>
      <c r="H390" s="139">
        <v>4</v>
      </c>
      <c r="J390" s="9" t="s">
        <v>27</v>
      </c>
      <c r="K390" s="2" t="s">
        <v>42</v>
      </c>
      <c r="L390" s="156" t="s">
        <v>47</v>
      </c>
      <c r="M390" s="82">
        <f t="shared" si="22"/>
        <v>2</v>
      </c>
    </row>
    <row r="391" spans="1:13" ht="45">
      <c r="A391" s="3" t="s">
        <v>118</v>
      </c>
      <c r="B391" s="2">
        <v>3</v>
      </c>
      <c r="C391" s="2" t="s">
        <v>164</v>
      </c>
      <c r="D391" s="2">
        <v>3</v>
      </c>
      <c r="E391" s="2" t="s">
        <v>26</v>
      </c>
      <c r="F391" s="140">
        <v>4</v>
      </c>
      <c r="G391" s="2" t="s">
        <v>25</v>
      </c>
      <c r="H391" s="139">
        <v>4</v>
      </c>
      <c r="J391" s="6" t="s">
        <v>28</v>
      </c>
      <c r="K391" s="2" t="s">
        <v>40</v>
      </c>
      <c r="L391" s="156" t="s">
        <v>47</v>
      </c>
      <c r="M391" s="82">
        <f t="shared" si="22"/>
        <v>2</v>
      </c>
    </row>
    <row r="392" spans="1:13" ht="30" customHeight="1">
      <c r="A392" s="3" t="s">
        <v>161</v>
      </c>
      <c r="B392" s="2">
        <v>4</v>
      </c>
      <c r="C392" s="2" t="s">
        <v>31</v>
      </c>
      <c r="D392" s="2">
        <v>4</v>
      </c>
      <c r="E392" s="2" t="s">
        <v>23</v>
      </c>
      <c r="F392" s="140">
        <v>3</v>
      </c>
      <c r="G392" s="2" t="s">
        <v>28</v>
      </c>
      <c r="H392" s="139">
        <v>4</v>
      </c>
      <c r="J392" s="3" t="s">
        <v>119</v>
      </c>
      <c r="K392" s="2" t="s">
        <v>46</v>
      </c>
      <c r="L392" s="156" t="s">
        <v>47</v>
      </c>
      <c r="M392" s="82">
        <f t="shared" si="22"/>
        <v>2</v>
      </c>
    </row>
    <row r="393" spans="1:13" ht="15" customHeight="1">
      <c r="A393" s="3"/>
      <c r="B393" s="57" t="s">
        <v>132</v>
      </c>
      <c r="C393" s="2" t="s">
        <v>30</v>
      </c>
      <c r="D393" s="2">
        <v>4</v>
      </c>
      <c r="E393" s="2" t="s">
        <v>24</v>
      </c>
      <c r="F393" s="140">
        <v>4</v>
      </c>
      <c r="G393" s="2" t="s">
        <v>29</v>
      </c>
      <c r="H393" s="139">
        <v>4</v>
      </c>
      <c r="J393" s="9" t="s">
        <v>31</v>
      </c>
      <c r="K393" s="2" t="s">
        <v>51</v>
      </c>
      <c r="L393" s="156" t="s">
        <v>47</v>
      </c>
      <c r="M393" s="82">
        <f t="shared" si="22"/>
        <v>2</v>
      </c>
    </row>
    <row r="394" spans="1:13" ht="30.75" thickBot="1">
      <c r="A394" s="3"/>
      <c r="B394" s="57" t="s">
        <v>132</v>
      </c>
      <c r="C394" s="2" t="s">
        <v>323</v>
      </c>
      <c r="D394" s="58">
        <v>4</v>
      </c>
      <c r="E394" s="2" t="s">
        <v>144</v>
      </c>
      <c r="F394" s="140">
        <v>4</v>
      </c>
      <c r="G394" s="2" t="s">
        <v>318</v>
      </c>
      <c r="H394" s="58">
        <v>4</v>
      </c>
      <c r="J394" s="78" t="s">
        <v>117</v>
      </c>
      <c r="K394" s="140" t="s">
        <v>152</v>
      </c>
      <c r="L394" s="156" t="s">
        <v>47</v>
      </c>
      <c r="M394" s="82">
        <f t="shared" si="22"/>
        <v>2</v>
      </c>
    </row>
    <row r="395" spans="1:13" ht="30" customHeight="1" thickBot="1">
      <c r="A395" s="3"/>
      <c r="B395" s="57" t="s">
        <v>132</v>
      </c>
      <c r="C395" s="2"/>
      <c r="D395" s="58" t="s">
        <v>132</v>
      </c>
      <c r="E395" s="2"/>
      <c r="F395" s="58" t="s">
        <v>132</v>
      </c>
      <c r="G395" s="2" t="s">
        <v>269</v>
      </c>
      <c r="H395" s="58">
        <v>3</v>
      </c>
      <c r="J395" s="157" t="s">
        <v>135</v>
      </c>
      <c r="K395" s="42" t="s">
        <v>107</v>
      </c>
      <c r="L395" s="158"/>
      <c r="M395" s="83"/>
    </row>
    <row r="396" spans="1:13" ht="15" customHeight="1" thickBot="1">
      <c r="A396" s="4"/>
      <c r="B396" s="58" t="s">
        <v>132</v>
      </c>
      <c r="C396" s="5"/>
      <c r="D396" s="58" t="s">
        <v>132</v>
      </c>
      <c r="E396" s="5"/>
      <c r="F396" s="58" t="s">
        <v>132</v>
      </c>
      <c r="G396" s="5"/>
      <c r="H396" s="58" t="s">
        <v>132</v>
      </c>
      <c r="K396" s="90"/>
    </row>
    <row r="397" spans="1:13" ht="15.75" thickBot="1">
      <c r="A397"/>
      <c r="B397"/>
      <c r="C397"/>
      <c r="D397"/>
      <c r="E397"/>
      <c r="F397"/>
      <c r="G397"/>
      <c r="H397"/>
      <c r="J397"/>
      <c r="K397"/>
      <c r="L397"/>
    </row>
    <row r="398" spans="1:13" ht="19.5" thickBot="1">
      <c r="A398" s="391">
        <v>45315</v>
      </c>
      <c r="B398" s="392"/>
      <c r="C398" s="392"/>
      <c r="D398" s="392"/>
      <c r="E398" s="392"/>
      <c r="F398" s="392"/>
      <c r="G398" s="393"/>
      <c r="H398" s="89">
        <f>SUM(B400:B413,D400:D413,F400:F413,H400:H413)+SUM(M399:M411)</f>
        <v>201</v>
      </c>
      <c r="J398" s="53" t="s">
        <v>34</v>
      </c>
      <c r="K398" s="54" t="s">
        <v>35</v>
      </c>
      <c r="L398" s="91" t="s">
        <v>50</v>
      </c>
      <c r="M398" s="161" t="s">
        <v>151</v>
      </c>
    </row>
    <row r="399" spans="1:13" ht="45.75" thickBot="1">
      <c r="A399" s="49" t="s">
        <v>0</v>
      </c>
      <c r="B399" s="51" t="s">
        <v>120</v>
      </c>
      <c r="C399" s="50" t="s">
        <v>1</v>
      </c>
      <c r="D399" s="51" t="s">
        <v>120</v>
      </c>
      <c r="E399" s="50" t="s">
        <v>112</v>
      </c>
      <c r="F399" s="51" t="s">
        <v>120</v>
      </c>
      <c r="G399" s="50" t="s">
        <v>131</v>
      </c>
      <c r="H399" s="52" t="s">
        <v>120</v>
      </c>
      <c r="I399" s="155">
        <f>H398/230</f>
        <v>0.87391304347826082</v>
      </c>
      <c r="J399" s="10" t="s">
        <v>21</v>
      </c>
      <c r="K399" s="46" t="s">
        <v>36</v>
      </c>
      <c r="L399" s="159" t="s">
        <v>47</v>
      </c>
      <c r="M399" s="160">
        <f t="shared" ref="M399:M411" si="23">IF(L399="✔",2,0)</f>
        <v>2</v>
      </c>
    </row>
    <row r="400" spans="1:13" ht="45" customHeight="1">
      <c r="A400" s="47" t="s">
        <v>3</v>
      </c>
      <c r="B400" s="48">
        <v>3</v>
      </c>
      <c r="C400" s="48" t="s">
        <v>2</v>
      </c>
      <c r="D400" s="48">
        <v>4</v>
      </c>
      <c r="E400" s="48" t="s">
        <v>11</v>
      </c>
      <c r="F400" s="55">
        <v>5</v>
      </c>
      <c r="G400" s="48" t="s">
        <v>5</v>
      </c>
      <c r="H400" s="138">
        <v>4</v>
      </c>
      <c r="J400" s="7" t="s">
        <v>2</v>
      </c>
      <c r="K400" s="2" t="s">
        <v>37</v>
      </c>
      <c r="L400" s="156" t="s">
        <v>47</v>
      </c>
      <c r="M400" s="82">
        <f t="shared" si="23"/>
        <v>2</v>
      </c>
    </row>
    <row r="401" spans="1:13" ht="45">
      <c r="A401" s="3" t="s">
        <v>113</v>
      </c>
      <c r="B401" s="2">
        <v>4</v>
      </c>
      <c r="C401" s="2" t="s">
        <v>21</v>
      </c>
      <c r="D401" s="2">
        <v>2</v>
      </c>
      <c r="E401" s="2" t="s">
        <v>22</v>
      </c>
      <c r="F401" s="140">
        <v>5</v>
      </c>
      <c r="G401" s="2" t="s">
        <v>6</v>
      </c>
      <c r="H401" s="139">
        <v>4</v>
      </c>
      <c r="J401" s="8" t="s">
        <v>4</v>
      </c>
      <c r="K401" s="2" t="s">
        <v>39</v>
      </c>
      <c r="L401" s="156" t="s">
        <v>47</v>
      </c>
      <c r="M401" s="82">
        <f t="shared" si="23"/>
        <v>2</v>
      </c>
    </row>
    <row r="402" spans="1:13" ht="45">
      <c r="A402" s="3" t="s">
        <v>163</v>
      </c>
      <c r="B402" s="2">
        <v>4</v>
      </c>
      <c r="C402" s="2" t="s">
        <v>17</v>
      </c>
      <c r="D402" s="2">
        <v>3</v>
      </c>
      <c r="E402" s="2" t="s">
        <v>12</v>
      </c>
      <c r="F402" s="140">
        <v>5</v>
      </c>
      <c r="G402" s="2" t="s">
        <v>7</v>
      </c>
      <c r="H402" s="139">
        <v>4</v>
      </c>
      <c r="J402" s="8" t="s">
        <v>38</v>
      </c>
      <c r="K402" s="2" t="s">
        <v>41</v>
      </c>
      <c r="L402" s="156" t="s">
        <v>47</v>
      </c>
      <c r="M402" s="82">
        <f t="shared" si="23"/>
        <v>2</v>
      </c>
    </row>
    <row r="403" spans="1:13" ht="45">
      <c r="A403" s="3" t="s">
        <v>114</v>
      </c>
      <c r="B403" s="2">
        <v>4</v>
      </c>
      <c r="C403" s="2" t="s">
        <v>4</v>
      </c>
      <c r="D403" s="2">
        <v>3</v>
      </c>
      <c r="E403" s="2" t="s">
        <v>13</v>
      </c>
      <c r="F403" s="140">
        <v>4</v>
      </c>
      <c r="G403" s="2" t="s">
        <v>8</v>
      </c>
      <c r="H403" s="139">
        <v>4</v>
      </c>
      <c r="J403" s="6" t="s">
        <v>20</v>
      </c>
      <c r="K403" s="2" t="s">
        <v>44</v>
      </c>
      <c r="L403" s="156" t="s">
        <v>47</v>
      </c>
      <c r="M403" s="82">
        <f t="shared" si="23"/>
        <v>2</v>
      </c>
    </row>
    <row r="404" spans="1:13" ht="60">
      <c r="A404" s="3" t="s">
        <v>32</v>
      </c>
      <c r="B404" s="2">
        <v>5</v>
      </c>
      <c r="C404" s="2" t="s">
        <v>38</v>
      </c>
      <c r="D404" s="2">
        <v>3</v>
      </c>
      <c r="E404" s="2" t="s">
        <v>43</v>
      </c>
      <c r="F404" s="140">
        <v>3</v>
      </c>
      <c r="G404" s="2" t="s">
        <v>9</v>
      </c>
      <c r="H404" s="139">
        <v>4</v>
      </c>
      <c r="J404" s="8" t="s">
        <v>31</v>
      </c>
      <c r="K404" s="2" t="s">
        <v>45</v>
      </c>
      <c r="L404" s="156" t="s">
        <v>47</v>
      </c>
      <c r="M404" s="82">
        <f t="shared" si="23"/>
        <v>2</v>
      </c>
    </row>
    <row r="405" spans="1:13" ht="45">
      <c r="A405" s="3" t="s">
        <v>115</v>
      </c>
      <c r="B405" s="2">
        <v>4</v>
      </c>
      <c r="C405" s="2" t="s">
        <v>27</v>
      </c>
      <c r="D405" s="2">
        <v>2</v>
      </c>
      <c r="E405" s="2" t="s">
        <v>14</v>
      </c>
      <c r="F405" s="140">
        <v>4</v>
      </c>
      <c r="G405" s="2" t="s">
        <v>10</v>
      </c>
      <c r="H405" s="139">
        <v>4</v>
      </c>
      <c r="J405" s="3" t="s">
        <v>33</v>
      </c>
      <c r="K405" s="2" t="s">
        <v>49</v>
      </c>
      <c r="L405" s="156" t="s">
        <v>47</v>
      </c>
      <c r="M405" s="82">
        <f t="shared" si="23"/>
        <v>2</v>
      </c>
    </row>
    <row r="406" spans="1:13" ht="45">
      <c r="A406" s="3" t="s">
        <v>116</v>
      </c>
      <c r="B406" s="2">
        <v>5</v>
      </c>
      <c r="C406" s="2" t="s">
        <v>19</v>
      </c>
      <c r="D406" s="2">
        <v>3</v>
      </c>
      <c r="E406" s="2" t="s">
        <v>15</v>
      </c>
      <c r="F406" s="140">
        <v>4</v>
      </c>
      <c r="G406" s="2" t="s">
        <v>18</v>
      </c>
      <c r="H406" s="139">
        <v>4</v>
      </c>
      <c r="J406" s="8" t="s">
        <v>16</v>
      </c>
      <c r="K406" s="2" t="s">
        <v>40</v>
      </c>
      <c r="L406" s="156" t="s">
        <v>48</v>
      </c>
      <c r="M406" s="82">
        <f t="shared" si="23"/>
        <v>0</v>
      </c>
    </row>
    <row r="407" spans="1:13" ht="30" customHeight="1">
      <c r="A407" s="3" t="s">
        <v>117</v>
      </c>
      <c r="B407" s="2">
        <v>3</v>
      </c>
      <c r="C407" s="2" t="s">
        <v>130</v>
      </c>
      <c r="D407" s="2">
        <v>4</v>
      </c>
      <c r="E407" s="2" t="s">
        <v>16</v>
      </c>
      <c r="F407" s="140">
        <v>3</v>
      </c>
      <c r="G407" s="2" t="s">
        <v>252</v>
      </c>
      <c r="H407" s="139">
        <v>4</v>
      </c>
      <c r="J407" s="9" t="s">
        <v>27</v>
      </c>
      <c r="K407" s="2" t="s">
        <v>42</v>
      </c>
      <c r="L407" s="156" t="s">
        <v>47</v>
      </c>
      <c r="M407" s="82">
        <f t="shared" si="23"/>
        <v>2</v>
      </c>
    </row>
    <row r="408" spans="1:13" ht="15" customHeight="1">
      <c r="A408" s="3" t="s">
        <v>118</v>
      </c>
      <c r="B408" s="2">
        <v>3</v>
      </c>
      <c r="C408" s="2" t="s">
        <v>164</v>
      </c>
      <c r="D408" s="2">
        <v>3</v>
      </c>
      <c r="E408" s="2" t="s">
        <v>26</v>
      </c>
      <c r="F408" s="140">
        <v>4</v>
      </c>
      <c r="G408" s="2" t="s">
        <v>25</v>
      </c>
      <c r="H408" s="139">
        <v>4</v>
      </c>
      <c r="J408" s="6" t="s">
        <v>28</v>
      </c>
      <c r="K408" s="2" t="s">
        <v>40</v>
      </c>
      <c r="L408" s="156" t="s">
        <v>47</v>
      </c>
      <c r="M408" s="82">
        <f t="shared" si="23"/>
        <v>2</v>
      </c>
    </row>
    <row r="409" spans="1:13" ht="45">
      <c r="A409" s="3" t="s">
        <v>161</v>
      </c>
      <c r="B409" s="2">
        <v>4</v>
      </c>
      <c r="C409" s="2" t="s">
        <v>31</v>
      </c>
      <c r="D409" s="2">
        <v>4</v>
      </c>
      <c r="E409" s="2" t="s">
        <v>23</v>
      </c>
      <c r="F409" s="140">
        <v>3</v>
      </c>
      <c r="G409" s="2" t="s">
        <v>28</v>
      </c>
      <c r="H409" s="139">
        <v>4</v>
      </c>
      <c r="J409" s="3" t="s">
        <v>119</v>
      </c>
      <c r="K409" s="2" t="s">
        <v>46</v>
      </c>
      <c r="L409" s="156" t="s">
        <v>47</v>
      </c>
      <c r="M409" s="82">
        <f t="shared" si="23"/>
        <v>2</v>
      </c>
    </row>
    <row r="410" spans="1:13" ht="30" customHeight="1">
      <c r="A410" s="3"/>
      <c r="B410" s="57" t="s">
        <v>132</v>
      </c>
      <c r="C410" s="2" t="s">
        <v>30</v>
      </c>
      <c r="D410" s="2">
        <v>4</v>
      </c>
      <c r="E410" s="2" t="s">
        <v>24</v>
      </c>
      <c r="F410" s="140">
        <v>4</v>
      </c>
      <c r="G410" s="2" t="s">
        <v>29</v>
      </c>
      <c r="H410" s="139">
        <v>4</v>
      </c>
      <c r="J410" s="9" t="s">
        <v>31</v>
      </c>
      <c r="K410" s="2" t="s">
        <v>51</v>
      </c>
      <c r="L410" s="156" t="s">
        <v>47</v>
      </c>
      <c r="M410" s="82">
        <f t="shared" si="23"/>
        <v>2</v>
      </c>
    </row>
    <row r="411" spans="1:13" ht="15" customHeight="1" thickBot="1">
      <c r="A411" s="3"/>
      <c r="B411" s="57" t="s">
        <v>132</v>
      </c>
      <c r="C411" s="2" t="s">
        <v>323</v>
      </c>
      <c r="D411" s="58">
        <v>4</v>
      </c>
      <c r="E411" s="2" t="s">
        <v>144</v>
      </c>
      <c r="F411" s="140">
        <v>4</v>
      </c>
      <c r="G411" s="2" t="s">
        <v>318</v>
      </c>
      <c r="H411" s="58">
        <v>4</v>
      </c>
      <c r="J411" s="78" t="s">
        <v>117</v>
      </c>
      <c r="K411" s="140" t="s">
        <v>152</v>
      </c>
      <c r="L411" s="156" t="s">
        <v>47</v>
      </c>
      <c r="M411" s="82">
        <f t="shared" si="23"/>
        <v>2</v>
      </c>
    </row>
    <row r="412" spans="1:13" ht="30.75" thickBot="1">
      <c r="A412" s="3"/>
      <c r="B412" s="57" t="s">
        <v>132</v>
      </c>
      <c r="C412" s="2"/>
      <c r="D412" s="58" t="s">
        <v>132</v>
      </c>
      <c r="E412" s="2"/>
      <c r="F412" s="58" t="s">
        <v>132</v>
      </c>
      <c r="G412" s="2" t="s">
        <v>269</v>
      </c>
      <c r="H412" s="58">
        <v>3</v>
      </c>
      <c r="J412" s="157" t="s">
        <v>135</v>
      </c>
      <c r="K412" s="42" t="s">
        <v>107</v>
      </c>
      <c r="L412" s="158"/>
      <c r="M412" s="83"/>
    </row>
    <row r="413" spans="1:13" ht="45" customHeight="1" thickBot="1">
      <c r="A413" s="4"/>
      <c r="B413" s="58" t="s">
        <v>132</v>
      </c>
      <c r="C413" s="5"/>
      <c r="D413" s="58" t="s">
        <v>132</v>
      </c>
      <c r="E413" s="5"/>
      <c r="F413" s="58" t="s">
        <v>132</v>
      </c>
      <c r="G413" s="5"/>
      <c r="H413" s="58" t="s">
        <v>132</v>
      </c>
      <c r="K413" s="90"/>
    </row>
    <row r="414" spans="1:13" ht="15.75" thickBot="1">
      <c r="A414"/>
      <c r="B414"/>
      <c r="C414"/>
      <c r="D414"/>
      <c r="E414"/>
      <c r="F414"/>
      <c r="G414"/>
      <c r="H414"/>
      <c r="J414"/>
      <c r="K414"/>
      <c r="L414"/>
    </row>
    <row r="415" spans="1:13" ht="19.5" thickBot="1">
      <c r="A415" s="391">
        <v>45316</v>
      </c>
      <c r="B415" s="392"/>
      <c r="C415" s="392"/>
      <c r="D415" s="392"/>
      <c r="E415" s="392"/>
      <c r="F415" s="392"/>
      <c r="G415" s="393"/>
      <c r="H415" s="89">
        <f>SUM(B417:B430,D417:D430,F417:F430,H417:H430)+SUM(M416:M428)</f>
        <v>206</v>
      </c>
      <c r="J415" s="53" t="s">
        <v>34</v>
      </c>
      <c r="K415" s="54" t="s">
        <v>35</v>
      </c>
      <c r="L415" s="91" t="s">
        <v>50</v>
      </c>
      <c r="M415" s="161" t="s">
        <v>151</v>
      </c>
    </row>
    <row r="416" spans="1:13" ht="45.75" thickBot="1">
      <c r="A416" s="49" t="s">
        <v>0</v>
      </c>
      <c r="B416" s="51" t="s">
        <v>120</v>
      </c>
      <c r="C416" s="50" t="s">
        <v>1</v>
      </c>
      <c r="D416" s="51" t="s">
        <v>120</v>
      </c>
      <c r="E416" s="50" t="s">
        <v>112</v>
      </c>
      <c r="F416" s="51" t="s">
        <v>120</v>
      </c>
      <c r="G416" s="50" t="s">
        <v>131</v>
      </c>
      <c r="H416" s="52" t="s">
        <v>120</v>
      </c>
      <c r="I416" s="155">
        <f>H415/230</f>
        <v>0.89565217391304353</v>
      </c>
      <c r="J416" s="10" t="s">
        <v>21</v>
      </c>
      <c r="K416" s="46" t="s">
        <v>36</v>
      </c>
      <c r="L416" s="159" t="s">
        <v>47</v>
      </c>
      <c r="M416" s="160">
        <f t="shared" ref="M416:M428" si="24">IF(L416="✔",2,0)</f>
        <v>2</v>
      </c>
    </row>
    <row r="417" spans="1:13" ht="45">
      <c r="A417" s="47" t="s">
        <v>3</v>
      </c>
      <c r="B417" s="48">
        <v>3</v>
      </c>
      <c r="C417" s="48" t="s">
        <v>2</v>
      </c>
      <c r="D417" s="48">
        <v>4</v>
      </c>
      <c r="E417" s="48" t="s">
        <v>11</v>
      </c>
      <c r="F417" s="55">
        <v>5</v>
      </c>
      <c r="G417" s="48" t="s">
        <v>5</v>
      </c>
      <c r="H417" s="138">
        <v>4</v>
      </c>
      <c r="J417" s="7" t="s">
        <v>2</v>
      </c>
      <c r="K417" s="2" t="s">
        <v>37</v>
      </c>
      <c r="L417" s="156" t="s">
        <v>47</v>
      </c>
      <c r="M417" s="82">
        <f t="shared" si="24"/>
        <v>2</v>
      </c>
    </row>
    <row r="418" spans="1:13" ht="45">
      <c r="A418" s="3" t="s">
        <v>113</v>
      </c>
      <c r="B418" s="2">
        <v>4</v>
      </c>
      <c r="C418" s="2" t="s">
        <v>21</v>
      </c>
      <c r="D418" s="2">
        <v>2</v>
      </c>
      <c r="E418" s="2" t="s">
        <v>22</v>
      </c>
      <c r="F418" s="140">
        <v>5</v>
      </c>
      <c r="G418" s="2" t="s">
        <v>6</v>
      </c>
      <c r="H418" s="139">
        <v>4</v>
      </c>
      <c r="J418" s="8" t="s">
        <v>4</v>
      </c>
      <c r="K418" s="2" t="s">
        <v>39</v>
      </c>
      <c r="L418" s="156" t="s">
        <v>47</v>
      </c>
      <c r="M418" s="82">
        <f t="shared" si="24"/>
        <v>2</v>
      </c>
    </row>
    <row r="419" spans="1:13" ht="45">
      <c r="A419" s="3" t="s">
        <v>163</v>
      </c>
      <c r="B419" s="2">
        <v>4</v>
      </c>
      <c r="C419" s="2" t="s">
        <v>17</v>
      </c>
      <c r="D419" s="2">
        <v>3</v>
      </c>
      <c r="E419" s="2" t="s">
        <v>12</v>
      </c>
      <c r="F419" s="140">
        <v>5</v>
      </c>
      <c r="G419" s="2" t="s">
        <v>7</v>
      </c>
      <c r="H419" s="139">
        <v>4</v>
      </c>
      <c r="J419" s="8" t="s">
        <v>38</v>
      </c>
      <c r="K419" s="2" t="s">
        <v>41</v>
      </c>
      <c r="L419" s="156" t="s">
        <v>47</v>
      </c>
      <c r="M419" s="82">
        <f t="shared" si="24"/>
        <v>2</v>
      </c>
    </row>
    <row r="420" spans="1:13" ht="45">
      <c r="A420" s="3" t="s">
        <v>114</v>
      </c>
      <c r="B420" s="2">
        <v>4</v>
      </c>
      <c r="C420" s="2" t="s">
        <v>4</v>
      </c>
      <c r="D420" s="2">
        <v>3</v>
      </c>
      <c r="E420" s="2" t="s">
        <v>13</v>
      </c>
      <c r="F420" s="140">
        <v>4</v>
      </c>
      <c r="G420" s="2" t="s">
        <v>8</v>
      </c>
      <c r="H420" s="139">
        <v>4</v>
      </c>
      <c r="J420" s="6" t="s">
        <v>20</v>
      </c>
      <c r="K420" s="2" t="s">
        <v>44</v>
      </c>
      <c r="L420" s="156" t="s">
        <v>47</v>
      </c>
      <c r="M420" s="82">
        <f t="shared" si="24"/>
        <v>2</v>
      </c>
    </row>
    <row r="421" spans="1:13" ht="60">
      <c r="A421" s="3" t="s">
        <v>32</v>
      </c>
      <c r="B421" s="2">
        <v>5</v>
      </c>
      <c r="C421" s="2" t="s">
        <v>38</v>
      </c>
      <c r="D421" s="2">
        <v>4</v>
      </c>
      <c r="E421" s="2" t="s">
        <v>43</v>
      </c>
      <c r="F421" s="140">
        <v>4</v>
      </c>
      <c r="G421" s="2" t="s">
        <v>9</v>
      </c>
      <c r="H421" s="139">
        <v>4</v>
      </c>
      <c r="J421" s="8" t="s">
        <v>31</v>
      </c>
      <c r="K421" s="2" t="s">
        <v>45</v>
      </c>
      <c r="L421" s="156" t="s">
        <v>47</v>
      </c>
      <c r="M421" s="82">
        <f t="shared" si="24"/>
        <v>2</v>
      </c>
    </row>
    <row r="422" spans="1:13" ht="30" customHeight="1">
      <c r="A422" s="3" t="s">
        <v>115</v>
      </c>
      <c r="B422" s="2">
        <v>4</v>
      </c>
      <c r="C422" s="2" t="s">
        <v>27</v>
      </c>
      <c r="D422" s="2">
        <v>2</v>
      </c>
      <c r="E422" s="2" t="s">
        <v>14</v>
      </c>
      <c r="F422" s="140">
        <v>4</v>
      </c>
      <c r="G422" s="2" t="s">
        <v>10</v>
      </c>
      <c r="H422" s="139">
        <v>4</v>
      </c>
      <c r="J422" s="3" t="s">
        <v>33</v>
      </c>
      <c r="K422" s="2" t="s">
        <v>49</v>
      </c>
      <c r="L422" s="156" t="s">
        <v>47</v>
      </c>
      <c r="M422" s="82">
        <f t="shared" si="24"/>
        <v>2</v>
      </c>
    </row>
    <row r="423" spans="1:13" ht="15" customHeight="1">
      <c r="A423" s="3" t="s">
        <v>116</v>
      </c>
      <c r="B423" s="2">
        <v>5</v>
      </c>
      <c r="C423" s="2" t="s">
        <v>19</v>
      </c>
      <c r="D423" s="2">
        <v>3</v>
      </c>
      <c r="E423" s="2" t="s">
        <v>15</v>
      </c>
      <c r="F423" s="140">
        <v>4</v>
      </c>
      <c r="G423" s="2" t="s">
        <v>18</v>
      </c>
      <c r="H423" s="139">
        <v>4</v>
      </c>
      <c r="J423" s="8" t="s">
        <v>16</v>
      </c>
      <c r="K423" s="2" t="s">
        <v>40</v>
      </c>
      <c r="L423" s="156" t="s">
        <v>48</v>
      </c>
      <c r="M423" s="82">
        <f t="shared" si="24"/>
        <v>0</v>
      </c>
    </row>
    <row r="424" spans="1:13" ht="45">
      <c r="A424" s="3" t="s">
        <v>117</v>
      </c>
      <c r="B424" s="2">
        <v>3</v>
      </c>
      <c r="C424" s="2" t="s">
        <v>130</v>
      </c>
      <c r="D424" s="2">
        <v>4</v>
      </c>
      <c r="E424" s="2" t="s">
        <v>16</v>
      </c>
      <c r="F424" s="140">
        <v>4</v>
      </c>
      <c r="G424" s="2" t="s">
        <v>252</v>
      </c>
      <c r="H424" s="139">
        <v>4</v>
      </c>
      <c r="J424" s="9" t="s">
        <v>27</v>
      </c>
      <c r="K424" s="2" t="s">
        <v>42</v>
      </c>
      <c r="L424" s="156" t="s">
        <v>47</v>
      </c>
      <c r="M424" s="82">
        <f t="shared" si="24"/>
        <v>2</v>
      </c>
    </row>
    <row r="425" spans="1:13" ht="30" customHeight="1">
      <c r="A425" s="3" t="s">
        <v>118</v>
      </c>
      <c r="B425" s="2">
        <v>3</v>
      </c>
      <c r="C425" s="2" t="s">
        <v>164</v>
      </c>
      <c r="D425" s="2">
        <v>3</v>
      </c>
      <c r="E425" s="2" t="s">
        <v>26</v>
      </c>
      <c r="F425" s="140">
        <v>4</v>
      </c>
      <c r="G425" s="2" t="s">
        <v>25</v>
      </c>
      <c r="H425" s="139">
        <v>4</v>
      </c>
      <c r="J425" s="6" t="s">
        <v>28</v>
      </c>
      <c r="K425" s="2" t="s">
        <v>40</v>
      </c>
      <c r="L425" s="156" t="s">
        <v>47</v>
      </c>
      <c r="M425" s="82">
        <f t="shared" si="24"/>
        <v>2</v>
      </c>
    </row>
    <row r="426" spans="1:13" ht="15" customHeight="1">
      <c r="A426" s="3" t="s">
        <v>161</v>
      </c>
      <c r="B426" s="2">
        <v>4</v>
      </c>
      <c r="C426" s="2" t="s">
        <v>31</v>
      </c>
      <c r="D426" s="2">
        <v>4</v>
      </c>
      <c r="E426" s="2" t="s">
        <v>23</v>
      </c>
      <c r="F426" s="140">
        <v>4</v>
      </c>
      <c r="G426" s="2" t="s">
        <v>28</v>
      </c>
      <c r="H426" s="139">
        <v>4</v>
      </c>
      <c r="J426" s="3" t="s">
        <v>119</v>
      </c>
      <c r="K426" s="2" t="s">
        <v>46</v>
      </c>
      <c r="L426" s="156" t="s">
        <v>47</v>
      </c>
      <c r="M426" s="82">
        <f t="shared" si="24"/>
        <v>2</v>
      </c>
    </row>
    <row r="427" spans="1:13" ht="45">
      <c r="A427" s="3"/>
      <c r="B427" s="57" t="s">
        <v>132</v>
      </c>
      <c r="C427" s="2" t="s">
        <v>30</v>
      </c>
      <c r="D427" s="2">
        <v>4</v>
      </c>
      <c r="E427" s="2" t="s">
        <v>24</v>
      </c>
      <c r="F427" s="140">
        <v>4</v>
      </c>
      <c r="G427" s="2" t="s">
        <v>29</v>
      </c>
      <c r="H427" s="139">
        <v>4</v>
      </c>
      <c r="J427" s="9" t="s">
        <v>31</v>
      </c>
      <c r="K427" s="2" t="s">
        <v>51</v>
      </c>
      <c r="L427" s="156" t="s">
        <v>47</v>
      </c>
      <c r="M427" s="82">
        <f t="shared" si="24"/>
        <v>2</v>
      </c>
    </row>
    <row r="428" spans="1:13" ht="45" customHeight="1" thickBot="1">
      <c r="A428" s="3"/>
      <c r="B428" s="57" t="s">
        <v>132</v>
      </c>
      <c r="C428" s="2" t="s">
        <v>323</v>
      </c>
      <c r="D428" s="58">
        <v>4</v>
      </c>
      <c r="E428" s="2" t="s">
        <v>144</v>
      </c>
      <c r="F428" s="140">
        <v>4</v>
      </c>
      <c r="G428" s="2" t="s">
        <v>318</v>
      </c>
      <c r="H428" s="58">
        <v>4</v>
      </c>
      <c r="J428" s="78" t="s">
        <v>117</v>
      </c>
      <c r="K428" s="140" t="s">
        <v>152</v>
      </c>
      <c r="L428" s="156" t="s">
        <v>47</v>
      </c>
      <c r="M428" s="82">
        <f t="shared" si="24"/>
        <v>2</v>
      </c>
    </row>
    <row r="429" spans="1:13" ht="30.75" thickBot="1">
      <c r="A429" s="3"/>
      <c r="B429" s="57" t="s">
        <v>132</v>
      </c>
      <c r="C429" s="2"/>
      <c r="D429" s="58" t="s">
        <v>132</v>
      </c>
      <c r="E429" s="2"/>
      <c r="F429" s="58" t="s">
        <v>132</v>
      </c>
      <c r="G429" s="2" t="s">
        <v>269</v>
      </c>
      <c r="H429" s="58">
        <v>4</v>
      </c>
      <c r="J429" s="157" t="s">
        <v>135</v>
      </c>
      <c r="K429" s="42" t="s">
        <v>107</v>
      </c>
      <c r="L429" s="158"/>
      <c r="M429" s="83"/>
    </row>
    <row r="430" spans="1:13" ht="31.5" customHeight="1" thickBot="1">
      <c r="A430" s="4"/>
      <c r="B430" s="58" t="s">
        <v>132</v>
      </c>
      <c r="C430" s="5"/>
      <c r="D430" s="58" t="s">
        <v>132</v>
      </c>
      <c r="E430" s="5"/>
      <c r="F430" s="58" t="s">
        <v>132</v>
      </c>
      <c r="G430" s="5"/>
      <c r="H430" s="58" t="s">
        <v>132</v>
      </c>
      <c r="K430" s="90"/>
    </row>
    <row r="431" spans="1:13" ht="15.75" thickBot="1">
      <c r="A431"/>
      <c r="B431"/>
      <c r="C431"/>
      <c r="D431"/>
      <c r="E431"/>
      <c r="F431"/>
      <c r="G431"/>
      <c r="H431"/>
      <c r="J431"/>
      <c r="K431"/>
      <c r="L431"/>
    </row>
    <row r="432" spans="1:13" ht="19.5" thickBot="1">
      <c r="A432" s="391">
        <v>45317</v>
      </c>
      <c r="B432" s="392"/>
      <c r="C432" s="392"/>
      <c r="D432" s="392"/>
      <c r="E432" s="392"/>
      <c r="F432" s="392"/>
      <c r="G432" s="393"/>
      <c r="H432" s="89">
        <f>SUM(B434:B447,D434:D447,F434:F447,H434:H447)+SUM(M433:M445)</f>
        <v>206</v>
      </c>
      <c r="J432" s="53" t="s">
        <v>34</v>
      </c>
      <c r="K432" s="54" t="s">
        <v>35</v>
      </c>
      <c r="L432" s="91" t="s">
        <v>50</v>
      </c>
      <c r="M432" s="161" t="s">
        <v>151</v>
      </c>
    </row>
    <row r="433" spans="1:13" ht="45.75" thickBot="1">
      <c r="A433" s="49" t="s">
        <v>0</v>
      </c>
      <c r="B433" s="51" t="s">
        <v>120</v>
      </c>
      <c r="C433" s="50" t="s">
        <v>1</v>
      </c>
      <c r="D433" s="51" t="s">
        <v>120</v>
      </c>
      <c r="E433" s="50" t="s">
        <v>112</v>
      </c>
      <c r="F433" s="51" t="s">
        <v>120</v>
      </c>
      <c r="G433" s="50" t="s">
        <v>131</v>
      </c>
      <c r="H433" s="52" t="s">
        <v>120</v>
      </c>
      <c r="I433" s="155">
        <f>H432/230</f>
        <v>0.89565217391304353</v>
      </c>
      <c r="J433" s="10" t="s">
        <v>21</v>
      </c>
      <c r="K433" s="46" t="s">
        <v>36</v>
      </c>
      <c r="L433" s="159" t="s">
        <v>47</v>
      </c>
      <c r="M433" s="160">
        <f t="shared" ref="M433:M445" si="25">IF(L433="✔",2,0)</f>
        <v>2</v>
      </c>
    </row>
    <row r="434" spans="1:13" ht="45">
      <c r="A434" s="47" t="s">
        <v>3</v>
      </c>
      <c r="B434" s="48">
        <v>3</v>
      </c>
      <c r="C434" s="48" t="s">
        <v>2</v>
      </c>
      <c r="D434" s="48">
        <v>4</v>
      </c>
      <c r="E434" s="48" t="s">
        <v>11</v>
      </c>
      <c r="F434" s="55">
        <v>5</v>
      </c>
      <c r="G434" s="48" t="s">
        <v>5</v>
      </c>
      <c r="H434" s="138">
        <v>4</v>
      </c>
      <c r="J434" s="7" t="s">
        <v>2</v>
      </c>
      <c r="K434" s="2" t="s">
        <v>37</v>
      </c>
      <c r="L434" s="156" t="s">
        <v>47</v>
      </c>
      <c r="M434" s="82">
        <f t="shared" si="25"/>
        <v>2</v>
      </c>
    </row>
    <row r="435" spans="1:13" ht="45">
      <c r="A435" s="3" t="s">
        <v>113</v>
      </c>
      <c r="B435" s="2">
        <v>4</v>
      </c>
      <c r="C435" s="2" t="s">
        <v>21</v>
      </c>
      <c r="D435" s="2">
        <v>2</v>
      </c>
      <c r="E435" s="2" t="s">
        <v>22</v>
      </c>
      <c r="F435" s="140">
        <v>5</v>
      </c>
      <c r="G435" s="2" t="s">
        <v>6</v>
      </c>
      <c r="H435" s="139">
        <v>4</v>
      </c>
      <c r="J435" s="8" t="s">
        <v>4</v>
      </c>
      <c r="K435" s="2" t="s">
        <v>39</v>
      </c>
      <c r="L435" s="156" t="s">
        <v>47</v>
      </c>
      <c r="M435" s="82">
        <f t="shared" si="25"/>
        <v>2</v>
      </c>
    </row>
    <row r="436" spans="1:13" ht="45">
      <c r="A436" s="3" t="s">
        <v>163</v>
      </c>
      <c r="B436" s="2">
        <v>4</v>
      </c>
      <c r="C436" s="2" t="s">
        <v>17</v>
      </c>
      <c r="D436" s="2">
        <v>3</v>
      </c>
      <c r="E436" s="2" t="s">
        <v>12</v>
      </c>
      <c r="F436" s="140">
        <v>5</v>
      </c>
      <c r="G436" s="2" t="s">
        <v>7</v>
      </c>
      <c r="H436" s="139">
        <v>4</v>
      </c>
      <c r="J436" s="8" t="s">
        <v>38</v>
      </c>
      <c r="K436" s="2" t="s">
        <v>41</v>
      </c>
      <c r="L436" s="156" t="s">
        <v>47</v>
      </c>
      <c r="M436" s="82">
        <f t="shared" si="25"/>
        <v>2</v>
      </c>
    </row>
    <row r="437" spans="1:13" ht="30" customHeight="1">
      <c r="A437" s="3" t="s">
        <v>114</v>
      </c>
      <c r="B437" s="2">
        <v>4</v>
      </c>
      <c r="C437" s="2" t="s">
        <v>4</v>
      </c>
      <c r="D437" s="2">
        <v>3</v>
      </c>
      <c r="E437" s="2" t="s">
        <v>13</v>
      </c>
      <c r="F437" s="140">
        <v>4</v>
      </c>
      <c r="G437" s="2" t="s">
        <v>8</v>
      </c>
      <c r="H437" s="139">
        <v>4</v>
      </c>
      <c r="J437" s="6" t="s">
        <v>20</v>
      </c>
      <c r="K437" s="2" t="s">
        <v>44</v>
      </c>
      <c r="L437" s="156" t="s">
        <v>47</v>
      </c>
      <c r="M437" s="82">
        <f t="shared" si="25"/>
        <v>2</v>
      </c>
    </row>
    <row r="438" spans="1:13" ht="15" customHeight="1">
      <c r="A438" s="3" t="s">
        <v>32</v>
      </c>
      <c r="B438" s="2">
        <v>5</v>
      </c>
      <c r="C438" s="2" t="s">
        <v>38</v>
      </c>
      <c r="D438" s="2">
        <v>4</v>
      </c>
      <c r="E438" s="2" t="s">
        <v>43</v>
      </c>
      <c r="F438" s="140">
        <v>4</v>
      </c>
      <c r="G438" s="2" t="s">
        <v>9</v>
      </c>
      <c r="H438" s="139">
        <v>4</v>
      </c>
      <c r="J438" s="8" t="s">
        <v>31</v>
      </c>
      <c r="K438" s="2" t="s">
        <v>45</v>
      </c>
      <c r="L438" s="156" t="s">
        <v>47</v>
      </c>
      <c r="M438" s="82">
        <f t="shared" si="25"/>
        <v>2</v>
      </c>
    </row>
    <row r="439" spans="1:13" ht="45">
      <c r="A439" s="3" t="s">
        <v>115</v>
      </c>
      <c r="B439" s="2">
        <v>4</v>
      </c>
      <c r="C439" s="2" t="s">
        <v>27</v>
      </c>
      <c r="D439" s="2">
        <v>2</v>
      </c>
      <c r="E439" s="2" t="s">
        <v>14</v>
      </c>
      <c r="F439" s="140">
        <v>4</v>
      </c>
      <c r="G439" s="2" t="s">
        <v>10</v>
      </c>
      <c r="H439" s="139">
        <v>4</v>
      </c>
      <c r="J439" s="3" t="s">
        <v>33</v>
      </c>
      <c r="K439" s="2" t="s">
        <v>49</v>
      </c>
      <c r="L439" s="156" t="s">
        <v>47</v>
      </c>
      <c r="M439" s="82">
        <f t="shared" si="25"/>
        <v>2</v>
      </c>
    </row>
    <row r="440" spans="1:13" ht="30" customHeight="1">
      <c r="A440" s="3" t="s">
        <v>116</v>
      </c>
      <c r="B440" s="2">
        <v>5</v>
      </c>
      <c r="C440" s="2" t="s">
        <v>19</v>
      </c>
      <c r="D440" s="2">
        <v>3</v>
      </c>
      <c r="E440" s="2" t="s">
        <v>15</v>
      </c>
      <c r="F440" s="140">
        <v>4</v>
      </c>
      <c r="G440" s="2" t="s">
        <v>18</v>
      </c>
      <c r="H440" s="139">
        <v>4</v>
      </c>
      <c r="J440" s="8" t="s">
        <v>16</v>
      </c>
      <c r="K440" s="2" t="s">
        <v>40</v>
      </c>
      <c r="L440" s="156" t="s">
        <v>48</v>
      </c>
      <c r="M440" s="82">
        <f t="shared" si="25"/>
        <v>0</v>
      </c>
    </row>
    <row r="441" spans="1:13" ht="15" customHeight="1">
      <c r="A441" s="3" t="s">
        <v>117</v>
      </c>
      <c r="B441" s="2">
        <v>3</v>
      </c>
      <c r="C441" s="2" t="s">
        <v>130</v>
      </c>
      <c r="D441" s="2">
        <v>4</v>
      </c>
      <c r="E441" s="2" t="s">
        <v>16</v>
      </c>
      <c r="F441" s="140">
        <v>4</v>
      </c>
      <c r="G441" s="2" t="s">
        <v>252</v>
      </c>
      <c r="H441" s="139">
        <v>4</v>
      </c>
      <c r="J441" s="9" t="s">
        <v>27</v>
      </c>
      <c r="K441" s="2" t="s">
        <v>42</v>
      </c>
      <c r="L441" s="156" t="s">
        <v>47</v>
      </c>
      <c r="M441" s="82">
        <f t="shared" si="25"/>
        <v>2</v>
      </c>
    </row>
    <row r="442" spans="1:13" ht="45">
      <c r="A442" s="3" t="s">
        <v>118</v>
      </c>
      <c r="B442" s="2">
        <v>3</v>
      </c>
      <c r="C442" s="2" t="s">
        <v>164</v>
      </c>
      <c r="D442" s="2">
        <v>3</v>
      </c>
      <c r="E442" s="2" t="s">
        <v>26</v>
      </c>
      <c r="F442" s="140">
        <v>4</v>
      </c>
      <c r="G442" s="2" t="s">
        <v>25</v>
      </c>
      <c r="H442" s="139">
        <v>4</v>
      </c>
      <c r="J442" s="6" t="s">
        <v>28</v>
      </c>
      <c r="K442" s="2" t="s">
        <v>40</v>
      </c>
      <c r="L442" s="156" t="s">
        <v>47</v>
      </c>
      <c r="M442" s="82">
        <f t="shared" si="25"/>
        <v>2</v>
      </c>
    </row>
    <row r="443" spans="1:13" ht="45" customHeight="1">
      <c r="A443" s="3" t="s">
        <v>161</v>
      </c>
      <c r="B443" s="2">
        <v>4</v>
      </c>
      <c r="C443" s="2" t="s">
        <v>31</v>
      </c>
      <c r="D443" s="2">
        <v>4</v>
      </c>
      <c r="E443" s="2" t="s">
        <v>23</v>
      </c>
      <c r="F443" s="140">
        <v>4</v>
      </c>
      <c r="G443" s="2" t="s">
        <v>28</v>
      </c>
      <c r="H443" s="139">
        <v>4</v>
      </c>
      <c r="J443" s="3" t="s">
        <v>119</v>
      </c>
      <c r="K443" s="2" t="s">
        <v>46</v>
      </c>
      <c r="L443" s="156" t="s">
        <v>47</v>
      </c>
      <c r="M443" s="82">
        <f t="shared" si="25"/>
        <v>2</v>
      </c>
    </row>
    <row r="444" spans="1:13" ht="45">
      <c r="A444" s="3"/>
      <c r="B444" s="57" t="s">
        <v>132</v>
      </c>
      <c r="C444" s="2" t="s">
        <v>30</v>
      </c>
      <c r="D444" s="2">
        <v>4</v>
      </c>
      <c r="E444" s="2" t="s">
        <v>24</v>
      </c>
      <c r="F444" s="140">
        <v>4</v>
      </c>
      <c r="G444" s="2" t="s">
        <v>29</v>
      </c>
      <c r="H444" s="139">
        <v>4</v>
      </c>
      <c r="J444" s="9" t="s">
        <v>31</v>
      </c>
      <c r="K444" s="2" t="s">
        <v>51</v>
      </c>
      <c r="L444" s="156" t="s">
        <v>47</v>
      </c>
      <c r="M444" s="82">
        <f t="shared" si="25"/>
        <v>2</v>
      </c>
    </row>
    <row r="445" spans="1:13" ht="45" customHeight="1" thickBot="1">
      <c r="A445" s="3"/>
      <c r="B445" s="57" t="s">
        <v>132</v>
      </c>
      <c r="C445" s="2" t="s">
        <v>323</v>
      </c>
      <c r="D445" s="58">
        <v>4</v>
      </c>
      <c r="E445" s="2" t="s">
        <v>144</v>
      </c>
      <c r="F445" s="140">
        <v>4</v>
      </c>
      <c r="G445" s="2" t="s">
        <v>318</v>
      </c>
      <c r="H445" s="58">
        <v>4</v>
      </c>
      <c r="J445" s="78" t="s">
        <v>117</v>
      </c>
      <c r="K445" s="140" t="s">
        <v>152</v>
      </c>
      <c r="L445" s="156" t="s">
        <v>47</v>
      </c>
      <c r="M445" s="82">
        <f t="shared" si="25"/>
        <v>2</v>
      </c>
    </row>
    <row r="446" spans="1:13" ht="30.75" thickBot="1">
      <c r="A446" s="3"/>
      <c r="B446" s="57" t="s">
        <v>132</v>
      </c>
      <c r="C446" s="2"/>
      <c r="D446" s="58" t="s">
        <v>132</v>
      </c>
      <c r="E446" s="2"/>
      <c r="F446" s="58" t="s">
        <v>132</v>
      </c>
      <c r="G446" s="2" t="s">
        <v>269</v>
      </c>
      <c r="H446" s="58">
        <v>4</v>
      </c>
      <c r="J446" s="157" t="s">
        <v>135</v>
      </c>
      <c r="K446" s="42" t="s">
        <v>107</v>
      </c>
      <c r="L446" s="158"/>
      <c r="M446" s="83"/>
    </row>
    <row r="447" spans="1:13" ht="15.75" thickBot="1">
      <c r="A447" s="4"/>
      <c r="B447" s="58" t="s">
        <v>132</v>
      </c>
      <c r="C447" s="5"/>
      <c r="D447" s="58" t="s">
        <v>132</v>
      </c>
      <c r="E447" s="5"/>
      <c r="F447" s="58" t="s">
        <v>132</v>
      </c>
      <c r="G447" s="5"/>
      <c r="H447" s="58" t="s">
        <v>132</v>
      </c>
      <c r="K447" s="90"/>
    </row>
    <row r="448" spans="1:13" ht="15.75" thickBot="1">
      <c r="A448"/>
      <c r="B448"/>
      <c r="C448"/>
      <c r="D448"/>
      <c r="E448"/>
      <c r="F448"/>
      <c r="G448"/>
      <c r="H448"/>
      <c r="J448"/>
      <c r="K448"/>
      <c r="L448"/>
    </row>
    <row r="449" spans="1:13" ht="19.5" thickBot="1">
      <c r="A449" s="391">
        <v>45318</v>
      </c>
      <c r="B449" s="392"/>
      <c r="C449" s="392"/>
      <c r="D449" s="392"/>
      <c r="E449" s="392"/>
      <c r="F449" s="392"/>
      <c r="G449" s="393"/>
      <c r="H449" s="89">
        <f>SUM(B451:B464,D451:D464,F451:F464,H451:H464)+SUM(M450:M462)</f>
        <v>210</v>
      </c>
      <c r="J449" s="53" t="s">
        <v>34</v>
      </c>
      <c r="K449" s="54" t="s">
        <v>35</v>
      </c>
      <c r="L449" s="91" t="s">
        <v>50</v>
      </c>
      <c r="M449" s="161" t="s">
        <v>151</v>
      </c>
    </row>
    <row r="450" spans="1:13" ht="45.75" thickBot="1">
      <c r="A450" s="49" t="s">
        <v>0</v>
      </c>
      <c r="B450" s="51" t="s">
        <v>120</v>
      </c>
      <c r="C450" s="50" t="s">
        <v>1</v>
      </c>
      <c r="D450" s="51" t="s">
        <v>120</v>
      </c>
      <c r="E450" s="50" t="s">
        <v>112</v>
      </c>
      <c r="F450" s="51" t="s">
        <v>120</v>
      </c>
      <c r="G450" s="50" t="s">
        <v>131</v>
      </c>
      <c r="H450" s="52" t="s">
        <v>120</v>
      </c>
      <c r="I450" s="155">
        <f>H449/230</f>
        <v>0.91304347826086951</v>
      </c>
      <c r="J450" s="10" t="s">
        <v>21</v>
      </c>
      <c r="K450" s="46" t="s">
        <v>36</v>
      </c>
      <c r="L450" s="159" t="s">
        <v>47</v>
      </c>
      <c r="M450" s="160">
        <f t="shared" ref="M450:M462" si="26">IF(L450="✔",2,0)</f>
        <v>2</v>
      </c>
    </row>
    <row r="451" spans="1:13" ht="45">
      <c r="A451" s="47" t="s">
        <v>3</v>
      </c>
      <c r="B451" s="48">
        <v>3</v>
      </c>
      <c r="C451" s="48" t="s">
        <v>2</v>
      </c>
      <c r="D451" s="48">
        <v>4</v>
      </c>
      <c r="E451" s="48" t="s">
        <v>11</v>
      </c>
      <c r="F451" s="55">
        <v>5</v>
      </c>
      <c r="G451" s="48" t="s">
        <v>5</v>
      </c>
      <c r="H451" s="138">
        <v>4</v>
      </c>
      <c r="J451" s="7" t="s">
        <v>2</v>
      </c>
      <c r="K451" s="2" t="s">
        <v>37</v>
      </c>
      <c r="L451" s="156" t="s">
        <v>47</v>
      </c>
      <c r="M451" s="82">
        <f t="shared" si="26"/>
        <v>2</v>
      </c>
    </row>
    <row r="452" spans="1:13" ht="30" customHeight="1">
      <c r="A452" s="3" t="s">
        <v>113</v>
      </c>
      <c r="B452" s="2">
        <v>4</v>
      </c>
      <c r="C452" s="2" t="s">
        <v>21</v>
      </c>
      <c r="D452" s="2">
        <v>4</v>
      </c>
      <c r="E452" s="2" t="s">
        <v>22</v>
      </c>
      <c r="F452" s="140">
        <v>5</v>
      </c>
      <c r="G452" s="2" t="s">
        <v>6</v>
      </c>
      <c r="H452" s="139">
        <v>4</v>
      </c>
      <c r="J452" s="8" t="s">
        <v>4</v>
      </c>
      <c r="K452" s="2" t="s">
        <v>39</v>
      </c>
      <c r="L452" s="156" t="s">
        <v>47</v>
      </c>
      <c r="M452" s="82">
        <f t="shared" si="26"/>
        <v>2</v>
      </c>
    </row>
    <row r="453" spans="1:13" ht="15" customHeight="1">
      <c r="A453" s="3" t="s">
        <v>163</v>
      </c>
      <c r="B453" s="2">
        <v>4</v>
      </c>
      <c r="C453" s="2" t="s">
        <v>17</v>
      </c>
      <c r="D453" s="2">
        <v>3</v>
      </c>
      <c r="E453" s="2" t="s">
        <v>12</v>
      </c>
      <c r="F453" s="140">
        <v>5</v>
      </c>
      <c r="G453" s="2" t="s">
        <v>7</v>
      </c>
      <c r="H453" s="139">
        <v>4</v>
      </c>
      <c r="J453" s="8" t="s">
        <v>38</v>
      </c>
      <c r="K453" s="2" t="s">
        <v>41</v>
      </c>
      <c r="L453" s="156" t="s">
        <v>47</v>
      </c>
      <c r="M453" s="82">
        <f t="shared" si="26"/>
        <v>2</v>
      </c>
    </row>
    <row r="454" spans="1:13" ht="45">
      <c r="A454" s="3" t="s">
        <v>114</v>
      </c>
      <c r="B454" s="2">
        <v>4</v>
      </c>
      <c r="C454" s="2" t="s">
        <v>4</v>
      </c>
      <c r="D454" s="2">
        <v>3</v>
      </c>
      <c r="E454" s="2" t="s">
        <v>13</v>
      </c>
      <c r="F454" s="140">
        <v>4</v>
      </c>
      <c r="G454" s="2" t="s">
        <v>8</v>
      </c>
      <c r="H454" s="139">
        <v>4</v>
      </c>
      <c r="J454" s="6" t="s">
        <v>20</v>
      </c>
      <c r="K454" s="2" t="s">
        <v>44</v>
      </c>
      <c r="L454" s="156" t="s">
        <v>47</v>
      </c>
      <c r="M454" s="82">
        <f t="shared" si="26"/>
        <v>2</v>
      </c>
    </row>
    <row r="455" spans="1:13" ht="30" customHeight="1">
      <c r="A455" s="3" t="s">
        <v>32</v>
      </c>
      <c r="B455" s="2">
        <v>5</v>
      </c>
      <c r="C455" s="2" t="s">
        <v>38</v>
      </c>
      <c r="D455" s="2">
        <v>4</v>
      </c>
      <c r="E455" s="2" t="s">
        <v>43</v>
      </c>
      <c r="F455" s="140">
        <v>4</v>
      </c>
      <c r="G455" s="2" t="s">
        <v>9</v>
      </c>
      <c r="H455" s="139">
        <v>4</v>
      </c>
      <c r="J455" s="8" t="s">
        <v>31</v>
      </c>
      <c r="K455" s="2" t="s">
        <v>45</v>
      </c>
      <c r="L455" s="156" t="s">
        <v>47</v>
      </c>
      <c r="M455" s="82">
        <f t="shared" si="26"/>
        <v>2</v>
      </c>
    </row>
    <row r="456" spans="1:13" ht="15" customHeight="1">
      <c r="A456" s="3" t="s">
        <v>115</v>
      </c>
      <c r="B456" s="2">
        <v>4</v>
      </c>
      <c r="C456" s="2" t="s">
        <v>27</v>
      </c>
      <c r="D456" s="2">
        <v>3</v>
      </c>
      <c r="E456" s="2" t="s">
        <v>14</v>
      </c>
      <c r="F456" s="140">
        <v>4</v>
      </c>
      <c r="G456" s="2" t="s">
        <v>10</v>
      </c>
      <c r="H456" s="139">
        <v>4</v>
      </c>
      <c r="J456" s="3" t="s">
        <v>33</v>
      </c>
      <c r="K456" s="2" t="s">
        <v>49</v>
      </c>
      <c r="L456" s="156" t="s">
        <v>47</v>
      </c>
      <c r="M456" s="82">
        <f t="shared" si="26"/>
        <v>2</v>
      </c>
    </row>
    <row r="457" spans="1:13" ht="45">
      <c r="A457" s="3" t="s">
        <v>116</v>
      </c>
      <c r="B457" s="2">
        <v>5</v>
      </c>
      <c r="C457" s="2" t="s">
        <v>19</v>
      </c>
      <c r="D457" s="2">
        <v>2</v>
      </c>
      <c r="E457" s="2" t="s">
        <v>15</v>
      </c>
      <c r="F457" s="140">
        <v>4</v>
      </c>
      <c r="G457" s="2" t="s">
        <v>18</v>
      </c>
      <c r="H457" s="139">
        <v>4</v>
      </c>
      <c r="J457" s="8" t="s">
        <v>16</v>
      </c>
      <c r="K457" s="2" t="s">
        <v>40</v>
      </c>
      <c r="L457" s="156" t="s">
        <v>48</v>
      </c>
      <c r="M457" s="82">
        <f t="shared" si="26"/>
        <v>0</v>
      </c>
    </row>
    <row r="458" spans="1:13" ht="45" customHeight="1">
      <c r="A458" s="3" t="s">
        <v>117</v>
      </c>
      <c r="B458" s="2">
        <v>3</v>
      </c>
      <c r="C458" s="2" t="s">
        <v>130</v>
      </c>
      <c r="D458" s="2">
        <v>4</v>
      </c>
      <c r="E458" s="2" t="s">
        <v>16</v>
      </c>
      <c r="F458" s="140">
        <v>4</v>
      </c>
      <c r="G458" s="2" t="s">
        <v>252</v>
      </c>
      <c r="H458" s="139">
        <v>4</v>
      </c>
      <c r="J458" s="9" t="s">
        <v>27</v>
      </c>
      <c r="K458" s="2" t="s">
        <v>42</v>
      </c>
      <c r="L458" s="156" t="s">
        <v>47</v>
      </c>
      <c r="M458" s="82">
        <f t="shared" si="26"/>
        <v>2</v>
      </c>
    </row>
    <row r="459" spans="1:13" ht="45">
      <c r="A459" s="3" t="s">
        <v>118</v>
      </c>
      <c r="B459" s="2">
        <v>5</v>
      </c>
      <c r="C459" s="2" t="s">
        <v>164</v>
      </c>
      <c r="D459" s="2">
        <v>3</v>
      </c>
      <c r="E459" s="2" t="s">
        <v>26</v>
      </c>
      <c r="F459" s="140">
        <v>4</v>
      </c>
      <c r="G459" s="2" t="s">
        <v>25</v>
      </c>
      <c r="H459" s="139">
        <v>4</v>
      </c>
      <c r="J459" s="6" t="s">
        <v>28</v>
      </c>
      <c r="K459" s="2" t="s">
        <v>40</v>
      </c>
      <c r="L459" s="156" t="s">
        <v>47</v>
      </c>
      <c r="M459" s="82">
        <f t="shared" si="26"/>
        <v>2</v>
      </c>
    </row>
    <row r="460" spans="1:13" ht="45" customHeight="1">
      <c r="A460" s="3" t="s">
        <v>161</v>
      </c>
      <c r="B460" s="2">
        <v>4</v>
      </c>
      <c r="C460" s="2" t="s">
        <v>31</v>
      </c>
      <c r="D460" s="2">
        <v>4</v>
      </c>
      <c r="E460" s="2" t="s">
        <v>23</v>
      </c>
      <c r="F460" s="140">
        <v>4</v>
      </c>
      <c r="G460" s="2" t="s">
        <v>28</v>
      </c>
      <c r="H460" s="139">
        <v>4</v>
      </c>
      <c r="J460" s="3" t="s">
        <v>119</v>
      </c>
      <c r="K460" s="2" t="s">
        <v>46</v>
      </c>
      <c r="L460" s="156" t="s">
        <v>47</v>
      </c>
      <c r="M460" s="82">
        <f t="shared" si="26"/>
        <v>2</v>
      </c>
    </row>
    <row r="461" spans="1:13" ht="45">
      <c r="A461" s="3"/>
      <c r="B461" s="57" t="s">
        <v>132</v>
      </c>
      <c r="C461" s="2" t="s">
        <v>30</v>
      </c>
      <c r="D461" s="2">
        <v>4</v>
      </c>
      <c r="E461" s="2" t="s">
        <v>24</v>
      </c>
      <c r="F461" s="140">
        <v>4</v>
      </c>
      <c r="G461" s="2" t="s">
        <v>29</v>
      </c>
      <c r="H461" s="139">
        <v>4</v>
      </c>
      <c r="J461" s="9" t="s">
        <v>31</v>
      </c>
      <c r="K461" s="2" t="s">
        <v>51</v>
      </c>
      <c r="L461" s="156" t="s">
        <v>47</v>
      </c>
      <c r="M461" s="82">
        <f t="shared" si="26"/>
        <v>2</v>
      </c>
    </row>
    <row r="462" spans="1:13" ht="30.75" thickBot="1">
      <c r="A462" s="3"/>
      <c r="B462" s="57" t="s">
        <v>132</v>
      </c>
      <c r="C462" s="2" t="s">
        <v>323</v>
      </c>
      <c r="D462" s="58">
        <v>4</v>
      </c>
      <c r="E462" s="2" t="s">
        <v>144</v>
      </c>
      <c r="F462" s="140">
        <v>4</v>
      </c>
      <c r="G462" s="2" t="s">
        <v>318</v>
      </c>
      <c r="H462" s="58">
        <v>4</v>
      </c>
      <c r="J462" s="78" t="s">
        <v>117</v>
      </c>
      <c r="K462" s="140" t="s">
        <v>152</v>
      </c>
      <c r="L462" s="156" t="s">
        <v>47</v>
      </c>
      <c r="M462" s="82">
        <f t="shared" si="26"/>
        <v>2</v>
      </c>
    </row>
    <row r="463" spans="1:13" ht="30.75" thickBot="1">
      <c r="A463" s="3"/>
      <c r="B463" s="57" t="s">
        <v>132</v>
      </c>
      <c r="C463" s="2"/>
      <c r="D463" s="58" t="s">
        <v>132</v>
      </c>
      <c r="E463" s="2"/>
      <c r="F463" s="58" t="s">
        <v>132</v>
      </c>
      <c r="G463" s="2" t="s">
        <v>269</v>
      </c>
      <c r="H463" s="58">
        <v>4</v>
      </c>
      <c r="J463" s="157" t="s">
        <v>135</v>
      </c>
      <c r="K463" s="42" t="s">
        <v>107</v>
      </c>
      <c r="L463" s="158"/>
      <c r="M463" s="83"/>
    </row>
    <row r="464" spans="1:13" ht="15.75" thickBot="1">
      <c r="A464" s="4"/>
      <c r="B464" s="58" t="s">
        <v>132</v>
      </c>
      <c r="C464" s="5"/>
      <c r="D464" s="58" t="s">
        <v>132</v>
      </c>
      <c r="E464" s="5"/>
      <c r="F464" s="58" t="s">
        <v>132</v>
      </c>
      <c r="G464" s="5"/>
      <c r="H464" s="58" t="s">
        <v>132</v>
      </c>
      <c r="K464" s="90"/>
    </row>
    <row r="465" spans="1:13" ht="15.75" thickBot="1">
      <c r="A465"/>
      <c r="B465"/>
      <c r="C465"/>
      <c r="D465"/>
      <c r="E465"/>
      <c r="F465"/>
      <c r="G465"/>
      <c r="H465"/>
      <c r="J465"/>
      <c r="K465"/>
      <c r="L465"/>
    </row>
    <row r="466" spans="1:13" ht="19.5" thickBot="1">
      <c r="A466" s="391">
        <v>45319</v>
      </c>
      <c r="B466" s="392"/>
      <c r="C466" s="392"/>
      <c r="D466" s="392"/>
      <c r="E466" s="392"/>
      <c r="F466" s="392"/>
      <c r="G466" s="393"/>
      <c r="H466" s="89">
        <f>SUM(B468:B481,D468:D481,F468:F481,H468:H481)+SUM(M467:M479)</f>
        <v>209</v>
      </c>
      <c r="J466" s="53" t="s">
        <v>34</v>
      </c>
      <c r="K466" s="54" t="s">
        <v>35</v>
      </c>
      <c r="L466" s="91" t="s">
        <v>50</v>
      </c>
      <c r="M466" s="161" t="s">
        <v>151</v>
      </c>
    </row>
    <row r="467" spans="1:13" ht="30" customHeight="1" thickBot="1">
      <c r="A467" s="49" t="s">
        <v>0</v>
      </c>
      <c r="B467" s="51" t="s">
        <v>120</v>
      </c>
      <c r="C467" s="50" t="s">
        <v>1</v>
      </c>
      <c r="D467" s="51" t="s">
        <v>120</v>
      </c>
      <c r="E467" s="50" t="s">
        <v>112</v>
      </c>
      <c r="F467" s="51" t="s">
        <v>120</v>
      </c>
      <c r="G467" s="50" t="s">
        <v>131</v>
      </c>
      <c r="H467" s="52" t="s">
        <v>120</v>
      </c>
      <c r="I467" s="155">
        <f>H466/230</f>
        <v>0.90869565217391302</v>
      </c>
      <c r="J467" s="10" t="s">
        <v>21</v>
      </c>
      <c r="K467" s="46" t="s">
        <v>36</v>
      </c>
      <c r="L467" s="159" t="s">
        <v>47</v>
      </c>
      <c r="M467" s="160">
        <f t="shared" ref="M467:M479" si="27">IF(L467="✔",2,0)</f>
        <v>2</v>
      </c>
    </row>
    <row r="468" spans="1:13" ht="15" customHeight="1">
      <c r="A468" s="47" t="s">
        <v>3</v>
      </c>
      <c r="B468" s="48">
        <v>3</v>
      </c>
      <c r="C468" s="48" t="s">
        <v>2</v>
      </c>
      <c r="D468" s="48">
        <v>4</v>
      </c>
      <c r="E468" s="48" t="s">
        <v>11</v>
      </c>
      <c r="F468" s="55">
        <v>5</v>
      </c>
      <c r="G468" s="48" t="s">
        <v>5</v>
      </c>
      <c r="H468" s="138">
        <v>4</v>
      </c>
      <c r="J468" s="7" t="s">
        <v>2</v>
      </c>
      <c r="K468" s="2" t="s">
        <v>37</v>
      </c>
      <c r="L468" s="156" t="s">
        <v>47</v>
      </c>
      <c r="M468" s="82">
        <f t="shared" si="27"/>
        <v>2</v>
      </c>
    </row>
    <row r="469" spans="1:13" ht="45">
      <c r="A469" s="3" t="s">
        <v>113</v>
      </c>
      <c r="B469" s="2">
        <v>4</v>
      </c>
      <c r="C469" s="2" t="s">
        <v>21</v>
      </c>
      <c r="D469" s="2">
        <v>2</v>
      </c>
      <c r="E469" s="2" t="s">
        <v>22</v>
      </c>
      <c r="F469" s="140">
        <v>5</v>
      </c>
      <c r="G469" s="2" t="s">
        <v>6</v>
      </c>
      <c r="H469" s="139">
        <v>4</v>
      </c>
      <c r="J469" s="8" t="s">
        <v>4</v>
      </c>
      <c r="K469" s="2" t="s">
        <v>39</v>
      </c>
      <c r="L469" s="156" t="s">
        <v>47</v>
      </c>
      <c r="M469" s="82">
        <f t="shared" si="27"/>
        <v>2</v>
      </c>
    </row>
    <row r="470" spans="1:13" ht="30" customHeight="1">
      <c r="A470" s="3" t="s">
        <v>163</v>
      </c>
      <c r="B470" s="2">
        <v>5</v>
      </c>
      <c r="C470" s="2" t="s">
        <v>17</v>
      </c>
      <c r="D470" s="2">
        <v>3</v>
      </c>
      <c r="E470" s="2" t="s">
        <v>12</v>
      </c>
      <c r="F470" s="140">
        <v>5</v>
      </c>
      <c r="G470" s="2" t="s">
        <v>7</v>
      </c>
      <c r="H470" s="139">
        <v>4</v>
      </c>
      <c r="J470" s="8" t="s">
        <v>38</v>
      </c>
      <c r="K470" s="2" t="s">
        <v>41</v>
      </c>
      <c r="L470" s="156" t="s">
        <v>47</v>
      </c>
      <c r="M470" s="82">
        <f t="shared" si="27"/>
        <v>2</v>
      </c>
    </row>
    <row r="471" spans="1:13" ht="15" customHeight="1">
      <c r="A471" s="3" t="s">
        <v>114</v>
      </c>
      <c r="B471" s="2">
        <v>4</v>
      </c>
      <c r="C471" s="2" t="s">
        <v>4</v>
      </c>
      <c r="D471" s="2">
        <v>3</v>
      </c>
      <c r="E471" s="2" t="s">
        <v>13</v>
      </c>
      <c r="F471" s="140">
        <v>4</v>
      </c>
      <c r="G471" s="2" t="s">
        <v>8</v>
      </c>
      <c r="H471" s="139">
        <v>4</v>
      </c>
      <c r="J471" s="6" t="s">
        <v>20</v>
      </c>
      <c r="K471" s="2" t="s">
        <v>44</v>
      </c>
      <c r="L471" s="156" t="s">
        <v>47</v>
      </c>
      <c r="M471" s="82">
        <f t="shared" si="27"/>
        <v>2</v>
      </c>
    </row>
    <row r="472" spans="1:13" ht="60">
      <c r="A472" s="3" t="s">
        <v>32</v>
      </c>
      <c r="B472" s="2">
        <v>5</v>
      </c>
      <c r="C472" s="2" t="s">
        <v>38</v>
      </c>
      <c r="D472" s="2">
        <v>4</v>
      </c>
      <c r="E472" s="2" t="s">
        <v>43</v>
      </c>
      <c r="F472" s="140">
        <v>4</v>
      </c>
      <c r="G472" s="2" t="s">
        <v>9</v>
      </c>
      <c r="H472" s="139">
        <v>4</v>
      </c>
      <c r="J472" s="8" t="s">
        <v>31</v>
      </c>
      <c r="K472" s="2" t="s">
        <v>45</v>
      </c>
      <c r="L472" s="156" t="s">
        <v>47</v>
      </c>
      <c r="M472" s="82">
        <f t="shared" si="27"/>
        <v>2</v>
      </c>
    </row>
    <row r="473" spans="1:13" ht="45" customHeight="1">
      <c r="A473" s="3" t="s">
        <v>115</v>
      </c>
      <c r="B473" s="2">
        <v>4</v>
      </c>
      <c r="C473" s="2" t="s">
        <v>27</v>
      </c>
      <c r="D473" s="2">
        <v>2</v>
      </c>
      <c r="E473" s="2" t="s">
        <v>14</v>
      </c>
      <c r="F473" s="140">
        <v>4</v>
      </c>
      <c r="G473" s="2" t="s">
        <v>10</v>
      </c>
      <c r="H473" s="139">
        <v>4</v>
      </c>
      <c r="J473" s="3" t="s">
        <v>33</v>
      </c>
      <c r="K473" s="2" t="s">
        <v>49</v>
      </c>
      <c r="L473" s="156" t="s">
        <v>47</v>
      </c>
      <c r="M473" s="82">
        <f t="shared" si="27"/>
        <v>2</v>
      </c>
    </row>
    <row r="474" spans="1:13" ht="45">
      <c r="A474" s="3" t="s">
        <v>116</v>
      </c>
      <c r="B474" s="2">
        <v>5</v>
      </c>
      <c r="C474" s="2" t="s">
        <v>19</v>
      </c>
      <c r="D474" s="2">
        <v>3</v>
      </c>
      <c r="E474" s="2" t="s">
        <v>15</v>
      </c>
      <c r="F474" s="140">
        <v>4</v>
      </c>
      <c r="G474" s="2" t="s">
        <v>18</v>
      </c>
      <c r="H474" s="139">
        <v>4</v>
      </c>
      <c r="J474" s="8" t="s">
        <v>16</v>
      </c>
      <c r="K474" s="2" t="s">
        <v>40</v>
      </c>
      <c r="L474" s="156" t="s">
        <v>48</v>
      </c>
      <c r="M474" s="82">
        <f t="shared" si="27"/>
        <v>0</v>
      </c>
    </row>
    <row r="475" spans="1:13" ht="45" customHeight="1">
      <c r="A475" s="3" t="s">
        <v>117</v>
      </c>
      <c r="B475" s="2">
        <v>3</v>
      </c>
      <c r="C475" s="2" t="s">
        <v>130</v>
      </c>
      <c r="D475" s="2">
        <v>4</v>
      </c>
      <c r="E475" s="2" t="s">
        <v>16</v>
      </c>
      <c r="F475" s="140">
        <v>4</v>
      </c>
      <c r="G475" s="2" t="s">
        <v>252</v>
      </c>
      <c r="H475" s="139">
        <v>4</v>
      </c>
      <c r="J475" s="9" t="s">
        <v>27</v>
      </c>
      <c r="K475" s="2" t="s">
        <v>42</v>
      </c>
      <c r="L475" s="156" t="s">
        <v>47</v>
      </c>
      <c r="M475" s="82">
        <f t="shared" si="27"/>
        <v>2</v>
      </c>
    </row>
    <row r="476" spans="1:13" ht="45">
      <c r="A476" s="3" t="s">
        <v>118</v>
      </c>
      <c r="B476" s="2">
        <v>5</v>
      </c>
      <c r="C476" s="2" t="s">
        <v>164</v>
      </c>
      <c r="D476" s="2">
        <v>3</v>
      </c>
      <c r="E476" s="2" t="s">
        <v>26</v>
      </c>
      <c r="F476" s="140">
        <v>4</v>
      </c>
      <c r="G476" s="2" t="s">
        <v>25</v>
      </c>
      <c r="H476" s="139">
        <v>4</v>
      </c>
      <c r="J476" s="6" t="s">
        <v>28</v>
      </c>
      <c r="K476" s="2" t="s">
        <v>40</v>
      </c>
      <c r="L476" s="156" t="s">
        <v>47</v>
      </c>
      <c r="M476" s="82">
        <f t="shared" si="27"/>
        <v>2</v>
      </c>
    </row>
    <row r="477" spans="1:13" ht="45">
      <c r="A477" s="3" t="s">
        <v>161</v>
      </c>
      <c r="B477" s="2">
        <v>4</v>
      </c>
      <c r="C477" s="2" t="s">
        <v>31</v>
      </c>
      <c r="D477" s="2">
        <v>4</v>
      </c>
      <c r="E477" s="2" t="s">
        <v>23</v>
      </c>
      <c r="F477" s="140">
        <v>4</v>
      </c>
      <c r="G477" s="2" t="s">
        <v>28</v>
      </c>
      <c r="H477" s="139">
        <v>4</v>
      </c>
      <c r="J477" s="3" t="s">
        <v>119</v>
      </c>
      <c r="K477" s="2" t="s">
        <v>46</v>
      </c>
      <c r="L477" s="156" t="s">
        <v>47</v>
      </c>
      <c r="M477" s="82">
        <f t="shared" si="27"/>
        <v>2</v>
      </c>
    </row>
    <row r="478" spans="1:13" ht="45">
      <c r="A478" s="3"/>
      <c r="B478" s="57" t="s">
        <v>132</v>
      </c>
      <c r="C478" s="2" t="s">
        <v>30</v>
      </c>
      <c r="D478" s="2">
        <v>4</v>
      </c>
      <c r="E478" s="2" t="s">
        <v>24</v>
      </c>
      <c r="F478" s="140">
        <v>4</v>
      </c>
      <c r="G478" s="2" t="s">
        <v>29</v>
      </c>
      <c r="H478" s="139">
        <v>4</v>
      </c>
      <c r="J478" s="9" t="s">
        <v>31</v>
      </c>
      <c r="K478" s="2" t="s">
        <v>51</v>
      </c>
      <c r="L478" s="156" t="s">
        <v>47</v>
      </c>
      <c r="M478" s="82">
        <f t="shared" si="27"/>
        <v>2</v>
      </c>
    </row>
    <row r="479" spans="1:13" ht="30.75" thickBot="1">
      <c r="A479" s="3"/>
      <c r="B479" s="57" t="s">
        <v>132</v>
      </c>
      <c r="C479" s="2" t="s">
        <v>323</v>
      </c>
      <c r="D479" s="58">
        <v>4</v>
      </c>
      <c r="E479" s="2" t="s">
        <v>144</v>
      </c>
      <c r="F479" s="140">
        <v>4</v>
      </c>
      <c r="G479" s="2" t="s">
        <v>318</v>
      </c>
      <c r="H479" s="58">
        <v>4</v>
      </c>
      <c r="J479" s="78" t="s">
        <v>117</v>
      </c>
      <c r="K479" s="140" t="s">
        <v>152</v>
      </c>
      <c r="L479" s="156" t="s">
        <v>47</v>
      </c>
      <c r="M479" s="82">
        <f t="shared" si="27"/>
        <v>2</v>
      </c>
    </row>
    <row r="480" spans="1:13" ht="30.75" thickBot="1">
      <c r="A480" s="3"/>
      <c r="B480" s="57" t="s">
        <v>132</v>
      </c>
      <c r="C480" s="2"/>
      <c r="D480" s="58" t="s">
        <v>132</v>
      </c>
      <c r="E480" s="2"/>
      <c r="F480" s="58" t="s">
        <v>132</v>
      </c>
      <c r="G480" s="2" t="s">
        <v>269</v>
      </c>
      <c r="H480" s="58">
        <v>4</v>
      </c>
      <c r="J480" s="157" t="s">
        <v>135</v>
      </c>
      <c r="K480" s="42" t="s">
        <v>107</v>
      </c>
      <c r="L480" s="158"/>
      <c r="M480" s="83"/>
    </row>
    <row r="481" spans="1:13" ht="15.75" thickBot="1">
      <c r="A481" s="4"/>
      <c r="B481" s="58" t="s">
        <v>132</v>
      </c>
      <c r="C481" s="5"/>
      <c r="D481" s="58" t="s">
        <v>132</v>
      </c>
      <c r="E481" s="5"/>
      <c r="F481" s="58" t="s">
        <v>132</v>
      </c>
      <c r="G481" s="5"/>
      <c r="H481" s="58" t="s">
        <v>132</v>
      </c>
      <c r="K481" s="90"/>
    </row>
    <row r="482" spans="1:13" ht="30" customHeight="1" thickBot="1">
      <c r="A482"/>
      <c r="B482"/>
      <c r="C482"/>
      <c r="D482"/>
      <c r="E482"/>
      <c r="F482"/>
      <c r="G482"/>
      <c r="H482"/>
      <c r="J482"/>
      <c r="K482"/>
      <c r="L482"/>
    </row>
    <row r="483" spans="1:13" ht="15" customHeight="1" thickBot="1">
      <c r="A483" s="391">
        <v>45320</v>
      </c>
      <c r="B483" s="392"/>
      <c r="C483" s="392"/>
      <c r="D483" s="392"/>
      <c r="E483" s="392"/>
      <c r="F483" s="392"/>
      <c r="G483" s="393"/>
      <c r="H483" s="89">
        <f>SUM(B485:B498,D485:D498,F485:F498,H485:H498)+SUM(M484:M496)</f>
        <v>210</v>
      </c>
      <c r="J483" s="53" t="s">
        <v>34</v>
      </c>
      <c r="K483" s="54" t="s">
        <v>35</v>
      </c>
      <c r="L483" s="91" t="s">
        <v>50</v>
      </c>
      <c r="M483" s="161" t="s">
        <v>151</v>
      </c>
    </row>
    <row r="484" spans="1:13" ht="45.75" thickBot="1">
      <c r="A484" s="49" t="s">
        <v>0</v>
      </c>
      <c r="B484" s="51" t="s">
        <v>120</v>
      </c>
      <c r="C484" s="50" t="s">
        <v>1</v>
      </c>
      <c r="D484" s="51" t="s">
        <v>120</v>
      </c>
      <c r="E484" s="50" t="s">
        <v>112</v>
      </c>
      <c r="F484" s="51" t="s">
        <v>120</v>
      </c>
      <c r="G484" s="50" t="s">
        <v>131</v>
      </c>
      <c r="H484" s="52" t="s">
        <v>120</v>
      </c>
      <c r="I484" s="155">
        <f>H483/230</f>
        <v>0.91304347826086951</v>
      </c>
      <c r="J484" s="10" t="s">
        <v>21</v>
      </c>
      <c r="K484" s="46" t="s">
        <v>36</v>
      </c>
      <c r="L484" s="159" t="s">
        <v>47</v>
      </c>
      <c r="M484" s="160">
        <f t="shared" ref="M484:M496" si="28">IF(L484="✔",2,0)</f>
        <v>2</v>
      </c>
    </row>
    <row r="485" spans="1:13" ht="30" customHeight="1">
      <c r="A485" s="47" t="s">
        <v>3</v>
      </c>
      <c r="B485" s="48">
        <v>4</v>
      </c>
      <c r="C485" s="48" t="s">
        <v>2</v>
      </c>
      <c r="D485" s="48">
        <v>3</v>
      </c>
      <c r="E485" s="48" t="s">
        <v>11</v>
      </c>
      <c r="F485" s="55">
        <v>5</v>
      </c>
      <c r="G485" s="48" t="s">
        <v>5</v>
      </c>
      <c r="H485" s="138">
        <v>4</v>
      </c>
      <c r="J485" s="7" t="s">
        <v>2</v>
      </c>
      <c r="K485" s="2" t="s">
        <v>37</v>
      </c>
      <c r="L485" s="156" t="s">
        <v>47</v>
      </c>
      <c r="M485" s="82">
        <f t="shared" si="28"/>
        <v>2</v>
      </c>
    </row>
    <row r="486" spans="1:13" ht="15" customHeight="1">
      <c r="A486" s="3" t="s">
        <v>113</v>
      </c>
      <c r="B486" s="2">
        <v>4</v>
      </c>
      <c r="C486" s="2" t="s">
        <v>21</v>
      </c>
      <c r="D486" s="2">
        <v>4</v>
      </c>
      <c r="E486" s="2" t="s">
        <v>22</v>
      </c>
      <c r="F486" s="140">
        <v>5</v>
      </c>
      <c r="G486" s="2" t="s">
        <v>6</v>
      </c>
      <c r="H486" s="139">
        <v>4</v>
      </c>
      <c r="J486" s="8" t="s">
        <v>4</v>
      </c>
      <c r="K486" s="2" t="s">
        <v>39</v>
      </c>
      <c r="L486" s="156" t="s">
        <v>47</v>
      </c>
      <c r="M486" s="82">
        <f t="shared" si="28"/>
        <v>2</v>
      </c>
    </row>
    <row r="487" spans="1:13" ht="45">
      <c r="A487" s="3" t="s">
        <v>163</v>
      </c>
      <c r="B487" s="2">
        <v>5</v>
      </c>
      <c r="C487" s="2" t="s">
        <v>17</v>
      </c>
      <c r="D487" s="2">
        <v>3</v>
      </c>
      <c r="E487" s="2" t="s">
        <v>12</v>
      </c>
      <c r="F487" s="140">
        <v>5</v>
      </c>
      <c r="G487" s="2" t="s">
        <v>7</v>
      </c>
      <c r="H487" s="139">
        <v>4</v>
      </c>
      <c r="J487" s="8" t="s">
        <v>38</v>
      </c>
      <c r="K487" s="2" t="s">
        <v>41</v>
      </c>
      <c r="L487" s="156" t="s">
        <v>47</v>
      </c>
      <c r="M487" s="82">
        <f t="shared" si="28"/>
        <v>2</v>
      </c>
    </row>
    <row r="488" spans="1:13" ht="45" customHeight="1">
      <c r="A488" s="3" t="s">
        <v>114</v>
      </c>
      <c r="B488" s="2">
        <v>5</v>
      </c>
      <c r="C488" s="2" t="s">
        <v>4</v>
      </c>
      <c r="D488" s="2">
        <v>3</v>
      </c>
      <c r="E488" s="2" t="s">
        <v>13</v>
      </c>
      <c r="F488" s="140">
        <v>4</v>
      </c>
      <c r="G488" s="2" t="s">
        <v>8</v>
      </c>
      <c r="H488" s="139">
        <v>4</v>
      </c>
      <c r="J488" s="6" t="s">
        <v>20</v>
      </c>
      <c r="K488" s="2" t="s">
        <v>44</v>
      </c>
      <c r="L488" s="156" t="s">
        <v>47</v>
      </c>
      <c r="M488" s="82">
        <f t="shared" si="28"/>
        <v>2</v>
      </c>
    </row>
    <row r="489" spans="1:13" ht="60">
      <c r="A489" s="3" t="s">
        <v>32</v>
      </c>
      <c r="B489" s="2">
        <v>5</v>
      </c>
      <c r="C489" s="2" t="s">
        <v>38</v>
      </c>
      <c r="D489" s="2">
        <v>4</v>
      </c>
      <c r="E489" s="2" t="s">
        <v>43</v>
      </c>
      <c r="F489" s="140">
        <v>4</v>
      </c>
      <c r="G489" s="2" t="s">
        <v>9</v>
      </c>
      <c r="H489" s="139">
        <v>4</v>
      </c>
      <c r="J489" s="8" t="s">
        <v>31</v>
      </c>
      <c r="K489" s="2" t="s">
        <v>45</v>
      </c>
      <c r="L489" s="156" t="s">
        <v>47</v>
      </c>
      <c r="M489" s="82">
        <f t="shared" si="28"/>
        <v>2</v>
      </c>
    </row>
    <row r="490" spans="1:13" ht="45" customHeight="1">
      <c r="A490" s="3" t="s">
        <v>115</v>
      </c>
      <c r="B490" s="2">
        <v>4</v>
      </c>
      <c r="C490" s="2" t="s">
        <v>27</v>
      </c>
      <c r="D490" s="2">
        <v>2</v>
      </c>
      <c r="E490" s="2" t="s">
        <v>14</v>
      </c>
      <c r="F490" s="140">
        <v>4</v>
      </c>
      <c r="G490" s="2" t="s">
        <v>10</v>
      </c>
      <c r="H490" s="139">
        <v>4</v>
      </c>
      <c r="J490" s="3" t="s">
        <v>33</v>
      </c>
      <c r="K490" s="2" t="s">
        <v>49</v>
      </c>
      <c r="L490" s="156" t="s">
        <v>47</v>
      </c>
      <c r="M490" s="82">
        <f t="shared" si="28"/>
        <v>2</v>
      </c>
    </row>
    <row r="491" spans="1:13" ht="45">
      <c r="A491" s="3" t="s">
        <v>116</v>
      </c>
      <c r="B491" s="2">
        <v>5</v>
      </c>
      <c r="C491" s="2" t="s">
        <v>19</v>
      </c>
      <c r="D491" s="2">
        <v>3</v>
      </c>
      <c r="E491" s="2" t="s">
        <v>15</v>
      </c>
      <c r="F491" s="140">
        <v>4</v>
      </c>
      <c r="G491" s="2" t="s">
        <v>18</v>
      </c>
      <c r="H491" s="139">
        <v>4</v>
      </c>
      <c r="J491" s="8" t="s">
        <v>16</v>
      </c>
      <c r="K491" s="2" t="s">
        <v>40</v>
      </c>
      <c r="L491" s="156" t="s">
        <v>48</v>
      </c>
      <c r="M491" s="82">
        <f t="shared" si="28"/>
        <v>0</v>
      </c>
    </row>
    <row r="492" spans="1:13" ht="45">
      <c r="A492" s="3" t="s">
        <v>117</v>
      </c>
      <c r="B492" s="2">
        <v>3</v>
      </c>
      <c r="C492" s="2" t="s">
        <v>130</v>
      </c>
      <c r="D492" s="2">
        <v>4</v>
      </c>
      <c r="E492" s="2" t="s">
        <v>16</v>
      </c>
      <c r="F492" s="140">
        <v>4</v>
      </c>
      <c r="G492" s="2" t="s">
        <v>252</v>
      </c>
      <c r="H492" s="139">
        <v>4</v>
      </c>
      <c r="J492" s="9" t="s">
        <v>27</v>
      </c>
      <c r="K492" s="2" t="s">
        <v>42</v>
      </c>
      <c r="L492" s="156" t="s">
        <v>47</v>
      </c>
      <c r="M492" s="82">
        <f t="shared" si="28"/>
        <v>2</v>
      </c>
    </row>
    <row r="493" spans="1:13" ht="45">
      <c r="A493" s="3" t="s">
        <v>118</v>
      </c>
      <c r="B493" s="2">
        <v>3</v>
      </c>
      <c r="C493" s="2" t="s">
        <v>164</v>
      </c>
      <c r="D493" s="2">
        <v>3</v>
      </c>
      <c r="E493" s="2" t="s">
        <v>26</v>
      </c>
      <c r="F493" s="140">
        <v>4</v>
      </c>
      <c r="G493" s="2" t="s">
        <v>25</v>
      </c>
      <c r="H493" s="139">
        <v>4</v>
      </c>
      <c r="J493" s="6" t="s">
        <v>28</v>
      </c>
      <c r="K493" s="2" t="s">
        <v>40</v>
      </c>
      <c r="L493" s="156" t="s">
        <v>47</v>
      </c>
      <c r="M493" s="82">
        <f t="shared" si="28"/>
        <v>2</v>
      </c>
    </row>
    <row r="494" spans="1:13" ht="45">
      <c r="A494" s="3" t="s">
        <v>161</v>
      </c>
      <c r="B494" s="2">
        <v>4</v>
      </c>
      <c r="C494" s="2" t="s">
        <v>31</v>
      </c>
      <c r="D494" s="2">
        <v>4</v>
      </c>
      <c r="E494" s="2" t="s">
        <v>23</v>
      </c>
      <c r="F494" s="140">
        <v>4</v>
      </c>
      <c r="G494" s="2" t="s">
        <v>28</v>
      </c>
      <c r="H494" s="139">
        <v>4</v>
      </c>
      <c r="J494" s="3" t="s">
        <v>119</v>
      </c>
      <c r="K494" s="2" t="s">
        <v>46</v>
      </c>
      <c r="L494" s="156" t="s">
        <v>47</v>
      </c>
      <c r="M494" s="82">
        <f t="shared" si="28"/>
        <v>2</v>
      </c>
    </row>
    <row r="495" spans="1:13" ht="45">
      <c r="A495" s="3"/>
      <c r="B495" s="57" t="s">
        <v>132</v>
      </c>
      <c r="C495" s="2" t="s">
        <v>30</v>
      </c>
      <c r="D495" s="2">
        <v>4</v>
      </c>
      <c r="E495" s="2" t="s">
        <v>24</v>
      </c>
      <c r="F495" s="140">
        <v>4</v>
      </c>
      <c r="G495" s="2" t="s">
        <v>29</v>
      </c>
      <c r="H495" s="139">
        <v>4</v>
      </c>
      <c r="J495" s="9" t="s">
        <v>31</v>
      </c>
      <c r="K495" s="2" t="s">
        <v>51</v>
      </c>
      <c r="L495" s="156" t="s">
        <v>47</v>
      </c>
      <c r="M495" s="82">
        <f t="shared" si="28"/>
        <v>2</v>
      </c>
    </row>
    <row r="496" spans="1:13" ht="30.75" thickBot="1">
      <c r="A496" s="3"/>
      <c r="B496" s="57" t="s">
        <v>132</v>
      </c>
      <c r="C496" s="2" t="s">
        <v>323</v>
      </c>
      <c r="D496" s="58">
        <v>4</v>
      </c>
      <c r="E496" s="2" t="s">
        <v>144</v>
      </c>
      <c r="F496" s="140">
        <v>4</v>
      </c>
      <c r="G496" s="2" t="s">
        <v>318</v>
      </c>
      <c r="H496" s="58">
        <v>4</v>
      </c>
      <c r="J496" s="78" t="s">
        <v>117</v>
      </c>
      <c r="K496" s="140" t="s">
        <v>152</v>
      </c>
      <c r="L496" s="156" t="s">
        <v>47</v>
      </c>
      <c r="M496" s="82">
        <f t="shared" si="28"/>
        <v>2</v>
      </c>
    </row>
    <row r="497" spans="1:13" ht="30" customHeight="1" thickBot="1">
      <c r="A497" s="3"/>
      <c r="B497" s="57" t="s">
        <v>132</v>
      </c>
      <c r="C497" s="2"/>
      <c r="D497" s="58" t="s">
        <v>132</v>
      </c>
      <c r="E497" s="2"/>
      <c r="F497" s="58" t="s">
        <v>132</v>
      </c>
      <c r="G497" s="2" t="s">
        <v>269</v>
      </c>
      <c r="H497" s="58">
        <v>4</v>
      </c>
      <c r="J497" s="157" t="s">
        <v>135</v>
      </c>
      <c r="K497" s="42" t="s">
        <v>107</v>
      </c>
      <c r="L497" s="158"/>
      <c r="M497" s="83"/>
    </row>
    <row r="498" spans="1:13" ht="15" customHeight="1" thickBot="1">
      <c r="A498" s="4"/>
      <c r="B498" s="58" t="s">
        <v>132</v>
      </c>
      <c r="C498" s="5"/>
      <c r="D498" s="58" t="s">
        <v>132</v>
      </c>
      <c r="E498" s="5"/>
      <c r="F498" s="58" t="s">
        <v>132</v>
      </c>
      <c r="G498" s="5"/>
      <c r="H498" s="58" t="s">
        <v>132</v>
      </c>
      <c r="K498" s="90"/>
    </row>
    <row r="499" spans="1:13" ht="15.75" thickBot="1">
      <c r="A499"/>
      <c r="B499"/>
      <c r="C499"/>
      <c r="D499"/>
      <c r="E499"/>
      <c r="F499"/>
      <c r="G499"/>
      <c r="H499"/>
      <c r="J499"/>
      <c r="K499"/>
      <c r="L499"/>
    </row>
    <row r="500" spans="1:13" ht="30" customHeight="1" thickBot="1">
      <c r="A500" s="391">
        <v>45321</v>
      </c>
      <c r="B500" s="392"/>
      <c r="C500" s="392"/>
      <c r="D500" s="392"/>
      <c r="E500" s="392"/>
      <c r="F500" s="392"/>
      <c r="G500" s="393"/>
      <c r="H500" s="89">
        <f>SUM(B502:B515,D502:D515,F502:F515,H502:H515)+SUM(M501:M513)</f>
        <v>208</v>
      </c>
      <c r="J500" s="53" t="s">
        <v>34</v>
      </c>
      <c r="K500" s="54" t="s">
        <v>35</v>
      </c>
      <c r="L500" s="91" t="s">
        <v>50</v>
      </c>
      <c r="M500" s="161" t="s">
        <v>151</v>
      </c>
    </row>
    <row r="501" spans="1:13" ht="15" customHeight="1" thickBot="1">
      <c r="A501" s="49" t="s">
        <v>0</v>
      </c>
      <c r="B501" s="51" t="s">
        <v>120</v>
      </c>
      <c r="C501" s="50" t="s">
        <v>1</v>
      </c>
      <c r="D501" s="51" t="s">
        <v>120</v>
      </c>
      <c r="E501" s="50" t="s">
        <v>112</v>
      </c>
      <c r="F501" s="51" t="s">
        <v>120</v>
      </c>
      <c r="G501" s="50" t="s">
        <v>131</v>
      </c>
      <c r="H501" s="52" t="s">
        <v>120</v>
      </c>
      <c r="I501" s="155">
        <f>H500/230</f>
        <v>0.90434782608695652</v>
      </c>
      <c r="J501" s="10" t="s">
        <v>21</v>
      </c>
      <c r="K501" s="46" t="s">
        <v>36</v>
      </c>
      <c r="L501" s="159" t="s">
        <v>47</v>
      </c>
      <c r="M501" s="160">
        <f t="shared" ref="M501:M513" si="29">IF(L501="✔",2,0)</f>
        <v>2</v>
      </c>
    </row>
    <row r="502" spans="1:13" ht="45">
      <c r="A502" s="47" t="s">
        <v>3</v>
      </c>
      <c r="B502" s="48">
        <v>4</v>
      </c>
      <c r="C502" s="48" t="s">
        <v>2</v>
      </c>
      <c r="D502" s="48">
        <v>2</v>
      </c>
      <c r="E502" s="48" t="s">
        <v>11</v>
      </c>
      <c r="F502" s="55">
        <v>5</v>
      </c>
      <c r="G502" s="48" t="s">
        <v>5</v>
      </c>
      <c r="H502" s="138">
        <v>4</v>
      </c>
      <c r="J502" s="7" t="s">
        <v>2</v>
      </c>
      <c r="K502" s="2" t="s">
        <v>37</v>
      </c>
      <c r="L502" s="156" t="s">
        <v>47</v>
      </c>
      <c r="M502" s="82">
        <f t="shared" si="29"/>
        <v>2</v>
      </c>
    </row>
    <row r="503" spans="1:13" ht="45" customHeight="1">
      <c r="A503" s="3" t="s">
        <v>113</v>
      </c>
      <c r="B503" s="2">
        <v>4</v>
      </c>
      <c r="C503" s="2" t="s">
        <v>21</v>
      </c>
      <c r="D503" s="2">
        <v>2</v>
      </c>
      <c r="E503" s="2" t="s">
        <v>22</v>
      </c>
      <c r="F503" s="140">
        <v>5</v>
      </c>
      <c r="G503" s="2" t="s">
        <v>6</v>
      </c>
      <c r="H503" s="139">
        <v>4</v>
      </c>
      <c r="J503" s="8" t="s">
        <v>4</v>
      </c>
      <c r="K503" s="2" t="s">
        <v>39</v>
      </c>
      <c r="L503" s="156" t="s">
        <v>47</v>
      </c>
      <c r="M503" s="82">
        <f t="shared" si="29"/>
        <v>2</v>
      </c>
    </row>
    <row r="504" spans="1:13" ht="51" customHeight="1">
      <c r="A504" s="3" t="s">
        <v>163</v>
      </c>
      <c r="B504" s="2">
        <v>5</v>
      </c>
      <c r="C504" s="2" t="s">
        <v>17</v>
      </c>
      <c r="D504" s="2">
        <v>3</v>
      </c>
      <c r="E504" s="2" t="s">
        <v>12</v>
      </c>
      <c r="F504" s="140">
        <v>5</v>
      </c>
      <c r="G504" s="2" t="s">
        <v>7</v>
      </c>
      <c r="H504" s="139">
        <v>4</v>
      </c>
      <c r="J504" s="8" t="s">
        <v>38</v>
      </c>
      <c r="K504" s="2" t="s">
        <v>41</v>
      </c>
      <c r="L504" s="156" t="s">
        <v>47</v>
      </c>
      <c r="M504" s="82">
        <f t="shared" si="29"/>
        <v>2</v>
      </c>
    </row>
    <row r="505" spans="1:13" ht="45" customHeight="1">
      <c r="A505" s="3" t="s">
        <v>114</v>
      </c>
      <c r="B505" s="2">
        <v>5</v>
      </c>
      <c r="C505" s="2" t="s">
        <v>4</v>
      </c>
      <c r="D505" s="2">
        <v>3</v>
      </c>
      <c r="E505" s="2" t="s">
        <v>13</v>
      </c>
      <c r="F505" s="140">
        <v>4</v>
      </c>
      <c r="G505" s="2" t="s">
        <v>8</v>
      </c>
      <c r="H505" s="139">
        <v>4</v>
      </c>
      <c r="J505" s="6" t="s">
        <v>20</v>
      </c>
      <c r="K505" s="2" t="s">
        <v>44</v>
      </c>
      <c r="L505" s="156" t="s">
        <v>47</v>
      </c>
      <c r="M505" s="82">
        <f t="shared" si="29"/>
        <v>2</v>
      </c>
    </row>
    <row r="506" spans="1:13" ht="60">
      <c r="A506" s="3" t="s">
        <v>32</v>
      </c>
      <c r="B506" s="2">
        <v>5</v>
      </c>
      <c r="C506" s="2" t="s">
        <v>38</v>
      </c>
      <c r="D506" s="2">
        <v>4</v>
      </c>
      <c r="E506" s="2" t="s">
        <v>43</v>
      </c>
      <c r="F506" s="140">
        <v>4</v>
      </c>
      <c r="G506" s="2" t="s">
        <v>9</v>
      </c>
      <c r="H506" s="139">
        <v>4</v>
      </c>
      <c r="J506" s="8" t="s">
        <v>31</v>
      </c>
      <c r="K506" s="2" t="s">
        <v>45</v>
      </c>
      <c r="L506" s="156" t="s">
        <v>47</v>
      </c>
      <c r="M506" s="82">
        <f t="shared" si="29"/>
        <v>2</v>
      </c>
    </row>
    <row r="507" spans="1:13" ht="45">
      <c r="A507" s="3" t="s">
        <v>115</v>
      </c>
      <c r="B507" s="2">
        <v>4</v>
      </c>
      <c r="C507" s="2" t="s">
        <v>27</v>
      </c>
      <c r="D507" s="2">
        <v>3</v>
      </c>
      <c r="E507" s="2" t="s">
        <v>14</v>
      </c>
      <c r="F507" s="140">
        <v>4</v>
      </c>
      <c r="G507" s="2" t="s">
        <v>10</v>
      </c>
      <c r="H507" s="139">
        <v>4</v>
      </c>
      <c r="J507" s="3" t="s">
        <v>33</v>
      </c>
      <c r="K507" s="2" t="s">
        <v>49</v>
      </c>
      <c r="L507" s="156" t="s">
        <v>47</v>
      </c>
      <c r="M507" s="82">
        <f t="shared" si="29"/>
        <v>2</v>
      </c>
    </row>
    <row r="508" spans="1:13" ht="45">
      <c r="A508" s="3" t="s">
        <v>116</v>
      </c>
      <c r="B508" s="2">
        <v>5</v>
      </c>
      <c r="C508" s="2" t="s">
        <v>19</v>
      </c>
      <c r="D508" s="2">
        <v>3</v>
      </c>
      <c r="E508" s="2" t="s">
        <v>15</v>
      </c>
      <c r="F508" s="140">
        <v>4</v>
      </c>
      <c r="G508" s="2" t="s">
        <v>18</v>
      </c>
      <c r="H508" s="139">
        <v>4</v>
      </c>
      <c r="J508" s="8" t="s">
        <v>16</v>
      </c>
      <c r="K508" s="2" t="s">
        <v>40</v>
      </c>
      <c r="L508" s="156" t="s">
        <v>48</v>
      </c>
      <c r="M508" s="82">
        <f t="shared" si="29"/>
        <v>0</v>
      </c>
    </row>
    <row r="509" spans="1:13" ht="45">
      <c r="A509" s="3" t="s">
        <v>117</v>
      </c>
      <c r="B509" s="2">
        <v>3</v>
      </c>
      <c r="C509" s="2" t="s">
        <v>130</v>
      </c>
      <c r="D509" s="2">
        <v>4</v>
      </c>
      <c r="E509" s="2" t="s">
        <v>16</v>
      </c>
      <c r="F509" s="140">
        <v>4</v>
      </c>
      <c r="G509" s="2" t="s">
        <v>252</v>
      </c>
      <c r="H509" s="139">
        <v>4</v>
      </c>
      <c r="J509" s="9" t="s">
        <v>27</v>
      </c>
      <c r="K509" s="2" t="s">
        <v>42</v>
      </c>
      <c r="L509" s="156" t="s">
        <v>47</v>
      </c>
      <c r="M509" s="82">
        <f t="shared" si="29"/>
        <v>2</v>
      </c>
    </row>
    <row r="510" spans="1:13" ht="45">
      <c r="A510" s="3" t="s">
        <v>118</v>
      </c>
      <c r="B510" s="2">
        <v>3</v>
      </c>
      <c r="C510" s="2" t="s">
        <v>164</v>
      </c>
      <c r="D510" s="2">
        <v>3</v>
      </c>
      <c r="E510" s="2" t="s">
        <v>26</v>
      </c>
      <c r="F510" s="140">
        <v>4</v>
      </c>
      <c r="G510" s="2" t="s">
        <v>25</v>
      </c>
      <c r="H510" s="139">
        <v>4</v>
      </c>
      <c r="J510" s="6" t="s">
        <v>28</v>
      </c>
      <c r="K510" s="2" t="s">
        <v>40</v>
      </c>
      <c r="L510" s="156" t="s">
        <v>47</v>
      </c>
      <c r="M510" s="82">
        <f t="shared" si="29"/>
        <v>2</v>
      </c>
    </row>
    <row r="511" spans="1:13" ht="45">
      <c r="A511" s="3" t="s">
        <v>161</v>
      </c>
      <c r="B511" s="2">
        <v>4</v>
      </c>
      <c r="C511" s="2" t="s">
        <v>31</v>
      </c>
      <c r="D511" s="2">
        <v>4</v>
      </c>
      <c r="E511" s="2" t="s">
        <v>23</v>
      </c>
      <c r="F511" s="140">
        <v>4</v>
      </c>
      <c r="G511" s="2" t="s">
        <v>28</v>
      </c>
      <c r="H511" s="139">
        <v>4</v>
      </c>
      <c r="J511" s="3" t="s">
        <v>119</v>
      </c>
      <c r="K511" s="2" t="s">
        <v>46</v>
      </c>
      <c r="L511" s="156" t="s">
        <v>47</v>
      </c>
      <c r="M511" s="82">
        <f t="shared" si="29"/>
        <v>2</v>
      </c>
    </row>
    <row r="512" spans="1:13" ht="30" customHeight="1">
      <c r="A512" s="3"/>
      <c r="B512" s="57" t="s">
        <v>132</v>
      </c>
      <c r="C512" s="2" t="s">
        <v>30</v>
      </c>
      <c r="D512" s="2">
        <v>4</v>
      </c>
      <c r="E512" s="2" t="s">
        <v>24</v>
      </c>
      <c r="F512" s="140">
        <v>4</v>
      </c>
      <c r="G512" s="2" t="s">
        <v>29</v>
      </c>
      <c r="H512" s="139">
        <v>4</v>
      </c>
      <c r="J512" s="9" t="s">
        <v>31</v>
      </c>
      <c r="K512" s="2" t="s">
        <v>51</v>
      </c>
      <c r="L512" s="156" t="s">
        <v>47</v>
      </c>
      <c r="M512" s="82">
        <f t="shared" si="29"/>
        <v>2</v>
      </c>
    </row>
    <row r="513" spans="1:13" ht="15" customHeight="1" thickBot="1">
      <c r="A513" s="3"/>
      <c r="B513" s="57" t="s">
        <v>132</v>
      </c>
      <c r="C513" s="2" t="s">
        <v>323</v>
      </c>
      <c r="D513" s="58">
        <v>4</v>
      </c>
      <c r="E513" s="2" t="s">
        <v>144</v>
      </c>
      <c r="F513" s="140">
        <v>4</v>
      </c>
      <c r="G513" s="2" t="s">
        <v>318</v>
      </c>
      <c r="H513" s="58">
        <v>4</v>
      </c>
      <c r="J513" s="78" t="s">
        <v>117</v>
      </c>
      <c r="K513" s="140" t="s">
        <v>152</v>
      </c>
      <c r="L513" s="156" t="s">
        <v>47</v>
      </c>
      <c r="M513" s="82">
        <f t="shared" si="29"/>
        <v>2</v>
      </c>
    </row>
    <row r="514" spans="1:13" ht="30.75" thickBot="1">
      <c r="A514" s="3"/>
      <c r="B514" s="57" t="s">
        <v>132</v>
      </c>
      <c r="C514" s="2"/>
      <c r="D514" s="58" t="s">
        <v>132</v>
      </c>
      <c r="E514" s="2"/>
      <c r="F514" s="58" t="s">
        <v>132</v>
      </c>
      <c r="G514" s="2" t="s">
        <v>269</v>
      </c>
      <c r="H514" s="58">
        <v>4</v>
      </c>
      <c r="J514" s="157" t="s">
        <v>135</v>
      </c>
      <c r="K514" s="42" t="s">
        <v>107</v>
      </c>
      <c r="L514" s="158"/>
      <c r="M514" s="83"/>
    </row>
    <row r="515" spans="1:13" ht="30" customHeight="1" thickBot="1">
      <c r="A515" s="4"/>
      <c r="B515" s="58" t="s">
        <v>132</v>
      </c>
      <c r="C515" s="5"/>
      <c r="D515" s="58" t="s">
        <v>132</v>
      </c>
      <c r="E515" s="5"/>
      <c r="F515" s="58" t="s">
        <v>132</v>
      </c>
      <c r="G515" s="5"/>
      <c r="H515" s="58" t="s">
        <v>132</v>
      </c>
      <c r="K515" s="90"/>
    </row>
    <row r="516" spans="1:13" ht="15" customHeight="1" thickBot="1">
      <c r="A516"/>
      <c r="B516"/>
      <c r="C516"/>
      <c r="D516"/>
      <c r="E516"/>
      <c r="F516"/>
      <c r="G516"/>
      <c r="H516"/>
      <c r="J516"/>
      <c r="K516"/>
      <c r="L516"/>
    </row>
    <row r="517" spans="1:13" ht="19.5" thickBot="1">
      <c r="A517" s="391">
        <v>45322</v>
      </c>
      <c r="B517" s="392"/>
      <c r="C517" s="392"/>
      <c r="D517" s="392"/>
      <c r="E517" s="392"/>
      <c r="F517" s="392"/>
      <c r="G517" s="393"/>
      <c r="H517" s="89">
        <f>SUM(B519:B532,D519:D532,F519:F532,H519:H532)+SUM(M518:M530)</f>
        <v>208</v>
      </c>
      <c r="J517" s="53" t="s">
        <v>34</v>
      </c>
      <c r="K517" s="54" t="s">
        <v>35</v>
      </c>
      <c r="L517" s="91" t="s">
        <v>50</v>
      </c>
      <c r="M517" s="161" t="s">
        <v>151</v>
      </c>
    </row>
    <row r="518" spans="1:13" ht="45" customHeight="1" thickBot="1">
      <c r="A518" s="49" t="s">
        <v>0</v>
      </c>
      <c r="B518" s="51" t="s">
        <v>120</v>
      </c>
      <c r="C518" s="50" t="s">
        <v>1</v>
      </c>
      <c r="D518" s="51" t="s">
        <v>120</v>
      </c>
      <c r="E518" s="50" t="s">
        <v>112</v>
      </c>
      <c r="F518" s="51" t="s">
        <v>120</v>
      </c>
      <c r="G518" s="50" t="s">
        <v>131</v>
      </c>
      <c r="H518" s="52" t="s">
        <v>120</v>
      </c>
      <c r="I518" s="155">
        <f>H517/230</f>
        <v>0.90434782608695652</v>
      </c>
      <c r="J518" s="10" t="s">
        <v>21</v>
      </c>
      <c r="K518" s="46" t="s">
        <v>36</v>
      </c>
      <c r="L518" s="159" t="s">
        <v>47</v>
      </c>
      <c r="M518" s="160">
        <f t="shared" ref="M518:M530" si="30">IF(L518="✔",2,0)</f>
        <v>2</v>
      </c>
    </row>
    <row r="519" spans="1:13" ht="45">
      <c r="A519" s="47" t="s">
        <v>3</v>
      </c>
      <c r="B519" s="48">
        <v>4</v>
      </c>
      <c r="C519" s="48" t="s">
        <v>2</v>
      </c>
      <c r="D519" s="48">
        <v>2</v>
      </c>
      <c r="E519" s="48" t="s">
        <v>11</v>
      </c>
      <c r="F519" s="55">
        <v>5</v>
      </c>
      <c r="G519" s="48" t="s">
        <v>5</v>
      </c>
      <c r="H519" s="138">
        <v>4</v>
      </c>
      <c r="J519" s="7" t="s">
        <v>2</v>
      </c>
      <c r="K519" s="2" t="s">
        <v>37</v>
      </c>
      <c r="L519" s="156" t="s">
        <v>47</v>
      </c>
      <c r="M519" s="82">
        <f t="shared" si="30"/>
        <v>2</v>
      </c>
    </row>
    <row r="520" spans="1:13" ht="45" customHeight="1">
      <c r="A520" s="3" t="s">
        <v>113</v>
      </c>
      <c r="B520" s="2">
        <v>4</v>
      </c>
      <c r="C520" s="2" t="s">
        <v>21</v>
      </c>
      <c r="D520" s="2">
        <v>2</v>
      </c>
      <c r="E520" s="2" t="s">
        <v>22</v>
      </c>
      <c r="F520" s="140">
        <v>5</v>
      </c>
      <c r="G520" s="2" t="s">
        <v>6</v>
      </c>
      <c r="H520" s="139">
        <v>4</v>
      </c>
      <c r="J520" s="8" t="s">
        <v>4</v>
      </c>
      <c r="K520" s="2" t="s">
        <v>39</v>
      </c>
      <c r="L520" s="156" t="s">
        <v>47</v>
      </c>
      <c r="M520" s="82">
        <f t="shared" si="30"/>
        <v>2</v>
      </c>
    </row>
    <row r="521" spans="1:13" ht="45">
      <c r="A521" s="3" t="s">
        <v>163</v>
      </c>
      <c r="B521" s="2">
        <v>5</v>
      </c>
      <c r="C521" s="2" t="s">
        <v>17</v>
      </c>
      <c r="D521" s="2">
        <v>3</v>
      </c>
      <c r="E521" s="2" t="s">
        <v>12</v>
      </c>
      <c r="F521" s="140">
        <v>5</v>
      </c>
      <c r="G521" s="2" t="s">
        <v>7</v>
      </c>
      <c r="H521" s="139">
        <v>4</v>
      </c>
      <c r="J521" s="8" t="s">
        <v>38</v>
      </c>
      <c r="K521" s="2" t="s">
        <v>41</v>
      </c>
      <c r="L521" s="156" t="s">
        <v>47</v>
      </c>
      <c r="M521" s="82">
        <f t="shared" si="30"/>
        <v>2</v>
      </c>
    </row>
    <row r="522" spans="1:13" ht="45">
      <c r="A522" s="3" t="s">
        <v>114</v>
      </c>
      <c r="B522" s="2">
        <v>5</v>
      </c>
      <c r="C522" s="2" t="s">
        <v>4</v>
      </c>
      <c r="D522" s="2">
        <v>3</v>
      </c>
      <c r="E522" s="2" t="s">
        <v>13</v>
      </c>
      <c r="F522" s="140">
        <v>4</v>
      </c>
      <c r="G522" s="2" t="s">
        <v>8</v>
      </c>
      <c r="H522" s="139">
        <v>4</v>
      </c>
      <c r="J522" s="6" t="s">
        <v>20</v>
      </c>
      <c r="K522" s="2" t="s">
        <v>44</v>
      </c>
      <c r="L522" s="156" t="s">
        <v>47</v>
      </c>
      <c r="M522" s="82">
        <f t="shared" si="30"/>
        <v>2</v>
      </c>
    </row>
    <row r="523" spans="1:13" ht="60">
      <c r="A523" s="3" t="s">
        <v>32</v>
      </c>
      <c r="B523" s="2">
        <v>5</v>
      </c>
      <c r="C523" s="2" t="s">
        <v>38</v>
      </c>
      <c r="D523" s="2">
        <v>4</v>
      </c>
      <c r="E523" s="2" t="s">
        <v>43</v>
      </c>
      <c r="F523" s="140">
        <v>4</v>
      </c>
      <c r="G523" s="2" t="s">
        <v>9</v>
      </c>
      <c r="H523" s="139">
        <v>4</v>
      </c>
      <c r="J523" s="8" t="s">
        <v>31</v>
      </c>
      <c r="K523" s="2" t="s">
        <v>45</v>
      </c>
      <c r="L523" s="156" t="s">
        <v>47</v>
      </c>
      <c r="M523" s="82">
        <f t="shared" si="30"/>
        <v>2</v>
      </c>
    </row>
    <row r="524" spans="1:13" ht="45">
      <c r="A524" s="3" t="s">
        <v>115</v>
      </c>
      <c r="B524" s="2">
        <v>4</v>
      </c>
      <c r="C524" s="2" t="s">
        <v>27</v>
      </c>
      <c r="D524" s="2">
        <v>3</v>
      </c>
      <c r="E524" s="2" t="s">
        <v>14</v>
      </c>
      <c r="F524" s="140">
        <v>4</v>
      </c>
      <c r="G524" s="2" t="s">
        <v>10</v>
      </c>
      <c r="H524" s="139">
        <v>4</v>
      </c>
      <c r="J524" s="3" t="s">
        <v>33</v>
      </c>
      <c r="K524" s="2" t="s">
        <v>49</v>
      </c>
      <c r="L524" s="156" t="s">
        <v>47</v>
      </c>
      <c r="M524" s="82">
        <f t="shared" si="30"/>
        <v>2</v>
      </c>
    </row>
    <row r="525" spans="1:13" ht="45">
      <c r="A525" s="3" t="s">
        <v>116</v>
      </c>
      <c r="B525" s="2">
        <v>5</v>
      </c>
      <c r="C525" s="2" t="s">
        <v>19</v>
      </c>
      <c r="D525" s="2">
        <v>3</v>
      </c>
      <c r="E525" s="2" t="s">
        <v>15</v>
      </c>
      <c r="F525" s="140">
        <v>4</v>
      </c>
      <c r="G525" s="2" t="s">
        <v>18</v>
      </c>
      <c r="H525" s="139">
        <v>4</v>
      </c>
      <c r="J525" s="8" t="s">
        <v>16</v>
      </c>
      <c r="K525" s="2" t="s">
        <v>40</v>
      </c>
      <c r="L525" s="156" t="s">
        <v>48</v>
      </c>
      <c r="M525" s="82">
        <f t="shared" si="30"/>
        <v>0</v>
      </c>
    </row>
    <row r="526" spans="1:13" ht="45">
      <c r="A526" s="3" t="s">
        <v>117</v>
      </c>
      <c r="B526" s="2">
        <v>3</v>
      </c>
      <c r="C526" s="2" t="s">
        <v>130</v>
      </c>
      <c r="D526" s="2">
        <v>4</v>
      </c>
      <c r="E526" s="2" t="s">
        <v>16</v>
      </c>
      <c r="F526" s="140">
        <v>4</v>
      </c>
      <c r="G526" s="2" t="s">
        <v>252</v>
      </c>
      <c r="H526" s="139">
        <v>4</v>
      </c>
      <c r="J526" s="9" t="s">
        <v>27</v>
      </c>
      <c r="K526" s="2" t="s">
        <v>42</v>
      </c>
      <c r="L526" s="156" t="s">
        <v>47</v>
      </c>
      <c r="M526" s="82">
        <f t="shared" si="30"/>
        <v>2</v>
      </c>
    </row>
    <row r="527" spans="1:13" ht="30" customHeight="1">
      <c r="A527" s="3" t="s">
        <v>118</v>
      </c>
      <c r="B527" s="2">
        <v>3</v>
      </c>
      <c r="C527" s="2" t="s">
        <v>164</v>
      </c>
      <c r="D527" s="2">
        <v>3</v>
      </c>
      <c r="E527" s="2" t="s">
        <v>26</v>
      </c>
      <c r="F527" s="140">
        <v>4</v>
      </c>
      <c r="G527" s="2" t="s">
        <v>25</v>
      </c>
      <c r="H527" s="139">
        <v>4</v>
      </c>
      <c r="J527" s="6" t="s">
        <v>28</v>
      </c>
      <c r="K527" s="2" t="s">
        <v>40</v>
      </c>
      <c r="L527" s="156" t="s">
        <v>47</v>
      </c>
      <c r="M527" s="82">
        <f t="shared" si="30"/>
        <v>2</v>
      </c>
    </row>
    <row r="528" spans="1:13" ht="15" customHeight="1">
      <c r="A528" s="3" t="s">
        <v>161</v>
      </c>
      <c r="B528" s="2">
        <v>4</v>
      </c>
      <c r="C528" s="2" t="s">
        <v>31</v>
      </c>
      <c r="D528" s="2">
        <v>4</v>
      </c>
      <c r="E528" s="2" t="s">
        <v>23</v>
      </c>
      <c r="F528" s="140">
        <v>4</v>
      </c>
      <c r="G528" s="2" t="s">
        <v>28</v>
      </c>
      <c r="H528" s="139">
        <v>4</v>
      </c>
      <c r="J528" s="3" t="s">
        <v>119</v>
      </c>
      <c r="K528" s="2" t="s">
        <v>46</v>
      </c>
      <c r="L528" s="156" t="s">
        <v>47</v>
      </c>
      <c r="M528" s="82">
        <f t="shared" si="30"/>
        <v>2</v>
      </c>
    </row>
    <row r="529" spans="1:13" ht="45">
      <c r="A529" s="3"/>
      <c r="B529" s="57" t="s">
        <v>132</v>
      </c>
      <c r="C529" s="2" t="s">
        <v>30</v>
      </c>
      <c r="D529" s="2">
        <v>4</v>
      </c>
      <c r="E529" s="2" t="s">
        <v>24</v>
      </c>
      <c r="F529" s="140">
        <v>4</v>
      </c>
      <c r="G529" s="2" t="s">
        <v>29</v>
      </c>
      <c r="H529" s="139">
        <v>4</v>
      </c>
      <c r="J529" s="9" t="s">
        <v>31</v>
      </c>
      <c r="K529" s="2" t="s">
        <v>51</v>
      </c>
      <c r="L529" s="156" t="s">
        <v>47</v>
      </c>
      <c r="M529" s="82">
        <f t="shared" si="30"/>
        <v>2</v>
      </c>
    </row>
    <row r="530" spans="1:13" ht="30" customHeight="1" thickBot="1">
      <c r="A530" s="3"/>
      <c r="B530" s="57" t="s">
        <v>132</v>
      </c>
      <c r="C530" s="2" t="s">
        <v>323</v>
      </c>
      <c r="D530" s="58">
        <v>4</v>
      </c>
      <c r="E530" s="2" t="s">
        <v>144</v>
      </c>
      <c r="F530" s="140">
        <v>4</v>
      </c>
      <c r="G530" s="2" t="s">
        <v>318</v>
      </c>
      <c r="H530" s="58">
        <v>4</v>
      </c>
      <c r="J530" s="78" t="s">
        <v>117</v>
      </c>
      <c r="K530" s="140" t="s">
        <v>152</v>
      </c>
      <c r="L530" s="156" t="s">
        <v>47</v>
      </c>
      <c r="M530" s="82">
        <f t="shared" si="30"/>
        <v>2</v>
      </c>
    </row>
    <row r="531" spans="1:13" ht="15" customHeight="1" thickBot="1">
      <c r="A531" s="3"/>
      <c r="B531" s="57" t="s">
        <v>132</v>
      </c>
      <c r="C531" s="2"/>
      <c r="D531" s="58" t="s">
        <v>132</v>
      </c>
      <c r="E531" s="2"/>
      <c r="F531" s="58" t="s">
        <v>132</v>
      </c>
      <c r="G531" s="2" t="s">
        <v>269</v>
      </c>
      <c r="H531" s="58">
        <v>4</v>
      </c>
      <c r="J531" s="157" t="s">
        <v>135</v>
      </c>
      <c r="K531" s="42" t="s">
        <v>107</v>
      </c>
      <c r="L531" s="158"/>
      <c r="M531" s="83"/>
    </row>
    <row r="532" spans="1:13" ht="15.75" thickBot="1">
      <c r="A532" s="4"/>
      <c r="B532" s="58" t="s">
        <v>132</v>
      </c>
      <c r="C532" s="5"/>
      <c r="D532" s="58" t="s">
        <v>132</v>
      </c>
      <c r="E532" s="5"/>
      <c r="F532" s="58" t="s">
        <v>132</v>
      </c>
      <c r="G532" s="5"/>
      <c r="H532" s="58" t="s">
        <v>132</v>
      </c>
      <c r="K532" s="90"/>
    </row>
    <row r="533" spans="1:13" ht="45" customHeight="1" thickBot="1">
      <c r="A533"/>
      <c r="B533"/>
      <c r="C533"/>
      <c r="D533"/>
      <c r="E533"/>
      <c r="F533"/>
      <c r="G533"/>
      <c r="H533"/>
      <c r="J533"/>
      <c r="K533"/>
      <c r="L533"/>
    </row>
    <row r="534" spans="1:13" ht="19.5" thickBot="1">
      <c r="A534" s="391">
        <v>45323</v>
      </c>
      <c r="B534" s="392"/>
      <c r="C534" s="392"/>
      <c r="D534" s="392"/>
      <c r="E534" s="392"/>
      <c r="F534" s="392"/>
      <c r="G534" s="393"/>
      <c r="H534" s="89">
        <f>SUM(B536:B549,D536:D549,F536:F549,H536:H549)+SUM(M535:M547)</f>
        <v>207</v>
      </c>
      <c r="J534" s="53" t="s">
        <v>34</v>
      </c>
      <c r="K534" s="54" t="s">
        <v>35</v>
      </c>
      <c r="L534" s="91" t="s">
        <v>50</v>
      </c>
      <c r="M534" s="161" t="s">
        <v>151</v>
      </c>
    </row>
    <row r="535" spans="1:13" ht="45" customHeight="1" thickBot="1">
      <c r="A535" s="49" t="s">
        <v>0</v>
      </c>
      <c r="B535" s="51" t="s">
        <v>120</v>
      </c>
      <c r="C535" s="50" t="s">
        <v>1</v>
      </c>
      <c r="D535" s="51" t="s">
        <v>120</v>
      </c>
      <c r="E535" s="50" t="s">
        <v>112</v>
      </c>
      <c r="F535" s="51" t="s">
        <v>120</v>
      </c>
      <c r="G535" s="50" t="s">
        <v>131</v>
      </c>
      <c r="H535" s="52" t="s">
        <v>120</v>
      </c>
      <c r="I535" s="155">
        <f>H534/230</f>
        <v>0.9</v>
      </c>
      <c r="J535" s="10" t="s">
        <v>21</v>
      </c>
      <c r="K535" s="46" t="s">
        <v>36</v>
      </c>
      <c r="L535" s="159" t="s">
        <v>47</v>
      </c>
      <c r="M535" s="160">
        <f t="shared" ref="M535:M547" si="31">IF(L535="✔",2,0)</f>
        <v>2</v>
      </c>
    </row>
    <row r="536" spans="1:13" ht="45">
      <c r="A536" s="47" t="s">
        <v>3</v>
      </c>
      <c r="B536" s="48">
        <v>4</v>
      </c>
      <c r="C536" s="48" t="s">
        <v>2</v>
      </c>
      <c r="D536" s="48">
        <v>2</v>
      </c>
      <c r="E536" s="48" t="s">
        <v>11</v>
      </c>
      <c r="F536" s="55">
        <v>5</v>
      </c>
      <c r="G536" s="48" t="s">
        <v>5</v>
      </c>
      <c r="H536" s="138">
        <v>4</v>
      </c>
      <c r="J536" s="7" t="s">
        <v>2</v>
      </c>
      <c r="K536" s="2" t="s">
        <v>37</v>
      </c>
      <c r="L536" s="156" t="s">
        <v>47</v>
      </c>
      <c r="M536" s="82">
        <f t="shared" si="31"/>
        <v>2</v>
      </c>
    </row>
    <row r="537" spans="1:13" ht="45">
      <c r="A537" s="3" t="s">
        <v>113</v>
      </c>
      <c r="B537" s="2">
        <v>4</v>
      </c>
      <c r="C537" s="2" t="s">
        <v>21</v>
      </c>
      <c r="D537" s="2">
        <v>2</v>
      </c>
      <c r="E537" s="2" t="s">
        <v>22</v>
      </c>
      <c r="F537" s="140">
        <v>5</v>
      </c>
      <c r="G537" s="2" t="s">
        <v>6</v>
      </c>
      <c r="H537" s="139">
        <v>4</v>
      </c>
      <c r="J537" s="8" t="s">
        <v>4</v>
      </c>
      <c r="K537" s="2" t="s">
        <v>39</v>
      </c>
      <c r="L537" s="156" t="s">
        <v>47</v>
      </c>
      <c r="M537" s="82">
        <f t="shared" si="31"/>
        <v>2</v>
      </c>
    </row>
    <row r="538" spans="1:13" ht="45">
      <c r="A538" s="3" t="s">
        <v>163</v>
      </c>
      <c r="B538" s="2">
        <v>5</v>
      </c>
      <c r="C538" s="2" t="s">
        <v>17</v>
      </c>
      <c r="D538" s="2">
        <v>3</v>
      </c>
      <c r="E538" s="2" t="s">
        <v>12</v>
      </c>
      <c r="F538" s="140">
        <v>5</v>
      </c>
      <c r="G538" s="2" t="s">
        <v>7</v>
      </c>
      <c r="H538" s="139">
        <v>4</v>
      </c>
      <c r="J538" s="8" t="s">
        <v>38</v>
      </c>
      <c r="K538" s="2" t="s">
        <v>41</v>
      </c>
      <c r="L538" s="156" t="s">
        <v>47</v>
      </c>
      <c r="M538" s="82">
        <f t="shared" si="31"/>
        <v>2</v>
      </c>
    </row>
    <row r="539" spans="1:13" ht="45">
      <c r="A539" s="3" t="s">
        <v>114</v>
      </c>
      <c r="B539" s="2">
        <v>5</v>
      </c>
      <c r="C539" s="2" t="s">
        <v>4</v>
      </c>
      <c r="D539" s="2">
        <v>3</v>
      </c>
      <c r="E539" s="2" t="s">
        <v>13</v>
      </c>
      <c r="F539" s="140">
        <v>4</v>
      </c>
      <c r="G539" s="2" t="s">
        <v>8</v>
      </c>
      <c r="H539" s="139">
        <v>4</v>
      </c>
      <c r="J539" s="6" t="s">
        <v>20</v>
      </c>
      <c r="K539" s="2" t="s">
        <v>44</v>
      </c>
      <c r="L539" s="156" t="s">
        <v>47</v>
      </c>
      <c r="M539" s="82">
        <f t="shared" si="31"/>
        <v>2</v>
      </c>
    </row>
    <row r="540" spans="1:13" ht="60">
      <c r="A540" s="3" t="s">
        <v>32</v>
      </c>
      <c r="B540" s="2">
        <v>5</v>
      </c>
      <c r="C540" s="2" t="s">
        <v>38</v>
      </c>
      <c r="D540" s="2">
        <v>4</v>
      </c>
      <c r="E540" s="2" t="s">
        <v>43</v>
      </c>
      <c r="F540" s="140">
        <v>4</v>
      </c>
      <c r="G540" s="2" t="s">
        <v>9</v>
      </c>
      <c r="H540" s="139">
        <v>4</v>
      </c>
      <c r="J540" s="8" t="s">
        <v>31</v>
      </c>
      <c r="K540" s="2" t="s">
        <v>45</v>
      </c>
      <c r="L540" s="156" t="s">
        <v>47</v>
      </c>
      <c r="M540" s="82">
        <f t="shared" si="31"/>
        <v>2</v>
      </c>
    </row>
    <row r="541" spans="1:13" ht="45">
      <c r="A541" s="3" t="s">
        <v>115</v>
      </c>
      <c r="B541" s="2">
        <v>4</v>
      </c>
      <c r="C541" s="2" t="s">
        <v>27</v>
      </c>
      <c r="D541" s="2">
        <v>3</v>
      </c>
      <c r="E541" s="2" t="s">
        <v>14</v>
      </c>
      <c r="F541" s="140">
        <v>4</v>
      </c>
      <c r="G541" s="2" t="s">
        <v>10</v>
      </c>
      <c r="H541" s="139">
        <v>4</v>
      </c>
      <c r="J541" s="3" t="s">
        <v>33</v>
      </c>
      <c r="K541" s="2" t="s">
        <v>49</v>
      </c>
      <c r="L541" s="156" t="s">
        <v>47</v>
      </c>
      <c r="M541" s="82">
        <f t="shared" si="31"/>
        <v>2</v>
      </c>
    </row>
    <row r="542" spans="1:13" ht="30" customHeight="1">
      <c r="A542" s="3" t="s">
        <v>116</v>
      </c>
      <c r="B542" s="2">
        <v>5</v>
      </c>
      <c r="C542" s="2" t="s">
        <v>19</v>
      </c>
      <c r="D542" s="2">
        <v>3</v>
      </c>
      <c r="E542" s="2" t="s">
        <v>15</v>
      </c>
      <c r="F542" s="140">
        <v>4</v>
      </c>
      <c r="G542" s="2" t="s">
        <v>18</v>
      </c>
      <c r="H542" s="139">
        <v>4</v>
      </c>
      <c r="J542" s="8" t="s">
        <v>16</v>
      </c>
      <c r="K542" s="2" t="s">
        <v>40</v>
      </c>
      <c r="L542" s="156" t="s">
        <v>48</v>
      </c>
      <c r="M542" s="82">
        <f t="shared" si="31"/>
        <v>0</v>
      </c>
    </row>
    <row r="543" spans="1:13" ht="15" customHeight="1">
      <c r="A543" s="3" t="s">
        <v>117</v>
      </c>
      <c r="B543" s="2">
        <v>2</v>
      </c>
      <c r="C543" s="2" t="s">
        <v>130</v>
      </c>
      <c r="D543" s="2">
        <v>4</v>
      </c>
      <c r="E543" s="2" t="s">
        <v>16</v>
      </c>
      <c r="F543" s="140">
        <v>4</v>
      </c>
      <c r="G543" s="2" t="s">
        <v>252</v>
      </c>
      <c r="H543" s="139">
        <v>4</v>
      </c>
      <c r="J543" s="9" t="s">
        <v>27</v>
      </c>
      <c r="K543" s="2" t="s">
        <v>42</v>
      </c>
      <c r="L543" s="156" t="s">
        <v>47</v>
      </c>
      <c r="M543" s="82">
        <f t="shared" si="31"/>
        <v>2</v>
      </c>
    </row>
    <row r="544" spans="1:13" ht="45">
      <c r="A544" s="3" t="s">
        <v>118</v>
      </c>
      <c r="B544" s="2">
        <v>3</v>
      </c>
      <c r="C544" s="2" t="s">
        <v>164</v>
      </c>
      <c r="D544" s="2">
        <v>3</v>
      </c>
      <c r="E544" s="2" t="s">
        <v>26</v>
      </c>
      <c r="F544" s="140">
        <v>4</v>
      </c>
      <c r="G544" s="2" t="s">
        <v>25</v>
      </c>
      <c r="H544" s="139">
        <v>4</v>
      </c>
      <c r="J544" s="6" t="s">
        <v>28</v>
      </c>
      <c r="K544" s="2" t="s">
        <v>40</v>
      </c>
      <c r="L544" s="156" t="s">
        <v>47</v>
      </c>
      <c r="M544" s="82">
        <f t="shared" si="31"/>
        <v>2</v>
      </c>
    </row>
    <row r="545" spans="1:13" ht="30" customHeight="1">
      <c r="A545" s="3" t="s">
        <v>161</v>
      </c>
      <c r="B545" s="2">
        <v>4</v>
      </c>
      <c r="C545" s="2" t="s">
        <v>31</v>
      </c>
      <c r="D545" s="2">
        <v>4</v>
      </c>
      <c r="E545" s="2" t="s">
        <v>23</v>
      </c>
      <c r="F545" s="140">
        <v>4</v>
      </c>
      <c r="G545" s="2" t="s">
        <v>28</v>
      </c>
      <c r="H545" s="139">
        <v>4</v>
      </c>
      <c r="J545" s="3" t="s">
        <v>119</v>
      </c>
      <c r="K545" s="2" t="s">
        <v>46</v>
      </c>
      <c r="L545" s="156" t="s">
        <v>47</v>
      </c>
      <c r="M545" s="82">
        <f t="shared" si="31"/>
        <v>2</v>
      </c>
    </row>
    <row r="546" spans="1:13" ht="15" customHeight="1">
      <c r="A546" s="3"/>
      <c r="B546" s="57" t="s">
        <v>132</v>
      </c>
      <c r="C546" s="2" t="s">
        <v>30</v>
      </c>
      <c r="D546" s="2">
        <v>4</v>
      </c>
      <c r="E546" s="2" t="s">
        <v>24</v>
      </c>
      <c r="F546" s="140">
        <v>4</v>
      </c>
      <c r="G546" s="2" t="s">
        <v>29</v>
      </c>
      <c r="H546" s="139">
        <v>4</v>
      </c>
      <c r="J546" s="9" t="s">
        <v>31</v>
      </c>
      <c r="K546" s="2" t="s">
        <v>51</v>
      </c>
      <c r="L546" s="156" t="s">
        <v>47</v>
      </c>
      <c r="M546" s="82">
        <f t="shared" si="31"/>
        <v>2</v>
      </c>
    </row>
    <row r="547" spans="1:13" ht="30.75" thickBot="1">
      <c r="A547" s="3"/>
      <c r="B547" s="57" t="s">
        <v>132</v>
      </c>
      <c r="C547" s="2" t="s">
        <v>323</v>
      </c>
      <c r="D547" s="58">
        <v>4</v>
      </c>
      <c r="E547" s="2" t="s">
        <v>144</v>
      </c>
      <c r="F547" s="140">
        <v>4</v>
      </c>
      <c r="G547" s="2" t="s">
        <v>318</v>
      </c>
      <c r="H547" s="58">
        <v>4</v>
      </c>
      <c r="J547" s="78" t="s">
        <v>117</v>
      </c>
      <c r="K547" s="140" t="s">
        <v>152</v>
      </c>
      <c r="L547" s="156" t="s">
        <v>47</v>
      </c>
      <c r="M547" s="82">
        <f t="shared" si="31"/>
        <v>2</v>
      </c>
    </row>
    <row r="548" spans="1:13" ht="45" customHeight="1" thickBot="1">
      <c r="A548" s="3"/>
      <c r="B548" s="57" t="s">
        <v>132</v>
      </c>
      <c r="C548" s="2"/>
      <c r="D548" s="58" t="s">
        <v>132</v>
      </c>
      <c r="E548" s="2"/>
      <c r="F548" s="58" t="s">
        <v>132</v>
      </c>
      <c r="G548" s="2" t="s">
        <v>269</v>
      </c>
      <c r="H548" s="58">
        <v>4</v>
      </c>
      <c r="J548" s="157" t="s">
        <v>135</v>
      </c>
      <c r="K548" s="42" t="s">
        <v>107</v>
      </c>
      <c r="L548" s="158"/>
      <c r="M548" s="83"/>
    </row>
    <row r="549" spans="1:13" ht="15.75" thickBot="1">
      <c r="A549" s="4"/>
      <c r="B549" s="58" t="s">
        <v>132</v>
      </c>
      <c r="C549" s="5"/>
      <c r="D549" s="58" t="s">
        <v>132</v>
      </c>
      <c r="E549" s="5"/>
      <c r="F549" s="58" t="s">
        <v>132</v>
      </c>
      <c r="G549" s="5"/>
      <c r="H549" s="58" t="s">
        <v>132</v>
      </c>
      <c r="K549" s="90"/>
    </row>
    <row r="550" spans="1:13" ht="45" customHeight="1" thickBot="1">
      <c r="A550"/>
      <c r="B550"/>
      <c r="C550"/>
      <c r="D550"/>
      <c r="E550"/>
      <c r="F550"/>
      <c r="G550"/>
      <c r="H550"/>
      <c r="J550"/>
      <c r="K550"/>
      <c r="L550"/>
    </row>
    <row r="551" spans="1:13" ht="19.5" thickBot="1">
      <c r="A551" s="391">
        <v>45324</v>
      </c>
      <c r="B551" s="392"/>
      <c r="C551" s="392"/>
      <c r="D551" s="392"/>
      <c r="E551" s="392"/>
      <c r="F551" s="392"/>
      <c r="G551" s="393"/>
      <c r="H551" s="89">
        <f>SUM(B553:B566,D553:D566,F553:F566,H553:H566)+SUM(M552:M564)</f>
        <v>213</v>
      </c>
      <c r="J551" s="53" t="s">
        <v>34</v>
      </c>
      <c r="K551" s="54" t="s">
        <v>35</v>
      </c>
      <c r="L551" s="91" t="s">
        <v>50</v>
      </c>
      <c r="M551" s="161" t="s">
        <v>151</v>
      </c>
    </row>
    <row r="552" spans="1:13" ht="45.75" thickBot="1">
      <c r="A552" s="49" t="s">
        <v>0</v>
      </c>
      <c r="B552" s="51" t="s">
        <v>120</v>
      </c>
      <c r="C552" s="50" t="s">
        <v>1</v>
      </c>
      <c r="D552" s="51" t="s">
        <v>120</v>
      </c>
      <c r="E552" s="50" t="s">
        <v>112</v>
      </c>
      <c r="F552" s="51" t="s">
        <v>120</v>
      </c>
      <c r="G552" s="50" t="s">
        <v>131</v>
      </c>
      <c r="H552" s="52" t="s">
        <v>120</v>
      </c>
      <c r="I552" s="155">
        <f>H551/230</f>
        <v>0.92608695652173911</v>
      </c>
      <c r="J552" s="10" t="s">
        <v>21</v>
      </c>
      <c r="K552" s="46" t="s">
        <v>36</v>
      </c>
      <c r="L552" s="159" t="s">
        <v>47</v>
      </c>
      <c r="M552" s="160">
        <f t="shared" ref="M552:M564" si="32">IF(L552="✔",2,0)</f>
        <v>2</v>
      </c>
    </row>
    <row r="553" spans="1:13" ht="45">
      <c r="A553" s="47" t="s">
        <v>3</v>
      </c>
      <c r="B553" s="48">
        <v>4</v>
      </c>
      <c r="C553" s="48" t="s">
        <v>2</v>
      </c>
      <c r="D553" s="48">
        <v>4</v>
      </c>
      <c r="E553" s="48" t="s">
        <v>11</v>
      </c>
      <c r="F553" s="55">
        <v>5</v>
      </c>
      <c r="G553" s="48" t="s">
        <v>5</v>
      </c>
      <c r="H553" s="138">
        <v>4</v>
      </c>
      <c r="J553" s="7" t="s">
        <v>2</v>
      </c>
      <c r="K553" s="2" t="s">
        <v>37</v>
      </c>
      <c r="L553" s="156" t="s">
        <v>47</v>
      </c>
      <c r="M553" s="82">
        <f t="shared" si="32"/>
        <v>2</v>
      </c>
    </row>
    <row r="554" spans="1:13" ht="45">
      <c r="A554" s="3" t="s">
        <v>113</v>
      </c>
      <c r="B554" s="2">
        <v>4</v>
      </c>
      <c r="C554" s="2" t="s">
        <v>21</v>
      </c>
      <c r="D554" s="2">
        <v>4</v>
      </c>
      <c r="E554" s="2" t="s">
        <v>22</v>
      </c>
      <c r="F554" s="140">
        <v>5</v>
      </c>
      <c r="G554" s="2" t="s">
        <v>6</v>
      </c>
      <c r="H554" s="139">
        <v>4</v>
      </c>
      <c r="J554" s="8" t="s">
        <v>4</v>
      </c>
      <c r="K554" s="2" t="s">
        <v>39</v>
      </c>
      <c r="L554" s="156" t="s">
        <v>47</v>
      </c>
      <c r="M554" s="82">
        <f t="shared" si="32"/>
        <v>2</v>
      </c>
    </row>
    <row r="555" spans="1:13" ht="45">
      <c r="A555" s="3" t="s">
        <v>163</v>
      </c>
      <c r="B555" s="2">
        <v>5</v>
      </c>
      <c r="C555" s="2" t="s">
        <v>17</v>
      </c>
      <c r="D555" s="2">
        <v>3</v>
      </c>
      <c r="E555" s="2" t="s">
        <v>12</v>
      </c>
      <c r="F555" s="140">
        <v>5</v>
      </c>
      <c r="G555" s="2" t="s">
        <v>7</v>
      </c>
      <c r="H555" s="139">
        <v>4</v>
      </c>
      <c r="J555" s="8" t="s">
        <v>38</v>
      </c>
      <c r="K555" s="2" t="s">
        <v>41</v>
      </c>
      <c r="L555" s="156" t="s">
        <v>47</v>
      </c>
      <c r="M555" s="82">
        <f t="shared" si="32"/>
        <v>2</v>
      </c>
    </row>
    <row r="556" spans="1:13" ht="45">
      <c r="A556" s="3" t="s">
        <v>114</v>
      </c>
      <c r="B556" s="2">
        <v>5</v>
      </c>
      <c r="C556" s="2" t="s">
        <v>4</v>
      </c>
      <c r="D556" s="2">
        <v>3</v>
      </c>
      <c r="E556" s="2" t="s">
        <v>13</v>
      </c>
      <c r="F556" s="140">
        <v>4</v>
      </c>
      <c r="G556" s="2" t="s">
        <v>8</v>
      </c>
      <c r="H556" s="139">
        <v>4</v>
      </c>
      <c r="J556" s="6" t="s">
        <v>20</v>
      </c>
      <c r="K556" s="2" t="s">
        <v>44</v>
      </c>
      <c r="L556" s="156" t="s">
        <v>47</v>
      </c>
      <c r="M556" s="82">
        <f t="shared" si="32"/>
        <v>2</v>
      </c>
    </row>
    <row r="557" spans="1:13" ht="30" customHeight="1">
      <c r="A557" s="3" t="s">
        <v>32</v>
      </c>
      <c r="B557" s="2">
        <v>5</v>
      </c>
      <c r="C557" s="2" t="s">
        <v>38</v>
      </c>
      <c r="D557" s="2">
        <v>4</v>
      </c>
      <c r="E557" s="2" t="s">
        <v>43</v>
      </c>
      <c r="F557" s="140">
        <v>4</v>
      </c>
      <c r="G557" s="2" t="s">
        <v>9</v>
      </c>
      <c r="H557" s="139">
        <v>4</v>
      </c>
      <c r="J557" s="8" t="s">
        <v>31</v>
      </c>
      <c r="K557" s="2" t="s">
        <v>45</v>
      </c>
      <c r="L557" s="156" t="s">
        <v>47</v>
      </c>
      <c r="M557" s="82">
        <f t="shared" si="32"/>
        <v>2</v>
      </c>
    </row>
    <row r="558" spans="1:13" ht="15" customHeight="1">
      <c r="A558" s="3" t="s">
        <v>115</v>
      </c>
      <c r="B558" s="2">
        <v>4</v>
      </c>
      <c r="C558" s="2" t="s">
        <v>27</v>
      </c>
      <c r="D558" s="2">
        <v>3</v>
      </c>
      <c r="E558" s="2" t="s">
        <v>14</v>
      </c>
      <c r="F558" s="140">
        <v>4</v>
      </c>
      <c r="G558" s="2" t="s">
        <v>10</v>
      </c>
      <c r="H558" s="139">
        <v>4</v>
      </c>
      <c r="J558" s="3" t="s">
        <v>33</v>
      </c>
      <c r="K558" s="2" t="s">
        <v>49</v>
      </c>
      <c r="L558" s="156" t="s">
        <v>47</v>
      </c>
      <c r="M558" s="82">
        <f t="shared" si="32"/>
        <v>2</v>
      </c>
    </row>
    <row r="559" spans="1:13" ht="45">
      <c r="A559" s="3" t="s">
        <v>116</v>
      </c>
      <c r="B559" s="2">
        <v>5</v>
      </c>
      <c r="C559" s="2" t="s">
        <v>19</v>
      </c>
      <c r="D559" s="2">
        <v>3</v>
      </c>
      <c r="E559" s="2" t="s">
        <v>15</v>
      </c>
      <c r="F559" s="140">
        <v>4</v>
      </c>
      <c r="G559" s="2" t="s">
        <v>18</v>
      </c>
      <c r="H559" s="139">
        <v>4</v>
      </c>
      <c r="J559" s="8" t="s">
        <v>16</v>
      </c>
      <c r="K559" s="2" t="s">
        <v>40</v>
      </c>
      <c r="L559" s="156" t="s">
        <v>48</v>
      </c>
      <c r="M559" s="82">
        <f t="shared" si="32"/>
        <v>0</v>
      </c>
    </row>
    <row r="560" spans="1:13" ht="30" customHeight="1">
      <c r="A560" s="3" t="s">
        <v>117</v>
      </c>
      <c r="B560" s="2">
        <v>2</v>
      </c>
      <c r="C560" s="2" t="s">
        <v>130</v>
      </c>
      <c r="D560" s="2">
        <v>4</v>
      </c>
      <c r="E560" s="2" t="s">
        <v>16</v>
      </c>
      <c r="F560" s="140">
        <v>4</v>
      </c>
      <c r="G560" s="2" t="s">
        <v>252</v>
      </c>
      <c r="H560" s="139">
        <v>4</v>
      </c>
      <c r="J560" s="9" t="s">
        <v>27</v>
      </c>
      <c r="K560" s="2" t="s">
        <v>42</v>
      </c>
      <c r="L560" s="156" t="s">
        <v>47</v>
      </c>
      <c r="M560" s="82">
        <f t="shared" si="32"/>
        <v>2</v>
      </c>
    </row>
    <row r="561" spans="1:13" ht="15" customHeight="1">
      <c r="A561" s="3" t="s">
        <v>118</v>
      </c>
      <c r="B561" s="2">
        <v>5</v>
      </c>
      <c r="C561" s="2" t="s">
        <v>164</v>
      </c>
      <c r="D561" s="2">
        <v>3</v>
      </c>
      <c r="E561" s="2" t="s">
        <v>26</v>
      </c>
      <c r="F561" s="140">
        <v>4</v>
      </c>
      <c r="G561" s="2" t="s">
        <v>25</v>
      </c>
      <c r="H561" s="139">
        <v>4</v>
      </c>
      <c r="J561" s="6" t="s">
        <v>28</v>
      </c>
      <c r="K561" s="2" t="s">
        <v>40</v>
      </c>
      <c r="L561" s="156" t="s">
        <v>47</v>
      </c>
      <c r="M561" s="82">
        <f t="shared" si="32"/>
        <v>2</v>
      </c>
    </row>
    <row r="562" spans="1:13" ht="45">
      <c r="A562" s="3" t="s">
        <v>161</v>
      </c>
      <c r="B562" s="2">
        <v>4</v>
      </c>
      <c r="C562" s="2" t="s">
        <v>31</v>
      </c>
      <c r="D562" s="2">
        <v>4</v>
      </c>
      <c r="E562" s="2" t="s">
        <v>23</v>
      </c>
      <c r="F562" s="140">
        <v>4</v>
      </c>
      <c r="G562" s="2" t="s">
        <v>28</v>
      </c>
      <c r="H562" s="139">
        <v>4</v>
      </c>
      <c r="J562" s="3" t="s">
        <v>119</v>
      </c>
      <c r="K562" s="2" t="s">
        <v>46</v>
      </c>
      <c r="L562" s="156" t="s">
        <v>47</v>
      </c>
      <c r="M562" s="82">
        <f t="shared" si="32"/>
        <v>2</v>
      </c>
    </row>
    <row r="563" spans="1:13" ht="45" customHeight="1">
      <c r="A563" s="3"/>
      <c r="B563" s="57" t="s">
        <v>132</v>
      </c>
      <c r="C563" s="2" t="s">
        <v>30</v>
      </c>
      <c r="D563" s="2">
        <v>4</v>
      </c>
      <c r="E563" s="2" t="s">
        <v>24</v>
      </c>
      <c r="F563" s="140">
        <v>4</v>
      </c>
      <c r="G563" s="2" t="s">
        <v>29</v>
      </c>
      <c r="H563" s="139">
        <v>4</v>
      </c>
      <c r="J563" s="9" t="s">
        <v>31</v>
      </c>
      <c r="K563" s="2" t="s">
        <v>51</v>
      </c>
      <c r="L563" s="156" t="s">
        <v>47</v>
      </c>
      <c r="M563" s="82">
        <f t="shared" si="32"/>
        <v>2</v>
      </c>
    </row>
    <row r="564" spans="1:13" ht="30.75" thickBot="1">
      <c r="A564" s="3"/>
      <c r="B564" s="57" t="s">
        <v>132</v>
      </c>
      <c r="C564" s="2" t="s">
        <v>323</v>
      </c>
      <c r="D564" s="58">
        <v>4</v>
      </c>
      <c r="E564" s="2" t="s">
        <v>144</v>
      </c>
      <c r="F564" s="140">
        <v>4</v>
      </c>
      <c r="G564" s="2" t="s">
        <v>318</v>
      </c>
      <c r="H564" s="58">
        <v>4</v>
      </c>
      <c r="J564" s="78" t="s">
        <v>117</v>
      </c>
      <c r="K564" s="140" t="s">
        <v>152</v>
      </c>
      <c r="L564" s="156" t="s">
        <v>47</v>
      </c>
      <c r="M564" s="82">
        <f t="shared" si="32"/>
        <v>2</v>
      </c>
    </row>
    <row r="565" spans="1:13" ht="45" customHeight="1" thickBot="1">
      <c r="A565" s="3"/>
      <c r="B565" s="57" t="s">
        <v>132</v>
      </c>
      <c r="C565" s="2"/>
      <c r="D565" s="58" t="s">
        <v>132</v>
      </c>
      <c r="E565" s="2"/>
      <c r="F565" s="58" t="s">
        <v>132</v>
      </c>
      <c r="G565" s="2" t="s">
        <v>269</v>
      </c>
      <c r="H565" s="58">
        <v>4</v>
      </c>
      <c r="J565" s="157" t="s">
        <v>135</v>
      </c>
      <c r="K565" s="42" t="s">
        <v>107</v>
      </c>
      <c r="L565" s="158"/>
      <c r="M565" s="83"/>
    </row>
    <row r="566" spans="1:13" ht="15.75" thickBot="1">
      <c r="A566" s="4"/>
      <c r="B566" s="58" t="s">
        <v>132</v>
      </c>
      <c r="C566" s="5"/>
      <c r="D566" s="58" t="s">
        <v>132</v>
      </c>
      <c r="E566" s="5"/>
      <c r="F566" s="58" t="s">
        <v>132</v>
      </c>
      <c r="G566" s="5"/>
      <c r="H566" s="58" t="s">
        <v>132</v>
      </c>
      <c r="K566" s="90"/>
    </row>
    <row r="567" spans="1:13" ht="15.75" thickBot="1">
      <c r="A567"/>
      <c r="B567"/>
      <c r="C567"/>
      <c r="D567"/>
      <c r="E567"/>
      <c r="F567"/>
      <c r="G567"/>
      <c r="H567"/>
      <c r="J567"/>
      <c r="K567"/>
      <c r="L567"/>
    </row>
    <row r="568" spans="1:13" ht="19.5" thickBot="1">
      <c r="A568" s="391">
        <v>45325</v>
      </c>
      <c r="B568" s="392"/>
      <c r="C568" s="392"/>
      <c r="D568" s="392"/>
      <c r="E568" s="392"/>
      <c r="F568" s="392"/>
      <c r="G568" s="393"/>
      <c r="H568" s="89">
        <f>SUM(B570:B583,D570:D583,F570:F583,H570:H583)+SUM(M569:M581)</f>
        <v>213</v>
      </c>
      <c r="J568" s="53" t="s">
        <v>34</v>
      </c>
      <c r="K568" s="54" t="s">
        <v>35</v>
      </c>
      <c r="L568" s="91" t="s">
        <v>50</v>
      </c>
      <c r="M568" s="161" t="s">
        <v>151</v>
      </c>
    </row>
    <row r="569" spans="1:13" ht="45.75" thickBot="1">
      <c r="A569" s="49" t="s">
        <v>0</v>
      </c>
      <c r="B569" s="51" t="s">
        <v>120</v>
      </c>
      <c r="C569" s="50" t="s">
        <v>1</v>
      </c>
      <c r="D569" s="51" t="s">
        <v>120</v>
      </c>
      <c r="E569" s="50" t="s">
        <v>112</v>
      </c>
      <c r="F569" s="51" t="s">
        <v>120</v>
      </c>
      <c r="G569" s="50" t="s">
        <v>131</v>
      </c>
      <c r="H569" s="52" t="s">
        <v>120</v>
      </c>
      <c r="I569" s="155">
        <f>H568/230</f>
        <v>0.92608695652173911</v>
      </c>
      <c r="J569" s="10" t="s">
        <v>21</v>
      </c>
      <c r="K569" s="46" t="s">
        <v>36</v>
      </c>
      <c r="L569" s="159" t="s">
        <v>47</v>
      </c>
      <c r="M569" s="160">
        <f t="shared" ref="M569:M581" si="33">IF(L569="✔",2,0)</f>
        <v>2</v>
      </c>
    </row>
    <row r="570" spans="1:13" ht="45">
      <c r="A570" s="47" t="s">
        <v>3</v>
      </c>
      <c r="B570" s="48">
        <v>4</v>
      </c>
      <c r="C570" s="48" t="s">
        <v>2</v>
      </c>
      <c r="D570" s="48">
        <v>4</v>
      </c>
      <c r="E570" s="48" t="s">
        <v>11</v>
      </c>
      <c r="F570" s="55">
        <v>5</v>
      </c>
      <c r="G570" s="48" t="s">
        <v>5</v>
      </c>
      <c r="H570" s="138">
        <v>4</v>
      </c>
      <c r="J570" s="7" t="s">
        <v>2</v>
      </c>
      <c r="K570" s="2" t="s">
        <v>37</v>
      </c>
      <c r="L570" s="156" t="s">
        <v>47</v>
      </c>
      <c r="M570" s="82">
        <f t="shared" si="33"/>
        <v>2</v>
      </c>
    </row>
    <row r="571" spans="1:13" ht="45">
      <c r="A571" s="3" t="s">
        <v>113</v>
      </c>
      <c r="B571" s="2">
        <v>4</v>
      </c>
      <c r="C571" s="2" t="s">
        <v>21</v>
      </c>
      <c r="D571" s="2">
        <v>4</v>
      </c>
      <c r="E571" s="2" t="s">
        <v>22</v>
      </c>
      <c r="F571" s="140">
        <v>5</v>
      </c>
      <c r="G571" s="2" t="s">
        <v>6</v>
      </c>
      <c r="H571" s="139">
        <v>4</v>
      </c>
      <c r="J571" s="8" t="s">
        <v>4</v>
      </c>
      <c r="K571" s="2" t="s">
        <v>39</v>
      </c>
      <c r="L571" s="156" t="s">
        <v>47</v>
      </c>
      <c r="M571" s="82">
        <f t="shared" si="33"/>
        <v>2</v>
      </c>
    </row>
    <row r="572" spans="1:13" ht="30" customHeight="1">
      <c r="A572" s="3" t="s">
        <v>163</v>
      </c>
      <c r="B572" s="2">
        <v>5</v>
      </c>
      <c r="C572" s="2" t="s">
        <v>17</v>
      </c>
      <c r="D572" s="2">
        <v>3</v>
      </c>
      <c r="E572" s="2" t="s">
        <v>12</v>
      </c>
      <c r="F572" s="140">
        <v>5</v>
      </c>
      <c r="G572" s="2" t="s">
        <v>7</v>
      </c>
      <c r="H572" s="139">
        <v>4</v>
      </c>
      <c r="J572" s="8" t="s">
        <v>38</v>
      </c>
      <c r="K572" s="2" t="s">
        <v>41</v>
      </c>
      <c r="L572" s="156" t="s">
        <v>47</v>
      </c>
      <c r="M572" s="82">
        <f t="shared" si="33"/>
        <v>2</v>
      </c>
    </row>
    <row r="573" spans="1:13" ht="15" customHeight="1">
      <c r="A573" s="3" t="s">
        <v>114</v>
      </c>
      <c r="B573" s="2">
        <v>5</v>
      </c>
      <c r="C573" s="2" t="s">
        <v>4</v>
      </c>
      <c r="D573" s="2">
        <v>3</v>
      </c>
      <c r="E573" s="2" t="s">
        <v>13</v>
      </c>
      <c r="F573" s="140">
        <v>4</v>
      </c>
      <c r="G573" s="2" t="s">
        <v>8</v>
      </c>
      <c r="H573" s="139">
        <v>4</v>
      </c>
      <c r="J573" s="6" t="s">
        <v>20</v>
      </c>
      <c r="K573" s="2" t="s">
        <v>44</v>
      </c>
      <c r="L573" s="156" t="s">
        <v>47</v>
      </c>
      <c r="M573" s="82">
        <f t="shared" si="33"/>
        <v>2</v>
      </c>
    </row>
    <row r="574" spans="1:13" ht="60">
      <c r="A574" s="3" t="s">
        <v>32</v>
      </c>
      <c r="B574" s="2">
        <v>5</v>
      </c>
      <c r="C574" s="2" t="s">
        <v>38</v>
      </c>
      <c r="D574" s="2">
        <v>4</v>
      </c>
      <c r="E574" s="2" t="s">
        <v>43</v>
      </c>
      <c r="F574" s="140">
        <v>4</v>
      </c>
      <c r="G574" s="2" t="s">
        <v>9</v>
      </c>
      <c r="H574" s="139">
        <v>4</v>
      </c>
      <c r="J574" s="8" t="s">
        <v>31</v>
      </c>
      <c r="K574" s="2" t="s">
        <v>45</v>
      </c>
      <c r="L574" s="156" t="s">
        <v>47</v>
      </c>
      <c r="M574" s="82">
        <f t="shared" si="33"/>
        <v>2</v>
      </c>
    </row>
    <row r="575" spans="1:13" ht="30" customHeight="1">
      <c r="A575" s="3" t="s">
        <v>115</v>
      </c>
      <c r="B575" s="2">
        <v>4</v>
      </c>
      <c r="C575" s="2" t="s">
        <v>27</v>
      </c>
      <c r="D575" s="2">
        <v>3</v>
      </c>
      <c r="E575" s="2" t="s">
        <v>14</v>
      </c>
      <c r="F575" s="140">
        <v>4</v>
      </c>
      <c r="G575" s="2" t="s">
        <v>10</v>
      </c>
      <c r="H575" s="139">
        <v>4</v>
      </c>
      <c r="J575" s="3" t="s">
        <v>33</v>
      </c>
      <c r="K575" s="2" t="s">
        <v>49</v>
      </c>
      <c r="L575" s="156" t="s">
        <v>47</v>
      </c>
      <c r="M575" s="82">
        <f t="shared" si="33"/>
        <v>2</v>
      </c>
    </row>
    <row r="576" spans="1:13" ht="15" customHeight="1">
      <c r="A576" s="3" t="s">
        <v>116</v>
      </c>
      <c r="B576" s="2">
        <v>5</v>
      </c>
      <c r="C576" s="2" t="s">
        <v>19</v>
      </c>
      <c r="D576" s="2">
        <v>3</v>
      </c>
      <c r="E576" s="2" t="s">
        <v>15</v>
      </c>
      <c r="F576" s="140">
        <v>4</v>
      </c>
      <c r="G576" s="2" t="s">
        <v>18</v>
      </c>
      <c r="H576" s="139">
        <v>4</v>
      </c>
      <c r="J576" s="8" t="s">
        <v>16</v>
      </c>
      <c r="K576" s="2" t="s">
        <v>40</v>
      </c>
      <c r="L576" s="156" t="s">
        <v>48</v>
      </c>
      <c r="M576" s="82">
        <f t="shared" si="33"/>
        <v>0</v>
      </c>
    </row>
    <row r="577" spans="1:13" ht="45">
      <c r="A577" s="3" t="s">
        <v>117</v>
      </c>
      <c r="B577" s="2">
        <v>2</v>
      </c>
      <c r="C577" s="2" t="s">
        <v>130</v>
      </c>
      <c r="D577" s="2">
        <v>4</v>
      </c>
      <c r="E577" s="2" t="s">
        <v>16</v>
      </c>
      <c r="F577" s="140">
        <v>4</v>
      </c>
      <c r="G577" s="2" t="s">
        <v>252</v>
      </c>
      <c r="H577" s="139">
        <v>4</v>
      </c>
      <c r="J577" s="9" t="s">
        <v>27</v>
      </c>
      <c r="K577" s="2" t="s">
        <v>42</v>
      </c>
      <c r="L577" s="156" t="s">
        <v>47</v>
      </c>
      <c r="M577" s="82">
        <f t="shared" si="33"/>
        <v>2</v>
      </c>
    </row>
    <row r="578" spans="1:13" ht="45" customHeight="1">
      <c r="A578" s="3" t="s">
        <v>118</v>
      </c>
      <c r="B578" s="2">
        <v>5</v>
      </c>
      <c r="C578" s="2" t="s">
        <v>164</v>
      </c>
      <c r="D578" s="2">
        <v>3</v>
      </c>
      <c r="E578" s="2" t="s">
        <v>26</v>
      </c>
      <c r="F578" s="140">
        <v>4</v>
      </c>
      <c r="G578" s="2" t="s">
        <v>25</v>
      </c>
      <c r="H578" s="139">
        <v>4</v>
      </c>
      <c r="J578" s="6" t="s">
        <v>28</v>
      </c>
      <c r="K578" s="2" t="s">
        <v>40</v>
      </c>
      <c r="L578" s="156" t="s">
        <v>47</v>
      </c>
      <c r="M578" s="82">
        <f t="shared" si="33"/>
        <v>2</v>
      </c>
    </row>
    <row r="579" spans="1:13" ht="45">
      <c r="A579" s="3" t="s">
        <v>161</v>
      </c>
      <c r="B579" s="2">
        <v>4</v>
      </c>
      <c r="C579" s="2" t="s">
        <v>31</v>
      </c>
      <c r="D579" s="2">
        <v>4</v>
      </c>
      <c r="E579" s="2" t="s">
        <v>23</v>
      </c>
      <c r="F579" s="140">
        <v>4</v>
      </c>
      <c r="G579" s="2" t="s">
        <v>28</v>
      </c>
      <c r="H579" s="139">
        <v>4</v>
      </c>
      <c r="J579" s="3" t="s">
        <v>119</v>
      </c>
      <c r="K579" s="2" t="s">
        <v>46</v>
      </c>
      <c r="L579" s="156" t="s">
        <v>47</v>
      </c>
      <c r="M579" s="82">
        <f t="shared" si="33"/>
        <v>2</v>
      </c>
    </row>
    <row r="580" spans="1:13" ht="45" customHeight="1">
      <c r="A580" s="3"/>
      <c r="B580" s="57" t="s">
        <v>132</v>
      </c>
      <c r="C580" s="2" t="s">
        <v>30</v>
      </c>
      <c r="D580" s="2">
        <v>4</v>
      </c>
      <c r="E580" s="2" t="s">
        <v>24</v>
      </c>
      <c r="F580" s="140">
        <v>4</v>
      </c>
      <c r="G580" s="2" t="s">
        <v>29</v>
      </c>
      <c r="H580" s="139">
        <v>4</v>
      </c>
      <c r="J580" s="9" t="s">
        <v>31</v>
      </c>
      <c r="K580" s="2" t="s">
        <v>51</v>
      </c>
      <c r="L580" s="156" t="s">
        <v>47</v>
      </c>
      <c r="M580" s="82">
        <f t="shared" si="33"/>
        <v>2</v>
      </c>
    </row>
    <row r="581" spans="1:13" ht="30.75" thickBot="1">
      <c r="A581" s="3"/>
      <c r="B581" s="57" t="s">
        <v>132</v>
      </c>
      <c r="C581" s="2" t="s">
        <v>323</v>
      </c>
      <c r="D581" s="58">
        <v>4</v>
      </c>
      <c r="E581" s="2" t="s">
        <v>144</v>
      </c>
      <c r="F581" s="140">
        <v>4</v>
      </c>
      <c r="G581" s="2" t="s">
        <v>318</v>
      </c>
      <c r="H581" s="58">
        <v>4</v>
      </c>
      <c r="J581" s="78" t="s">
        <v>117</v>
      </c>
      <c r="K581" s="140" t="s">
        <v>152</v>
      </c>
      <c r="L581" s="156" t="s">
        <v>47</v>
      </c>
      <c r="M581" s="82">
        <f t="shared" si="33"/>
        <v>2</v>
      </c>
    </row>
    <row r="582" spans="1:13" ht="30.75" thickBot="1">
      <c r="A582" s="3"/>
      <c r="B582" s="57" t="s">
        <v>132</v>
      </c>
      <c r="C582" s="2"/>
      <c r="D582" s="58" t="s">
        <v>132</v>
      </c>
      <c r="E582" s="2"/>
      <c r="F582" s="58" t="s">
        <v>132</v>
      </c>
      <c r="G582" s="2" t="s">
        <v>269</v>
      </c>
      <c r="H582" s="58">
        <v>4</v>
      </c>
      <c r="J582" s="157" t="s">
        <v>135</v>
      </c>
      <c r="K582" s="42" t="s">
        <v>107</v>
      </c>
      <c r="L582" s="158"/>
      <c r="M582" s="83"/>
    </row>
    <row r="583" spans="1:13" ht="15.75" thickBot="1">
      <c r="A583" s="4"/>
      <c r="B583" s="58" t="s">
        <v>132</v>
      </c>
      <c r="C583" s="5"/>
      <c r="D583" s="58" t="s">
        <v>132</v>
      </c>
      <c r="E583" s="5"/>
      <c r="F583" s="58" t="s">
        <v>132</v>
      </c>
      <c r="G583" s="5"/>
      <c r="H583" s="58" t="s">
        <v>132</v>
      </c>
      <c r="K583" s="90"/>
    </row>
    <row r="584" spans="1:13" ht="15.75" thickBot="1">
      <c r="A584"/>
      <c r="B584"/>
      <c r="C584"/>
      <c r="D584"/>
      <c r="E584"/>
      <c r="F584"/>
      <c r="G584"/>
      <c r="H584"/>
      <c r="J584"/>
      <c r="K584"/>
      <c r="L584"/>
    </row>
    <row r="585" spans="1:13" ht="19.5" thickBot="1">
      <c r="A585" s="391">
        <v>45326</v>
      </c>
      <c r="B585" s="392"/>
      <c r="C585" s="392"/>
      <c r="D585" s="392"/>
      <c r="E585" s="392"/>
      <c r="F585" s="392"/>
      <c r="G585" s="393"/>
      <c r="H585" s="89">
        <f>SUM(B587:B600,D587:D600,F587:F600,H587:H600)+SUM(M586:M598)</f>
        <v>209</v>
      </c>
      <c r="J585" s="53" t="s">
        <v>34</v>
      </c>
      <c r="K585" s="54" t="s">
        <v>35</v>
      </c>
      <c r="L585" s="91" t="s">
        <v>50</v>
      </c>
      <c r="M585" s="161" t="s">
        <v>151</v>
      </c>
    </row>
    <row r="586" spans="1:13" ht="45.75" thickBot="1">
      <c r="A586" s="49" t="s">
        <v>0</v>
      </c>
      <c r="B586" s="51" t="s">
        <v>120</v>
      </c>
      <c r="C586" s="50" t="s">
        <v>1</v>
      </c>
      <c r="D586" s="51" t="s">
        <v>120</v>
      </c>
      <c r="E586" s="50" t="s">
        <v>112</v>
      </c>
      <c r="F586" s="51" t="s">
        <v>120</v>
      </c>
      <c r="G586" s="50" t="s">
        <v>131</v>
      </c>
      <c r="H586" s="52" t="s">
        <v>120</v>
      </c>
      <c r="I586" s="155">
        <f>H585/230</f>
        <v>0.90869565217391302</v>
      </c>
      <c r="J586" s="10" t="s">
        <v>21</v>
      </c>
      <c r="K586" s="46" t="s">
        <v>36</v>
      </c>
      <c r="L586" s="159" t="s">
        <v>47</v>
      </c>
      <c r="M586" s="160">
        <f t="shared" ref="M586:M598" si="34">IF(L586="✔",2,0)</f>
        <v>2</v>
      </c>
    </row>
    <row r="587" spans="1:13" ht="30" customHeight="1">
      <c r="A587" s="47" t="s">
        <v>3</v>
      </c>
      <c r="B587" s="48">
        <v>3</v>
      </c>
      <c r="C587" s="48" t="s">
        <v>2</v>
      </c>
      <c r="D587" s="48">
        <v>4</v>
      </c>
      <c r="E587" s="48" t="s">
        <v>11</v>
      </c>
      <c r="F587" s="55">
        <v>5</v>
      </c>
      <c r="G587" s="48" t="s">
        <v>5</v>
      </c>
      <c r="H587" s="138">
        <v>4</v>
      </c>
      <c r="J587" s="7" t="s">
        <v>2</v>
      </c>
      <c r="K587" s="2" t="s">
        <v>37</v>
      </c>
      <c r="L587" s="156" t="s">
        <v>47</v>
      </c>
      <c r="M587" s="82">
        <f t="shared" si="34"/>
        <v>2</v>
      </c>
    </row>
    <row r="588" spans="1:13" ht="15" customHeight="1">
      <c r="A588" s="3" t="s">
        <v>113</v>
      </c>
      <c r="B588" s="2">
        <v>4</v>
      </c>
      <c r="C588" s="2" t="s">
        <v>21</v>
      </c>
      <c r="D588" s="2">
        <v>4</v>
      </c>
      <c r="E588" s="2" t="s">
        <v>22</v>
      </c>
      <c r="F588" s="140">
        <v>5</v>
      </c>
      <c r="G588" s="2" t="s">
        <v>6</v>
      </c>
      <c r="H588" s="139">
        <v>4</v>
      </c>
      <c r="J588" s="8" t="s">
        <v>4</v>
      </c>
      <c r="K588" s="2" t="s">
        <v>39</v>
      </c>
      <c r="L588" s="156" t="s">
        <v>47</v>
      </c>
      <c r="M588" s="82">
        <f t="shared" si="34"/>
        <v>2</v>
      </c>
    </row>
    <row r="589" spans="1:13" ht="45">
      <c r="A589" s="3" t="s">
        <v>163</v>
      </c>
      <c r="B589" s="2">
        <v>5</v>
      </c>
      <c r="C589" s="2" t="s">
        <v>17</v>
      </c>
      <c r="D589" s="2">
        <v>3</v>
      </c>
      <c r="E589" s="2" t="s">
        <v>12</v>
      </c>
      <c r="F589" s="140">
        <v>5</v>
      </c>
      <c r="G589" s="2" t="s">
        <v>7</v>
      </c>
      <c r="H589" s="139">
        <v>4</v>
      </c>
      <c r="J589" s="8" t="s">
        <v>38</v>
      </c>
      <c r="K589" s="2" t="s">
        <v>41</v>
      </c>
      <c r="L589" s="156" t="s">
        <v>47</v>
      </c>
      <c r="M589" s="82">
        <f t="shared" si="34"/>
        <v>2</v>
      </c>
    </row>
    <row r="590" spans="1:13" ht="30" customHeight="1">
      <c r="A590" s="3" t="s">
        <v>114</v>
      </c>
      <c r="B590" s="2">
        <v>5</v>
      </c>
      <c r="C590" s="2" t="s">
        <v>4</v>
      </c>
      <c r="D590" s="2">
        <v>3</v>
      </c>
      <c r="E590" s="2" t="s">
        <v>13</v>
      </c>
      <c r="F590" s="140">
        <v>4</v>
      </c>
      <c r="G590" s="2" t="s">
        <v>8</v>
      </c>
      <c r="H590" s="139">
        <v>4</v>
      </c>
      <c r="J590" s="6" t="s">
        <v>20</v>
      </c>
      <c r="K590" s="2" t="s">
        <v>44</v>
      </c>
      <c r="L590" s="156" t="s">
        <v>47</v>
      </c>
      <c r="M590" s="82">
        <f t="shared" si="34"/>
        <v>2</v>
      </c>
    </row>
    <row r="591" spans="1:13" ht="15" customHeight="1">
      <c r="A591" s="3" t="s">
        <v>32</v>
      </c>
      <c r="B591" s="2">
        <v>5</v>
      </c>
      <c r="C591" s="2" t="s">
        <v>38</v>
      </c>
      <c r="D591" s="2">
        <v>4</v>
      </c>
      <c r="E591" s="2" t="s">
        <v>43</v>
      </c>
      <c r="F591" s="140">
        <v>4</v>
      </c>
      <c r="G591" s="2" t="s">
        <v>9</v>
      </c>
      <c r="H591" s="139">
        <v>4</v>
      </c>
      <c r="J591" s="8" t="s">
        <v>31</v>
      </c>
      <c r="K591" s="2" t="s">
        <v>45</v>
      </c>
      <c r="L591" s="156" t="s">
        <v>47</v>
      </c>
      <c r="M591" s="82">
        <f t="shared" si="34"/>
        <v>2</v>
      </c>
    </row>
    <row r="592" spans="1:13" ht="45">
      <c r="A592" s="3" t="s">
        <v>115</v>
      </c>
      <c r="B592" s="2">
        <v>4</v>
      </c>
      <c r="C592" s="2" t="s">
        <v>27</v>
      </c>
      <c r="D592" s="2">
        <v>3</v>
      </c>
      <c r="E592" s="2" t="s">
        <v>14</v>
      </c>
      <c r="F592" s="140">
        <v>4</v>
      </c>
      <c r="G592" s="2" t="s">
        <v>10</v>
      </c>
      <c r="H592" s="139">
        <v>4</v>
      </c>
      <c r="J592" s="3" t="s">
        <v>33</v>
      </c>
      <c r="K592" s="2" t="s">
        <v>49</v>
      </c>
      <c r="L592" s="156" t="s">
        <v>47</v>
      </c>
      <c r="M592" s="82">
        <f t="shared" si="34"/>
        <v>2</v>
      </c>
    </row>
    <row r="593" spans="1:13" ht="45" customHeight="1">
      <c r="A593" s="3" t="s">
        <v>116</v>
      </c>
      <c r="B593" s="2">
        <v>5</v>
      </c>
      <c r="C593" s="2" t="s">
        <v>19</v>
      </c>
      <c r="D593" s="2">
        <v>3</v>
      </c>
      <c r="E593" s="2" t="s">
        <v>15</v>
      </c>
      <c r="F593" s="140">
        <v>4</v>
      </c>
      <c r="G593" s="2" t="s">
        <v>18</v>
      </c>
      <c r="H593" s="139">
        <v>4</v>
      </c>
      <c r="J593" s="8" t="s">
        <v>16</v>
      </c>
      <c r="K593" s="2" t="s">
        <v>40</v>
      </c>
      <c r="L593" s="156" t="s">
        <v>48</v>
      </c>
      <c r="M593" s="82">
        <f t="shared" si="34"/>
        <v>0</v>
      </c>
    </row>
    <row r="594" spans="1:13" ht="45">
      <c r="A594" s="3" t="s">
        <v>117</v>
      </c>
      <c r="B594" s="2">
        <v>2</v>
      </c>
      <c r="C594" s="2" t="s">
        <v>130</v>
      </c>
      <c r="D594" s="2">
        <v>3</v>
      </c>
      <c r="E594" s="2" t="s">
        <v>16</v>
      </c>
      <c r="F594" s="140">
        <v>4</v>
      </c>
      <c r="G594" s="2" t="s">
        <v>252</v>
      </c>
      <c r="H594" s="139">
        <v>4</v>
      </c>
      <c r="J594" s="9" t="s">
        <v>27</v>
      </c>
      <c r="K594" s="2" t="s">
        <v>42</v>
      </c>
      <c r="L594" s="156" t="s">
        <v>47</v>
      </c>
      <c r="M594" s="82">
        <f t="shared" si="34"/>
        <v>2</v>
      </c>
    </row>
    <row r="595" spans="1:13" ht="45" customHeight="1">
      <c r="A595" s="3" t="s">
        <v>118</v>
      </c>
      <c r="B595" s="2">
        <v>3</v>
      </c>
      <c r="C595" s="2" t="s">
        <v>164</v>
      </c>
      <c r="D595" s="2">
        <v>3</v>
      </c>
      <c r="E595" s="2" t="s">
        <v>26</v>
      </c>
      <c r="F595" s="140">
        <v>4</v>
      </c>
      <c r="G595" s="2" t="s">
        <v>25</v>
      </c>
      <c r="H595" s="139">
        <v>4</v>
      </c>
      <c r="J595" s="6" t="s">
        <v>28</v>
      </c>
      <c r="K595" s="2" t="s">
        <v>40</v>
      </c>
      <c r="L595" s="156" t="s">
        <v>47</v>
      </c>
      <c r="M595" s="82">
        <f t="shared" si="34"/>
        <v>2</v>
      </c>
    </row>
    <row r="596" spans="1:13" ht="45">
      <c r="A596" s="3" t="s">
        <v>161</v>
      </c>
      <c r="B596" s="2">
        <v>4</v>
      </c>
      <c r="C596" s="2" t="s">
        <v>31</v>
      </c>
      <c r="D596" s="2">
        <v>4</v>
      </c>
      <c r="E596" s="2" t="s">
        <v>23</v>
      </c>
      <c r="F596" s="140">
        <v>4</v>
      </c>
      <c r="G596" s="2" t="s">
        <v>28</v>
      </c>
      <c r="H596" s="139">
        <v>4</v>
      </c>
      <c r="J596" s="3" t="s">
        <v>119</v>
      </c>
      <c r="K596" s="2" t="s">
        <v>46</v>
      </c>
      <c r="L596" s="156" t="s">
        <v>47</v>
      </c>
      <c r="M596" s="82">
        <f t="shared" si="34"/>
        <v>2</v>
      </c>
    </row>
    <row r="597" spans="1:13" ht="45">
      <c r="A597" s="3"/>
      <c r="B597" s="57" t="s">
        <v>132</v>
      </c>
      <c r="C597" s="2" t="s">
        <v>30</v>
      </c>
      <c r="D597" s="2">
        <v>4</v>
      </c>
      <c r="E597" s="2" t="s">
        <v>24</v>
      </c>
      <c r="F597" s="140">
        <v>4</v>
      </c>
      <c r="G597" s="2" t="s">
        <v>29</v>
      </c>
      <c r="H597" s="139">
        <v>4</v>
      </c>
      <c r="J597" s="9" t="s">
        <v>31</v>
      </c>
      <c r="K597" s="2" t="s">
        <v>51</v>
      </c>
      <c r="L597" s="156" t="s">
        <v>47</v>
      </c>
      <c r="M597" s="82">
        <f t="shared" si="34"/>
        <v>2</v>
      </c>
    </row>
    <row r="598" spans="1:13" ht="30.75" thickBot="1">
      <c r="A598" s="3"/>
      <c r="B598" s="57" t="s">
        <v>132</v>
      </c>
      <c r="C598" s="2" t="s">
        <v>323</v>
      </c>
      <c r="D598" s="58">
        <v>4</v>
      </c>
      <c r="E598" s="2" t="s">
        <v>144</v>
      </c>
      <c r="F598" s="140">
        <v>4</v>
      </c>
      <c r="G598" s="2" t="s">
        <v>318</v>
      </c>
      <c r="H598" s="58">
        <v>4</v>
      </c>
      <c r="J598" s="78" t="s">
        <v>117</v>
      </c>
      <c r="K598" s="140" t="s">
        <v>152</v>
      </c>
      <c r="L598" s="156" t="s">
        <v>47</v>
      </c>
      <c r="M598" s="82">
        <f t="shared" si="34"/>
        <v>2</v>
      </c>
    </row>
    <row r="599" spans="1:13" ht="30.75" thickBot="1">
      <c r="A599" s="3"/>
      <c r="B599" s="57" t="s">
        <v>132</v>
      </c>
      <c r="C599" s="2"/>
      <c r="D599" s="58" t="s">
        <v>132</v>
      </c>
      <c r="E599" s="2"/>
      <c r="F599" s="58" t="s">
        <v>132</v>
      </c>
      <c r="G599" s="2" t="s">
        <v>269</v>
      </c>
      <c r="H599" s="58">
        <v>4</v>
      </c>
      <c r="J599" s="157" t="s">
        <v>135</v>
      </c>
      <c r="K599" s="42" t="s">
        <v>107</v>
      </c>
      <c r="L599" s="158"/>
      <c r="M599" s="83"/>
    </row>
    <row r="600" spans="1:13" ht="15.75" thickBot="1">
      <c r="A600" s="4"/>
      <c r="B600" s="58" t="s">
        <v>132</v>
      </c>
      <c r="C600" s="5"/>
      <c r="D600" s="58" t="s">
        <v>132</v>
      </c>
      <c r="E600" s="5"/>
      <c r="F600" s="58" t="s">
        <v>132</v>
      </c>
      <c r="G600" s="5"/>
      <c r="H600" s="58" t="s">
        <v>132</v>
      </c>
      <c r="K600" s="90"/>
    </row>
    <row r="601" spans="1:13" ht="15.75" thickBot="1">
      <c r="A601"/>
      <c r="B601"/>
      <c r="C601"/>
      <c r="D601"/>
      <c r="E601"/>
      <c r="F601"/>
      <c r="G601"/>
      <c r="H601"/>
      <c r="J601"/>
      <c r="K601"/>
      <c r="L601"/>
    </row>
    <row r="602" spans="1:13" ht="30" customHeight="1" thickBot="1">
      <c r="A602" s="391">
        <v>45327</v>
      </c>
      <c r="B602" s="392"/>
      <c r="C602" s="392"/>
      <c r="D602" s="392"/>
      <c r="E602" s="392"/>
      <c r="F602" s="392"/>
      <c r="G602" s="393"/>
      <c r="H602" s="89">
        <f>SUM(B604:B617,D604:D617,F604:F617,H604:H617)+SUM(M603:M615)</f>
        <v>200</v>
      </c>
      <c r="J602" s="53" t="s">
        <v>34</v>
      </c>
      <c r="K602" s="54" t="s">
        <v>35</v>
      </c>
      <c r="L602" s="91" t="s">
        <v>50</v>
      </c>
      <c r="M602" s="161" t="s">
        <v>151</v>
      </c>
    </row>
    <row r="603" spans="1:13" ht="15" customHeight="1" thickBot="1">
      <c r="A603" s="49" t="s">
        <v>0</v>
      </c>
      <c r="B603" s="51" t="s">
        <v>120</v>
      </c>
      <c r="C603" s="50" t="s">
        <v>1</v>
      </c>
      <c r="D603" s="51" t="s">
        <v>120</v>
      </c>
      <c r="E603" s="50" t="s">
        <v>112</v>
      </c>
      <c r="F603" s="51" t="s">
        <v>120</v>
      </c>
      <c r="G603" s="50" t="s">
        <v>131</v>
      </c>
      <c r="H603" s="52" t="s">
        <v>120</v>
      </c>
      <c r="I603" s="155">
        <f>H602/230</f>
        <v>0.86956521739130432</v>
      </c>
      <c r="J603" s="10" t="s">
        <v>21</v>
      </c>
      <c r="K603" s="46" t="s">
        <v>36</v>
      </c>
      <c r="L603" s="159" t="s">
        <v>47</v>
      </c>
      <c r="M603" s="160">
        <f t="shared" ref="M603:M615" si="35">IF(L603="✔",2,0)</f>
        <v>2</v>
      </c>
    </row>
    <row r="604" spans="1:13" ht="45">
      <c r="A604" s="47" t="s">
        <v>3</v>
      </c>
      <c r="B604" s="48">
        <v>2</v>
      </c>
      <c r="C604" s="48" t="s">
        <v>2</v>
      </c>
      <c r="D604" s="48">
        <v>3</v>
      </c>
      <c r="E604" s="48" t="s">
        <v>11</v>
      </c>
      <c r="F604" s="55">
        <v>4</v>
      </c>
      <c r="G604" s="48" t="s">
        <v>5</v>
      </c>
      <c r="H604" s="138">
        <v>4</v>
      </c>
      <c r="J604" s="7" t="s">
        <v>2</v>
      </c>
      <c r="K604" s="2" t="s">
        <v>37</v>
      </c>
      <c r="L604" s="156" t="s">
        <v>47</v>
      </c>
      <c r="M604" s="82">
        <f t="shared" si="35"/>
        <v>2</v>
      </c>
    </row>
    <row r="605" spans="1:13" ht="30" customHeight="1">
      <c r="A605" s="3" t="s">
        <v>113</v>
      </c>
      <c r="B605" s="2">
        <v>4</v>
      </c>
      <c r="C605" s="2" t="s">
        <v>21</v>
      </c>
      <c r="D605" s="2">
        <v>4</v>
      </c>
      <c r="E605" s="2" t="s">
        <v>22</v>
      </c>
      <c r="F605" s="140">
        <v>5</v>
      </c>
      <c r="G605" s="2" t="s">
        <v>6</v>
      </c>
      <c r="H605" s="139">
        <v>4</v>
      </c>
      <c r="J605" s="8" t="s">
        <v>4</v>
      </c>
      <c r="K605" s="2" t="s">
        <v>39</v>
      </c>
      <c r="L605" s="156" t="s">
        <v>47</v>
      </c>
      <c r="M605" s="82">
        <f t="shared" si="35"/>
        <v>2</v>
      </c>
    </row>
    <row r="606" spans="1:13" ht="15" customHeight="1">
      <c r="A606" s="3" t="s">
        <v>163</v>
      </c>
      <c r="B606" s="2">
        <v>5</v>
      </c>
      <c r="C606" s="2" t="s">
        <v>17</v>
      </c>
      <c r="D606" s="2">
        <v>3</v>
      </c>
      <c r="E606" s="2" t="s">
        <v>12</v>
      </c>
      <c r="F606" s="140">
        <v>5</v>
      </c>
      <c r="G606" s="2" t="s">
        <v>7</v>
      </c>
      <c r="H606" s="139">
        <v>4</v>
      </c>
      <c r="J606" s="8" t="s">
        <v>38</v>
      </c>
      <c r="K606" s="2" t="s">
        <v>41</v>
      </c>
      <c r="L606" s="156" t="s">
        <v>47</v>
      </c>
      <c r="M606" s="82">
        <f t="shared" si="35"/>
        <v>2</v>
      </c>
    </row>
    <row r="607" spans="1:13" ht="45">
      <c r="A607" s="3" t="s">
        <v>114</v>
      </c>
      <c r="B607" s="2">
        <v>5</v>
      </c>
      <c r="C607" s="2" t="s">
        <v>4</v>
      </c>
      <c r="D607" s="2">
        <v>3</v>
      </c>
      <c r="E607" s="2" t="s">
        <v>13</v>
      </c>
      <c r="F607" s="140">
        <v>4</v>
      </c>
      <c r="G607" s="2" t="s">
        <v>8</v>
      </c>
      <c r="H607" s="139">
        <v>4</v>
      </c>
      <c r="J607" s="6" t="s">
        <v>20</v>
      </c>
      <c r="K607" s="2" t="s">
        <v>44</v>
      </c>
      <c r="L607" s="156" t="s">
        <v>47</v>
      </c>
      <c r="M607" s="82">
        <f t="shared" si="35"/>
        <v>2</v>
      </c>
    </row>
    <row r="608" spans="1:13" ht="45" customHeight="1">
      <c r="A608" s="3" t="s">
        <v>32</v>
      </c>
      <c r="B608" s="2">
        <v>5</v>
      </c>
      <c r="C608" s="2" t="s">
        <v>38</v>
      </c>
      <c r="D608" s="2">
        <v>4</v>
      </c>
      <c r="E608" s="2" t="s">
        <v>43</v>
      </c>
      <c r="F608" s="140">
        <v>4</v>
      </c>
      <c r="G608" s="2" t="s">
        <v>9</v>
      </c>
      <c r="H608" s="139">
        <v>4</v>
      </c>
      <c r="J608" s="8" t="s">
        <v>31</v>
      </c>
      <c r="K608" s="2" t="s">
        <v>45</v>
      </c>
      <c r="L608" s="156" t="s">
        <v>47</v>
      </c>
      <c r="M608" s="82">
        <f t="shared" si="35"/>
        <v>2</v>
      </c>
    </row>
    <row r="609" spans="1:13" ht="45">
      <c r="A609" s="3" t="s">
        <v>115</v>
      </c>
      <c r="B609" s="2">
        <v>3</v>
      </c>
      <c r="C609" s="2" t="s">
        <v>27</v>
      </c>
      <c r="D609" s="2">
        <v>3</v>
      </c>
      <c r="E609" s="2" t="s">
        <v>14</v>
      </c>
      <c r="F609" s="140">
        <v>4</v>
      </c>
      <c r="G609" s="2" t="s">
        <v>10</v>
      </c>
      <c r="H609" s="139">
        <v>4</v>
      </c>
      <c r="J609" s="3" t="s">
        <v>33</v>
      </c>
      <c r="K609" s="2" t="s">
        <v>49</v>
      </c>
      <c r="L609" s="156" t="s">
        <v>47</v>
      </c>
      <c r="M609" s="82">
        <f t="shared" si="35"/>
        <v>2</v>
      </c>
    </row>
    <row r="610" spans="1:13" ht="45" customHeight="1">
      <c r="A610" s="3" t="s">
        <v>116</v>
      </c>
      <c r="B610" s="2">
        <v>5</v>
      </c>
      <c r="C610" s="2" t="s">
        <v>19</v>
      </c>
      <c r="D610" s="2">
        <v>3</v>
      </c>
      <c r="E610" s="2" t="s">
        <v>15</v>
      </c>
      <c r="F610" s="140">
        <v>4</v>
      </c>
      <c r="G610" s="2" t="s">
        <v>18</v>
      </c>
      <c r="H610" s="139">
        <v>4</v>
      </c>
      <c r="J610" s="8" t="s">
        <v>16</v>
      </c>
      <c r="K610" s="2" t="s">
        <v>40</v>
      </c>
      <c r="L610" s="156" t="s">
        <v>48</v>
      </c>
      <c r="M610" s="82">
        <f t="shared" si="35"/>
        <v>0</v>
      </c>
    </row>
    <row r="611" spans="1:13" ht="45">
      <c r="A611" s="3" t="s">
        <v>117</v>
      </c>
      <c r="B611" s="2">
        <v>2</v>
      </c>
      <c r="C611" s="2" t="s">
        <v>130</v>
      </c>
      <c r="D611" s="2">
        <v>3</v>
      </c>
      <c r="E611" s="2" t="s">
        <v>16</v>
      </c>
      <c r="F611" s="140">
        <v>3</v>
      </c>
      <c r="G611" s="2" t="s">
        <v>252</v>
      </c>
      <c r="H611" s="139">
        <v>4</v>
      </c>
      <c r="J611" s="9" t="s">
        <v>27</v>
      </c>
      <c r="K611" s="2" t="s">
        <v>42</v>
      </c>
      <c r="L611" s="156" t="s">
        <v>47</v>
      </c>
      <c r="M611" s="82">
        <f t="shared" si="35"/>
        <v>2</v>
      </c>
    </row>
    <row r="612" spans="1:13" ht="45">
      <c r="A612" s="3" t="s">
        <v>118</v>
      </c>
      <c r="B612" s="2">
        <v>3</v>
      </c>
      <c r="C612" s="2" t="s">
        <v>164</v>
      </c>
      <c r="D612" s="2">
        <v>3</v>
      </c>
      <c r="E612" s="2" t="s">
        <v>26</v>
      </c>
      <c r="F612" s="140">
        <v>3</v>
      </c>
      <c r="G612" s="2" t="s">
        <v>25</v>
      </c>
      <c r="H612" s="139">
        <v>4</v>
      </c>
      <c r="J612" s="6" t="s">
        <v>28</v>
      </c>
      <c r="K612" s="2" t="s">
        <v>40</v>
      </c>
      <c r="L612" s="156" t="s">
        <v>47</v>
      </c>
      <c r="M612" s="82">
        <f t="shared" si="35"/>
        <v>2</v>
      </c>
    </row>
    <row r="613" spans="1:13" ht="45">
      <c r="A613" s="3" t="s">
        <v>161</v>
      </c>
      <c r="B613" s="2">
        <v>3</v>
      </c>
      <c r="C613" s="2" t="s">
        <v>31</v>
      </c>
      <c r="D613" s="2">
        <v>4</v>
      </c>
      <c r="E613" s="2" t="s">
        <v>23</v>
      </c>
      <c r="F613" s="140">
        <v>4</v>
      </c>
      <c r="G613" s="2" t="s">
        <v>28</v>
      </c>
      <c r="H613" s="139">
        <v>4</v>
      </c>
      <c r="J613" s="3" t="s">
        <v>119</v>
      </c>
      <c r="K613" s="2" t="s">
        <v>46</v>
      </c>
      <c r="L613" s="156" t="s">
        <v>47</v>
      </c>
      <c r="M613" s="82">
        <f t="shared" si="35"/>
        <v>2</v>
      </c>
    </row>
    <row r="614" spans="1:13" ht="45">
      <c r="A614" s="3"/>
      <c r="B614" s="57" t="s">
        <v>132</v>
      </c>
      <c r="C614" s="2" t="s">
        <v>30</v>
      </c>
      <c r="D614" s="2">
        <v>4</v>
      </c>
      <c r="E614" s="2" t="s">
        <v>24</v>
      </c>
      <c r="F614" s="140">
        <v>3</v>
      </c>
      <c r="G614" s="2" t="s">
        <v>29</v>
      </c>
      <c r="H614" s="139">
        <v>4</v>
      </c>
      <c r="J614" s="9" t="s">
        <v>31</v>
      </c>
      <c r="K614" s="2" t="s">
        <v>51</v>
      </c>
      <c r="L614" s="156" t="s">
        <v>47</v>
      </c>
      <c r="M614" s="82">
        <f t="shared" si="35"/>
        <v>2</v>
      </c>
    </row>
    <row r="615" spans="1:13" ht="30.75" thickBot="1">
      <c r="A615" s="3"/>
      <c r="B615" s="57" t="s">
        <v>132</v>
      </c>
      <c r="C615" s="2" t="s">
        <v>323</v>
      </c>
      <c r="D615" s="58">
        <v>4</v>
      </c>
      <c r="E615" s="2" t="s">
        <v>144</v>
      </c>
      <c r="F615" s="140">
        <v>4</v>
      </c>
      <c r="G615" s="2" t="s">
        <v>318</v>
      </c>
      <c r="H615" s="58">
        <v>4</v>
      </c>
      <c r="J615" s="78" t="s">
        <v>117</v>
      </c>
      <c r="K615" s="140" t="s">
        <v>152</v>
      </c>
      <c r="L615" s="156" t="s">
        <v>47</v>
      </c>
      <c r="M615" s="82">
        <f t="shared" si="35"/>
        <v>2</v>
      </c>
    </row>
    <row r="616" spans="1:13" ht="30.75" thickBot="1">
      <c r="A616" s="3"/>
      <c r="B616" s="57" t="s">
        <v>132</v>
      </c>
      <c r="C616" s="2"/>
      <c r="D616" s="58" t="s">
        <v>132</v>
      </c>
      <c r="E616" s="2"/>
      <c r="F616" s="58" t="s">
        <v>132</v>
      </c>
      <c r="G616" s="2" t="s">
        <v>269</v>
      </c>
      <c r="H616" s="58">
        <v>3</v>
      </c>
      <c r="J616" s="157" t="s">
        <v>135</v>
      </c>
      <c r="K616" s="42" t="s">
        <v>107</v>
      </c>
      <c r="L616" s="158"/>
      <c r="M616" s="83"/>
    </row>
    <row r="617" spans="1:13" ht="30" customHeight="1" thickBot="1">
      <c r="A617" s="4"/>
      <c r="B617" s="58" t="s">
        <v>132</v>
      </c>
      <c r="C617" s="5"/>
      <c r="D617" s="58" t="s">
        <v>132</v>
      </c>
      <c r="E617" s="5"/>
      <c r="F617" s="58" t="s">
        <v>132</v>
      </c>
      <c r="G617" s="5"/>
      <c r="H617" s="58" t="s">
        <v>132</v>
      </c>
      <c r="K617" s="90"/>
    </row>
    <row r="618" spans="1:13" ht="15" customHeight="1" thickBot="1">
      <c r="A618"/>
      <c r="B618"/>
      <c r="C618"/>
      <c r="D618"/>
      <c r="E618"/>
      <c r="F618"/>
      <c r="G618"/>
      <c r="H618"/>
      <c r="J618"/>
      <c r="K618"/>
      <c r="L618"/>
    </row>
    <row r="619" spans="1:13" ht="19.5" thickBot="1">
      <c r="A619" s="391">
        <v>45328</v>
      </c>
      <c r="B619" s="392"/>
      <c r="C619" s="392"/>
      <c r="D619" s="392"/>
      <c r="E619" s="392"/>
      <c r="F619" s="392"/>
      <c r="G619" s="393"/>
      <c r="H619" s="89">
        <f>SUM(B621:B634,D621:D634,F621:F634,H621:H634)+SUM(M620:M632)</f>
        <v>202</v>
      </c>
      <c r="J619" s="53" t="s">
        <v>34</v>
      </c>
      <c r="K619" s="54" t="s">
        <v>35</v>
      </c>
      <c r="L619" s="91" t="s">
        <v>50</v>
      </c>
      <c r="M619" s="161" t="s">
        <v>151</v>
      </c>
    </row>
    <row r="620" spans="1:13" ht="30" customHeight="1" thickBot="1">
      <c r="A620" s="49" t="s">
        <v>0</v>
      </c>
      <c r="B620" s="51" t="s">
        <v>120</v>
      </c>
      <c r="C620" s="50" t="s">
        <v>1</v>
      </c>
      <c r="D620" s="51" t="s">
        <v>120</v>
      </c>
      <c r="E620" s="50" t="s">
        <v>112</v>
      </c>
      <c r="F620" s="51" t="s">
        <v>120</v>
      </c>
      <c r="G620" s="50" t="s">
        <v>131</v>
      </c>
      <c r="H620" s="52" t="s">
        <v>120</v>
      </c>
      <c r="I620" s="155">
        <f>H619/230</f>
        <v>0.87826086956521743</v>
      </c>
      <c r="J620" s="10" t="s">
        <v>21</v>
      </c>
      <c r="K620" s="46" t="s">
        <v>36</v>
      </c>
      <c r="L620" s="159" t="s">
        <v>47</v>
      </c>
      <c r="M620" s="160">
        <f t="shared" ref="M620:M632" si="36">IF(L620="✔",2,0)</f>
        <v>2</v>
      </c>
    </row>
    <row r="621" spans="1:13" ht="15" customHeight="1">
      <c r="A621" s="47" t="s">
        <v>3</v>
      </c>
      <c r="B621" s="48">
        <v>2</v>
      </c>
      <c r="C621" s="48" t="s">
        <v>2</v>
      </c>
      <c r="D621" s="48">
        <v>3</v>
      </c>
      <c r="E621" s="48" t="s">
        <v>11</v>
      </c>
      <c r="F621" s="55">
        <v>5</v>
      </c>
      <c r="G621" s="48" t="s">
        <v>5</v>
      </c>
      <c r="H621" s="138">
        <v>4</v>
      </c>
      <c r="J621" s="7" t="s">
        <v>2</v>
      </c>
      <c r="K621" s="2" t="s">
        <v>37</v>
      </c>
      <c r="L621" s="156" t="s">
        <v>47</v>
      </c>
      <c r="M621" s="82">
        <f t="shared" si="36"/>
        <v>2</v>
      </c>
    </row>
    <row r="622" spans="1:13" ht="45">
      <c r="A622" s="3" t="s">
        <v>113</v>
      </c>
      <c r="B622" s="2">
        <v>4</v>
      </c>
      <c r="C622" s="2" t="s">
        <v>21</v>
      </c>
      <c r="D622" s="2">
        <v>4</v>
      </c>
      <c r="E622" s="2" t="s">
        <v>22</v>
      </c>
      <c r="F622" s="140">
        <v>5</v>
      </c>
      <c r="G622" s="2" t="s">
        <v>6</v>
      </c>
      <c r="H622" s="139">
        <v>4</v>
      </c>
      <c r="J622" s="8" t="s">
        <v>4</v>
      </c>
      <c r="K622" s="2" t="s">
        <v>39</v>
      </c>
      <c r="L622" s="156" t="s">
        <v>47</v>
      </c>
      <c r="M622" s="82">
        <f t="shared" si="36"/>
        <v>2</v>
      </c>
    </row>
    <row r="623" spans="1:13" ht="45" customHeight="1">
      <c r="A623" s="3" t="s">
        <v>163</v>
      </c>
      <c r="B623" s="2">
        <v>5</v>
      </c>
      <c r="C623" s="2" t="s">
        <v>17</v>
      </c>
      <c r="D623" s="2">
        <v>3</v>
      </c>
      <c r="E623" s="2" t="s">
        <v>12</v>
      </c>
      <c r="F623" s="140">
        <v>5</v>
      </c>
      <c r="G623" s="2" t="s">
        <v>7</v>
      </c>
      <c r="H623" s="139">
        <v>4</v>
      </c>
      <c r="J623" s="8" t="s">
        <v>38</v>
      </c>
      <c r="K623" s="2" t="s">
        <v>41</v>
      </c>
      <c r="L623" s="156" t="s">
        <v>47</v>
      </c>
      <c r="M623" s="82">
        <f t="shared" si="36"/>
        <v>2</v>
      </c>
    </row>
    <row r="624" spans="1:13" ht="45">
      <c r="A624" s="3" t="s">
        <v>114</v>
      </c>
      <c r="B624" s="2">
        <v>5</v>
      </c>
      <c r="C624" s="2" t="s">
        <v>4</v>
      </c>
      <c r="D624" s="2">
        <v>3</v>
      </c>
      <c r="E624" s="2" t="s">
        <v>13</v>
      </c>
      <c r="F624" s="140">
        <v>4</v>
      </c>
      <c r="G624" s="2" t="s">
        <v>8</v>
      </c>
      <c r="H624" s="139">
        <v>4</v>
      </c>
      <c r="J624" s="6" t="s">
        <v>20</v>
      </c>
      <c r="K624" s="2" t="s">
        <v>44</v>
      </c>
      <c r="L624" s="156" t="s">
        <v>47</v>
      </c>
      <c r="M624" s="82">
        <f t="shared" si="36"/>
        <v>2</v>
      </c>
    </row>
    <row r="625" spans="1:13" ht="45" customHeight="1">
      <c r="A625" s="3" t="s">
        <v>32</v>
      </c>
      <c r="B625" s="2">
        <v>5</v>
      </c>
      <c r="C625" s="2" t="s">
        <v>38</v>
      </c>
      <c r="D625" s="2">
        <v>4</v>
      </c>
      <c r="E625" s="2" t="s">
        <v>43</v>
      </c>
      <c r="F625" s="140">
        <v>4</v>
      </c>
      <c r="G625" s="2" t="s">
        <v>9</v>
      </c>
      <c r="H625" s="139">
        <v>4</v>
      </c>
      <c r="J625" s="8" t="s">
        <v>31</v>
      </c>
      <c r="K625" s="2" t="s">
        <v>45</v>
      </c>
      <c r="L625" s="156" t="s">
        <v>47</v>
      </c>
      <c r="M625" s="82">
        <f t="shared" si="36"/>
        <v>2</v>
      </c>
    </row>
    <row r="626" spans="1:13" ht="45">
      <c r="A626" s="3" t="s">
        <v>115</v>
      </c>
      <c r="B626" s="2">
        <v>3</v>
      </c>
      <c r="C626" s="2" t="s">
        <v>27</v>
      </c>
      <c r="D626" s="2">
        <v>3</v>
      </c>
      <c r="E626" s="2" t="s">
        <v>14</v>
      </c>
      <c r="F626" s="140">
        <v>4</v>
      </c>
      <c r="G626" s="2" t="s">
        <v>10</v>
      </c>
      <c r="H626" s="139">
        <v>4</v>
      </c>
      <c r="J626" s="3" t="s">
        <v>33</v>
      </c>
      <c r="K626" s="2" t="s">
        <v>49</v>
      </c>
      <c r="L626" s="156" t="s">
        <v>47</v>
      </c>
      <c r="M626" s="82">
        <f t="shared" si="36"/>
        <v>2</v>
      </c>
    </row>
    <row r="627" spans="1:13" ht="45">
      <c r="A627" s="3" t="s">
        <v>116</v>
      </c>
      <c r="B627" s="2">
        <v>5</v>
      </c>
      <c r="C627" s="2" t="s">
        <v>19</v>
      </c>
      <c r="D627" s="2">
        <v>3</v>
      </c>
      <c r="E627" s="2" t="s">
        <v>15</v>
      </c>
      <c r="F627" s="140">
        <v>4</v>
      </c>
      <c r="G627" s="2" t="s">
        <v>18</v>
      </c>
      <c r="H627" s="139">
        <v>4</v>
      </c>
      <c r="J627" s="8" t="s">
        <v>16</v>
      </c>
      <c r="K627" s="2" t="s">
        <v>40</v>
      </c>
      <c r="L627" s="156" t="s">
        <v>48</v>
      </c>
      <c r="M627" s="82">
        <f t="shared" si="36"/>
        <v>0</v>
      </c>
    </row>
    <row r="628" spans="1:13" ht="45">
      <c r="A628" s="3" t="s">
        <v>117</v>
      </c>
      <c r="B628" s="2">
        <v>2</v>
      </c>
      <c r="C628" s="2" t="s">
        <v>130</v>
      </c>
      <c r="D628" s="2">
        <v>3</v>
      </c>
      <c r="E628" s="2" t="s">
        <v>16</v>
      </c>
      <c r="F628" s="140">
        <v>3</v>
      </c>
      <c r="G628" s="2" t="s">
        <v>252</v>
      </c>
      <c r="H628" s="139">
        <v>4</v>
      </c>
      <c r="J628" s="9" t="s">
        <v>27</v>
      </c>
      <c r="K628" s="2" t="s">
        <v>42</v>
      </c>
      <c r="L628" s="156" t="s">
        <v>47</v>
      </c>
      <c r="M628" s="82">
        <f t="shared" si="36"/>
        <v>2</v>
      </c>
    </row>
    <row r="629" spans="1:13" ht="45">
      <c r="A629" s="3" t="s">
        <v>118</v>
      </c>
      <c r="B629" s="2">
        <v>3</v>
      </c>
      <c r="C629" s="2" t="s">
        <v>164</v>
      </c>
      <c r="D629" s="2">
        <v>3</v>
      </c>
      <c r="E629" s="2" t="s">
        <v>26</v>
      </c>
      <c r="F629" s="140">
        <v>4</v>
      </c>
      <c r="G629" s="2" t="s">
        <v>25</v>
      </c>
      <c r="H629" s="139">
        <v>4</v>
      </c>
      <c r="J629" s="6" t="s">
        <v>28</v>
      </c>
      <c r="K629" s="2" t="s">
        <v>40</v>
      </c>
      <c r="L629" s="156" t="s">
        <v>47</v>
      </c>
      <c r="M629" s="82">
        <f t="shared" si="36"/>
        <v>2</v>
      </c>
    </row>
    <row r="630" spans="1:13" ht="45">
      <c r="A630" s="3" t="s">
        <v>161</v>
      </c>
      <c r="B630" s="2">
        <v>3</v>
      </c>
      <c r="C630" s="2" t="s">
        <v>31</v>
      </c>
      <c r="D630" s="2">
        <v>4</v>
      </c>
      <c r="E630" s="2" t="s">
        <v>23</v>
      </c>
      <c r="F630" s="140">
        <v>4</v>
      </c>
      <c r="G630" s="2" t="s">
        <v>28</v>
      </c>
      <c r="H630" s="139">
        <v>4</v>
      </c>
      <c r="J630" s="3" t="s">
        <v>119</v>
      </c>
      <c r="K630" s="2" t="s">
        <v>46</v>
      </c>
      <c r="L630" s="156" t="s">
        <v>47</v>
      </c>
      <c r="M630" s="82">
        <f t="shared" si="36"/>
        <v>2</v>
      </c>
    </row>
    <row r="631" spans="1:13" ht="45">
      <c r="A631" s="3"/>
      <c r="B631" s="57" t="s">
        <v>132</v>
      </c>
      <c r="C631" s="2" t="s">
        <v>30</v>
      </c>
      <c r="D631" s="2">
        <v>4</v>
      </c>
      <c r="E631" s="2" t="s">
        <v>24</v>
      </c>
      <c r="F631" s="140">
        <v>3</v>
      </c>
      <c r="G631" s="2" t="s">
        <v>29</v>
      </c>
      <c r="H631" s="139">
        <v>4</v>
      </c>
      <c r="J631" s="9" t="s">
        <v>31</v>
      </c>
      <c r="K631" s="2" t="s">
        <v>51</v>
      </c>
      <c r="L631" s="156" t="s">
        <v>47</v>
      </c>
      <c r="M631" s="82">
        <f t="shared" si="36"/>
        <v>2</v>
      </c>
    </row>
    <row r="632" spans="1:13" ht="30" customHeight="1" thickBot="1">
      <c r="A632" s="3"/>
      <c r="B632" s="57" t="s">
        <v>132</v>
      </c>
      <c r="C632" s="2" t="s">
        <v>323</v>
      </c>
      <c r="D632" s="58">
        <v>4</v>
      </c>
      <c r="E632" s="2" t="s">
        <v>144</v>
      </c>
      <c r="F632" s="140">
        <v>4</v>
      </c>
      <c r="G632" s="2" t="s">
        <v>318</v>
      </c>
      <c r="H632" s="58">
        <v>4</v>
      </c>
      <c r="J632" s="78" t="s">
        <v>117</v>
      </c>
      <c r="K632" s="140" t="s">
        <v>152</v>
      </c>
      <c r="L632" s="156" t="s">
        <v>47</v>
      </c>
      <c r="M632" s="82">
        <f t="shared" si="36"/>
        <v>2</v>
      </c>
    </row>
    <row r="633" spans="1:13" ht="15" customHeight="1" thickBot="1">
      <c r="A633" s="3"/>
      <c r="B633" s="57" t="s">
        <v>132</v>
      </c>
      <c r="C633" s="2"/>
      <c r="D633" s="58" t="s">
        <v>132</v>
      </c>
      <c r="E633" s="2"/>
      <c r="F633" s="58" t="s">
        <v>132</v>
      </c>
      <c r="G633" s="2" t="s">
        <v>269</v>
      </c>
      <c r="H633" s="58">
        <v>3</v>
      </c>
      <c r="J633" s="157" t="s">
        <v>135</v>
      </c>
      <c r="K633" s="42" t="s">
        <v>107</v>
      </c>
      <c r="L633" s="158"/>
      <c r="M633" s="83"/>
    </row>
    <row r="634" spans="1:13" ht="15.75" thickBot="1">
      <c r="A634" s="4"/>
      <c r="B634" s="58" t="s">
        <v>132</v>
      </c>
      <c r="C634" s="5"/>
      <c r="D634" s="58" t="s">
        <v>132</v>
      </c>
      <c r="E634" s="5"/>
      <c r="F634" s="58" t="s">
        <v>132</v>
      </c>
      <c r="G634" s="5"/>
      <c r="H634" s="58" t="s">
        <v>132</v>
      </c>
      <c r="K634" s="90"/>
    </row>
    <row r="635" spans="1:13" ht="15.75" thickBot="1">
      <c r="A635"/>
      <c r="B635"/>
      <c r="C635"/>
      <c r="D635"/>
      <c r="E635"/>
      <c r="F635"/>
      <c r="G635"/>
      <c r="H635"/>
      <c r="J635"/>
      <c r="K635"/>
      <c r="L635"/>
    </row>
    <row r="636" spans="1:13" ht="15" customHeight="1" thickBot="1">
      <c r="A636" s="391">
        <v>45329</v>
      </c>
      <c r="B636" s="392"/>
      <c r="C636" s="392"/>
      <c r="D636" s="392"/>
      <c r="E636" s="392"/>
      <c r="F636" s="392"/>
      <c r="G636" s="393"/>
      <c r="H636" s="89">
        <f>SUM(B638:B651,D638:D651,F638:F651,H638:H651)+SUM(M637:M649)</f>
        <v>205</v>
      </c>
      <c r="J636" s="53" t="s">
        <v>34</v>
      </c>
      <c r="K636" s="54" t="s">
        <v>35</v>
      </c>
      <c r="L636" s="91" t="s">
        <v>50</v>
      </c>
      <c r="M636" s="161" t="s">
        <v>151</v>
      </c>
    </row>
    <row r="637" spans="1:13" ht="50.25" customHeight="1" thickBot="1">
      <c r="A637" s="49" t="s">
        <v>0</v>
      </c>
      <c r="B637" s="51" t="s">
        <v>120</v>
      </c>
      <c r="C637" s="50" t="s">
        <v>1</v>
      </c>
      <c r="D637" s="51" t="s">
        <v>120</v>
      </c>
      <c r="E637" s="50" t="s">
        <v>112</v>
      </c>
      <c r="F637" s="51" t="s">
        <v>120</v>
      </c>
      <c r="G637" s="50" t="s">
        <v>131</v>
      </c>
      <c r="H637" s="52" t="s">
        <v>120</v>
      </c>
      <c r="I637" s="155">
        <f>H636/230</f>
        <v>0.89130434782608692</v>
      </c>
      <c r="J637" s="10" t="s">
        <v>21</v>
      </c>
      <c r="K637" s="46" t="s">
        <v>36</v>
      </c>
      <c r="L637" s="159" t="s">
        <v>47</v>
      </c>
      <c r="M637" s="160">
        <f t="shared" ref="M637:M649" si="37">IF(L637="✔",2,0)</f>
        <v>2</v>
      </c>
    </row>
    <row r="638" spans="1:13" ht="45" customHeight="1">
      <c r="A638" s="47" t="s">
        <v>3</v>
      </c>
      <c r="B638" s="48">
        <v>4</v>
      </c>
      <c r="C638" s="48" t="s">
        <v>2</v>
      </c>
      <c r="D638" s="48">
        <v>3</v>
      </c>
      <c r="E638" s="48" t="s">
        <v>11</v>
      </c>
      <c r="F638" s="55">
        <v>5</v>
      </c>
      <c r="G638" s="48" t="s">
        <v>5</v>
      </c>
      <c r="H638" s="138">
        <v>4</v>
      </c>
      <c r="J638" s="7" t="s">
        <v>2</v>
      </c>
      <c r="K638" s="2" t="s">
        <v>37</v>
      </c>
      <c r="L638" s="156" t="s">
        <v>47</v>
      </c>
      <c r="M638" s="82">
        <f t="shared" si="37"/>
        <v>2</v>
      </c>
    </row>
    <row r="639" spans="1:13" ht="45">
      <c r="A639" s="3" t="s">
        <v>113</v>
      </c>
      <c r="B639" s="2">
        <v>4</v>
      </c>
      <c r="C639" s="2" t="s">
        <v>21</v>
      </c>
      <c r="D639" s="2">
        <v>4</v>
      </c>
      <c r="E639" s="2" t="s">
        <v>22</v>
      </c>
      <c r="F639" s="140">
        <v>5</v>
      </c>
      <c r="G639" s="2" t="s">
        <v>6</v>
      </c>
      <c r="H639" s="139">
        <v>4</v>
      </c>
      <c r="J639" s="8" t="s">
        <v>4</v>
      </c>
      <c r="K639" s="2" t="s">
        <v>39</v>
      </c>
      <c r="L639" s="156" t="s">
        <v>47</v>
      </c>
      <c r="M639" s="82">
        <f t="shared" si="37"/>
        <v>2</v>
      </c>
    </row>
    <row r="640" spans="1:13" ht="45" customHeight="1">
      <c r="A640" s="3" t="s">
        <v>163</v>
      </c>
      <c r="B640" s="2">
        <v>5</v>
      </c>
      <c r="C640" s="2" t="s">
        <v>17</v>
      </c>
      <c r="D640" s="2">
        <v>3</v>
      </c>
      <c r="E640" s="2" t="s">
        <v>12</v>
      </c>
      <c r="F640" s="140">
        <v>5</v>
      </c>
      <c r="G640" s="2" t="s">
        <v>7</v>
      </c>
      <c r="H640" s="139">
        <v>4</v>
      </c>
      <c r="J640" s="8" t="s">
        <v>38</v>
      </c>
      <c r="K640" s="2" t="s">
        <v>41</v>
      </c>
      <c r="L640" s="156" t="s">
        <v>47</v>
      </c>
      <c r="M640" s="82">
        <f t="shared" si="37"/>
        <v>2</v>
      </c>
    </row>
    <row r="641" spans="1:13" ht="45">
      <c r="A641" s="3" t="s">
        <v>114</v>
      </c>
      <c r="B641" s="2">
        <v>5</v>
      </c>
      <c r="C641" s="2" t="s">
        <v>4</v>
      </c>
      <c r="D641" s="2">
        <v>2</v>
      </c>
      <c r="E641" s="2" t="s">
        <v>13</v>
      </c>
      <c r="F641" s="140">
        <v>4</v>
      </c>
      <c r="G641" s="2" t="s">
        <v>8</v>
      </c>
      <c r="H641" s="139">
        <v>4</v>
      </c>
      <c r="J641" s="6" t="s">
        <v>20</v>
      </c>
      <c r="K641" s="2" t="s">
        <v>44</v>
      </c>
      <c r="L641" s="156" t="s">
        <v>47</v>
      </c>
      <c r="M641" s="82">
        <f t="shared" si="37"/>
        <v>2</v>
      </c>
    </row>
    <row r="642" spans="1:13" ht="60">
      <c r="A642" s="3" t="s">
        <v>32</v>
      </c>
      <c r="B642" s="2">
        <v>5</v>
      </c>
      <c r="C642" s="2" t="s">
        <v>38</v>
      </c>
      <c r="D642" s="2">
        <v>4</v>
      </c>
      <c r="E642" s="2" t="s">
        <v>43</v>
      </c>
      <c r="F642" s="140">
        <v>4</v>
      </c>
      <c r="G642" s="2" t="s">
        <v>9</v>
      </c>
      <c r="H642" s="139">
        <v>4</v>
      </c>
      <c r="J642" s="8" t="s">
        <v>31</v>
      </c>
      <c r="K642" s="2" t="s">
        <v>45</v>
      </c>
      <c r="L642" s="156" t="s">
        <v>47</v>
      </c>
      <c r="M642" s="82">
        <f t="shared" si="37"/>
        <v>2</v>
      </c>
    </row>
    <row r="643" spans="1:13" ht="45">
      <c r="A643" s="3" t="s">
        <v>115</v>
      </c>
      <c r="B643" s="2">
        <v>3</v>
      </c>
      <c r="C643" s="2" t="s">
        <v>27</v>
      </c>
      <c r="D643" s="2">
        <v>3</v>
      </c>
      <c r="E643" s="2" t="s">
        <v>14</v>
      </c>
      <c r="F643" s="140">
        <v>4</v>
      </c>
      <c r="G643" s="2" t="s">
        <v>10</v>
      </c>
      <c r="H643" s="139">
        <v>4</v>
      </c>
      <c r="J643" s="3" t="s">
        <v>33</v>
      </c>
      <c r="K643" s="2" t="s">
        <v>49</v>
      </c>
      <c r="L643" s="156" t="s">
        <v>47</v>
      </c>
      <c r="M643" s="82">
        <f t="shared" si="37"/>
        <v>2</v>
      </c>
    </row>
    <row r="644" spans="1:13" ht="45">
      <c r="A644" s="3" t="s">
        <v>116</v>
      </c>
      <c r="B644" s="2">
        <v>5</v>
      </c>
      <c r="C644" s="2" t="s">
        <v>19</v>
      </c>
      <c r="D644" s="2">
        <v>3</v>
      </c>
      <c r="E644" s="2" t="s">
        <v>15</v>
      </c>
      <c r="F644" s="140">
        <v>4</v>
      </c>
      <c r="G644" s="2" t="s">
        <v>18</v>
      </c>
      <c r="H644" s="139">
        <v>4</v>
      </c>
      <c r="J644" s="8" t="s">
        <v>16</v>
      </c>
      <c r="K644" s="2" t="s">
        <v>40</v>
      </c>
      <c r="L644" s="156" t="s">
        <v>48</v>
      </c>
      <c r="M644" s="82">
        <f t="shared" si="37"/>
        <v>0</v>
      </c>
    </row>
    <row r="645" spans="1:13" ht="45">
      <c r="A645" s="3" t="s">
        <v>117</v>
      </c>
      <c r="B645" s="2">
        <v>2</v>
      </c>
      <c r="C645" s="2" t="s">
        <v>130</v>
      </c>
      <c r="D645" s="2">
        <v>3</v>
      </c>
      <c r="E645" s="2" t="s">
        <v>16</v>
      </c>
      <c r="F645" s="140">
        <v>4</v>
      </c>
      <c r="G645" s="2" t="s">
        <v>252</v>
      </c>
      <c r="H645" s="139">
        <v>4</v>
      </c>
      <c r="J645" s="9" t="s">
        <v>27</v>
      </c>
      <c r="K645" s="2" t="s">
        <v>42</v>
      </c>
      <c r="L645" s="156" t="s">
        <v>47</v>
      </c>
      <c r="M645" s="82">
        <f t="shared" si="37"/>
        <v>2</v>
      </c>
    </row>
    <row r="646" spans="1:13" ht="45">
      <c r="A646" s="3" t="s">
        <v>118</v>
      </c>
      <c r="B646" s="2">
        <v>3</v>
      </c>
      <c r="C646" s="2" t="s">
        <v>164</v>
      </c>
      <c r="D646" s="2">
        <v>3</v>
      </c>
      <c r="E646" s="2" t="s">
        <v>26</v>
      </c>
      <c r="F646" s="140">
        <v>4</v>
      </c>
      <c r="G646" s="2" t="s">
        <v>25</v>
      </c>
      <c r="H646" s="139">
        <v>4</v>
      </c>
      <c r="J646" s="6" t="s">
        <v>28</v>
      </c>
      <c r="K646" s="2" t="s">
        <v>40</v>
      </c>
      <c r="L646" s="156" t="s">
        <v>47</v>
      </c>
      <c r="M646" s="82">
        <f t="shared" si="37"/>
        <v>2</v>
      </c>
    </row>
    <row r="647" spans="1:13" ht="30" customHeight="1">
      <c r="A647" s="3" t="s">
        <v>161</v>
      </c>
      <c r="B647" s="2">
        <v>3</v>
      </c>
      <c r="C647" s="2" t="s">
        <v>31</v>
      </c>
      <c r="D647" s="2">
        <v>4</v>
      </c>
      <c r="E647" s="2" t="s">
        <v>23</v>
      </c>
      <c r="F647" s="140">
        <v>4</v>
      </c>
      <c r="G647" s="2" t="s">
        <v>28</v>
      </c>
      <c r="H647" s="139">
        <v>4</v>
      </c>
      <c r="J647" s="3" t="s">
        <v>119</v>
      </c>
      <c r="K647" s="2" t="s">
        <v>46</v>
      </c>
      <c r="L647" s="156" t="s">
        <v>47</v>
      </c>
      <c r="M647" s="82">
        <f t="shared" si="37"/>
        <v>2</v>
      </c>
    </row>
    <row r="648" spans="1:13" ht="15" customHeight="1">
      <c r="A648" s="3"/>
      <c r="B648" s="57" t="s">
        <v>132</v>
      </c>
      <c r="C648" s="2" t="s">
        <v>30</v>
      </c>
      <c r="D648" s="2">
        <v>4</v>
      </c>
      <c r="E648" s="2" t="s">
        <v>24</v>
      </c>
      <c r="F648" s="140">
        <v>3</v>
      </c>
      <c r="G648" s="2" t="s">
        <v>29</v>
      </c>
      <c r="H648" s="139">
        <v>4</v>
      </c>
      <c r="J648" s="9" t="s">
        <v>31</v>
      </c>
      <c r="K648" s="2" t="s">
        <v>51</v>
      </c>
      <c r="L648" s="156" t="s">
        <v>47</v>
      </c>
      <c r="M648" s="82">
        <f t="shared" si="37"/>
        <v>2</v>
      </c>
    </row>
    <row r="649" spans="1:13" ht="30.75" thickBot="1">
      <c r="A649" s="3"/>
      <c r="B649" s="57" t="s">
        <v>132</v>
      </c>
      <c r="C649" s="2" t="s">
        <v>323</v>
      </c>
      <c r="D649" s="58">
        <v>4</v>
      </c>
      <c r="E649" s="2" t="s">
        <v>144</v>
      </c>
      <c r="F649" s="140">
        <v>4</v>
      </c>
      <c r="G649" s="2" t="s">
        <v>318</v>
      </c>
      <c r="H649" s="58">
        <v>4</v>
      </c>
      <c r="J649" s="78" t="s">
        <v>117</v>
      </c>
      <c r="K649" s="140" t="s">
        <v>152</v>
      </c>
      <c r="L649" s="156" t="s">
        <v>47</v>
      </c>
      <c r="M649" s="82">
        <f t="shared" si="37"/>
        <v>2</v>
      </c>
    </row>
    <row r="650" spans="1:13" ht="30" customHeight="1" thickBot="1">
      <c r="A650" s="3"/>
      <c r="B650" s="57" t="s">
        <v>132</v>
      </c>
      <c r="C650" s="2"/>
      <c r="D650" s="58" t="s">
        <v>132</v>
      </c>
      <c r="E650" s="2"/>
      <c r="F650" s="58" t="s">
        <v>132</v>
      </c>
      <c r="G650" s="2" t="s">
        <v>269</v>
      </c>
      <c r="H650" s="58">
        <v>4</v>
      </c>
      <c r="J650" s="157" t="s">
        <v>135</v>
      </c>
      <c r="K650" s="42" t="s">
        <v>107</v>
      </c>
      <c r="L650" s="158"/>
      <c r="M650" s="83"/>
    </row>
    <row r="651" spans="1:13" ht="15" customHeight="1" thickBot="1">
      <c r="A651" s="4"/>
      <c r="B651" s="58" t="s">
        <v>132</v>
      </c>
      <c r="C651" s="5"/>
      <c r="D651" s="58" t="s">
        <v>132</v>
      </c>
      <c r="E651" s="5"/>
      <c r="F651" s="58" t="s">
        <v>132</v>
      </c>
      <c r="G651" s="5"/>
      <c r="H651" s="58" t="s">
        <v>132</v>
      </c>
      <c r="K651" s="90"/>
    </row>
    <row r="652" spans="1:13" ht="15.75" thickBot="1">
      <c r="A652"/>
      <c r="B652"/>
      <c r="C652"/>
      <c r="D652"/>
      <c r="E652"/>
      <c r="F652"/>
      <c r="G652"/>
      <c r="H652"/>
      <c r="J652"/>
      <c r="K652"/>
      <c r="L652"/>
    </row>
    <row r="653" spans="1:13" ht="19.5" thickBot="1">
      <c r="A653" s="391">
        <v>45330</v>
      </c>
      <c r="B653" s="392"/>
      <c r="C653" s="392"/>
      <c r="D653" s="392"/>
      <c r="E653" s="392"/>
      <c r="F653" s="392"/>
      <c r="G653" s="393"/>
      <c r="H653" s="89">
        <f>SUM(B655:B668,D655:D668,F655:F668,H655:H668)+SUM(M654:M666)</f>
        <v>205</v>
      </c>
      <c r="J653" s="53" t="s">
        <v>34</v>
      </c>
      <c r="K653" s="54" t="s">
        <v>35</v>
      </c>
      <c r="L653" s="91" t="s">
        <v>50</v>
      </c>
      <c r="M653" s="161" t="s">
        <v>151</v>
      </c>
    </row>
    <row r="654" spans="1:13" ht="45.75" thickBot="1">
      <c r="A654" s="49" t="s">
        <v>0</v>
      </c>
      <c r="B654" s="51" t="s">
        <v>120</v>
      </c>
      <c r="C654" s="50" t="s">
        <v>1</v>
      </c>
      <c r="D654" s="51" t="s">
        <v>120</v>
      </c>
      <c r="E654" s="50" t="s">
        <v>112</v>
      </c>
      <c r="F654" s="51" t="s">
        <v>120</v>
      </c>
      <c r="G654" s="50" t="s">
        <v>131</v>
      </c>
      <c r="H654" s="52" t="s">
        <v>120</v>
      </c>
      <c r="I654" s="155">
        <f>H653/230</f>
        <v>0.89130434782608692</v>
      </c>
      <c r="J654" s="10" t="s">
        <v>21</v>
      </c>
      <c r="K654" s="46" t="s">
        <v>36</v>
      </c>
      <c r="L654" s="159" t="s">
        <v>47</v>
      </c>
      <c r="M654" s="160">
        <f t="shared" ref="M654:M666" si="38">IF(L654="✔",2,0)</f>
        <v>2</v>
      </c>
    </row>
    <row r="655" spans="1:13" ht="45" customHeight="1">
      <c r="A655" s="47" t="s">
        <v>3</v>
      </c>
      <c r="B655" s="48">
        <v>4</v>
      </c>
      <c r="C655" s="48" t="s">
        <v>2</v>
      </c>
      <c r="D655" s="48">
        <v>3</v>
      </c>
      <c r="E655" s="48" t="s">
        <v>11</v>
      </c>
      <c r="F655" s="55">
        <v>5</v>
      </c>
      <c r="G655" s="48" t="s">
        <v>5</v>
      </c>
      <c r="H655" s="138">
        <v>4</v>
      </c>
      <c r="J655" s="7" t="s">
        <v>2</v>
      </c>
      <c r="K655" s="2" t="s">
        <v>37</v>
      </c>
      <c r="L655" s="156" t="s">
        <v>47</v>
      </c>
      <c r="M655" s="82">
        <f t="shared" si="38"/>
        <v>2</v>
      </c>
    </row>
    <row r="656" spans="1:13" ht="45">
      <c r="A656" s="3" t="s">
        <v>113</v>
      </c>
      <c r="B656" s="2">
        <v>4</v>
      </c>
      <c r="C656" s="2" t="s">
        <v>21</v>
      </c>
      <c r="D656" s="2">
        <v>4</v>
      </c>
      <c r="E656" s="2" t="s">
        <v>22</v>
      </c>
      <c r="F656" s="140">
        <v>5</v>
      </c>
      <c r="G656" s="2" t="s">
        <v>6</v>
      </c>
      <c r="H656" s="139">
        <v>4</v>
      </c>
      <c r="J656" s="8" t="s">
        <v>4</v>
      </c>
      <c r="K656" s="2" t="s">
        <v>39</v>
      </c>
      <c r="L656" s="156" t="s">
        <v>47</v>
      </c>
      <c r="M656" s="82">
        <f t="shared" si="38"/>
        <v>2</v>
      </c>
    </row>
    <row r="657" spans="1:13" ht="45">
      <c r="A657" s="3" t="s">
        <v>163</v>
      </c>
      <c r="B657" s="2">
        <v>3</v>
      </c>
      <c r="C657" s="2" t="s">
        <v>17</v>
      </c>
      <c r="D657" s="2">
        <v>3</v>
      </c>
      <c r="E657" s="2" t="s">
        <v>12</v>
      </c>
      <c r="F657" s="140">
        <v>5</v>
      </c>
      <c r="G657" s="2" t="s">
        <v>7</v>
      </c>
      <c r="H657" s="139">
        <v>4</v>
      </c>
      <c r="J657" s="8" t="s">
        <v>38</v>
      </c>
      <c r="K657" s="2" t="s">
        <v>41</v>
      </c>
      <c r="L657" s="156" t="s">
        <v>47</v>
      </c>
      <c r="M657" s="82">
        <f t="shared" si="38"/>
        <v>2</v>
      </c>
    </row>
    <row r="658" spans="1:13" ht="45">
      <c r="A658" s="3" t="s">
        <v>114</v>
      </c>
      <c r="B658" s="2">
        <v>5</v>
      </c>
      <c r="C658" s="2" t="s">
        <v>4</v>
      </c>
      <c r="D658" s="2">
        <v>2</v>
      </c>
      <c r="E658" s="2" t="s">
        <v>13</v>
      </c>
      <c r="F658" s="140">
        <v>4</v>
      </c>
      <c r="G658" s="2" t="s">
        <v>8</v>
      </c>
      <c r="H658" s="139">
        <v>4</v>
      </c>
      <c r="J658" s="6" t="s">
        <v>20</v>
      </c>
      <c r="K658" s="2" t="s">
        <v>44</v>
      </c>
      <c r="L658" s="156" t="s">
        <v>47</v>
      </c>
      <c r="M658" s="82">
        <f t="shared" si="38"/>
        <v>2</v>
      </c>
    </row>
    <row r="659" spans="1:13" ht="60">
      <c r="A659" s="3" t="s">
        <v>32</v>
      </c>
      <c r="B659" s="2">
        <v>5</v>
      </c>
      <c r="C659" s="2" t="s">
        <v>38</v>
      </c>
      <c r="D659" s="2">
        <v>4</v>
      </c>
      <c r="E659" s="2" t="s">
        <v>43</v>
      </c>
      <c r="F659" s="140">
        <v>4</v>
      </c>
      <c r="G659" s="2" t="s">
        <v>9</v>
      </c>
      <c r="H659" s="139">
        <v>4</v>
      </c>
      <c r="J659" s="8" t="s">
        <v>31</v>
      </c>
      <c r="K659" s="2" t="s">
        <v>45</v>
      </c>
      <c r="L659" s="156" t="s">
        <v>47</v>
      </c>
      <c r="M659" s="82">
        <f t="shared" si="38"/>
        <v>2</v>
      </c>
    </row>
    <row r="660" spans="1:13" ht="45">
      <c r="A660" s="3" t="s">
        <v>115</v>
      </c>
      <c r="B660" s="2">
        <v>3</v>
      </c>
      <c r="C660" s="2" t="s">
        <v>27</v>
      </c>
      <c r="D660" s="2">
        <v>3</v>
      </c>
      <c r="E660" s="2" t="s">
        <v>14</v>
      </c>
      <c r="F660" s="140">
        <v>4</v>
      </c>
      <c r="G660" s="2" t="s">
        <v>10</v>
      </c>
      <c r="H660" s="139">
        <v>4</v>
      </c>
      <c r="J660" s="3" t="s">
        <v>33</v>
      </c>
      <c r="K660" s="2" t="s">
        <v>49</v>
      </c>
      <c r="L660" s="156" t="s">
        <v>47</v>
      </c>
      <c r="M660" s="82">
        <f t="shared" si="38"/>
        <v>2</v>
      </c>
    </row>
    <row r="661" spans="1:13" ht="45">
      <c r="A661" s="3" t="s">
        <v>116</v>
      </c>
      <c r="B661" s="2">
        <v>5</v>
      </c>
      <c r="C661" s="2" t="s">
        <v>19</v>
      </c>
      <c r="D661" s="2">
        <v>3</v>
      </c>
      <c r="E661" s="2" t="s">
        <v>15</v>
      </c>
      <c r="F661" s="140">
        <v>4</v>
      </c>
      <c r="G661" s="2" t="s">
        <v>18</v>
      </c>
      <c r="H661" s="139">
        <v>4</v>
      </c>
      <c r="J661" s="8" t="s">
        <v>16</v>
      </c>
      <c r="K661" s="2" t="s">
        <v>40</v>
      </c>
      <c r="L661" s="156" t="s">
        <v>48</v>
      </c>
      <c r="M661" s="82">
        <f t="shared" si="38"/>
        <v>0</v>
      </c>
    </row>
    <row r="662" spans="1:13" ht="30" customHeight="1">
      <c r="A662" s="3" t="s">
        <v>117</v>
      </c>
      <c r="B662" s="2">
        <v>2</v>
      </c>
      <c r="C662" s="2" t="s">
        <v>130</v>
      </c>
      <c r="D662" s="2">
        <v>3</v>
      </c>
      <c r="E662" s="2" t="s">
        <v>16</v>
      </c>
      <c r="F662" s="140">
        <v>4</v>
      </c>
      <c r="G662" s="2" t="s">
        <v>252</v>
      </c>
      <c r="H662" s="139">
        <v>4</v>
      </c>
      <c r="J662" s="9" t="s">
        <v>27</v>
      </c>
      <c r="K662" s="2" t="s">
        <v>42</v>
      </c>
      <c r="L662" s="156" t="s">
        <v>47</v>
      </c>
      <c r="M662" s="82">
        <f t="shared" si="38"/>
        <v>2</v>
      </c>
    </row>
    <row r="663" spans="1:13" ht="15" customHeight="1">
      <c r="A663" s="3" t="s">
        <v>118</v>
      </c>
      <c r="B663" s="2">
        <v>5</v>
      </c>
      <c r="C663" s="2" t="s">
        <v>164</v>
      </c>
      <c r="D663" s="2">
        <v>3</v>
      </c>
      <c r="E663" s="2" t="s">
        <v>26</v>
      </c>
      <c r="F663" s="140">
        <v>4</v>
      </c>
      <c r="G663" s="2" t="s">
        <v>25</v>
      </c>
      <c r="H663" s="139">
        <v>4</v>
      </c>
      <c r="J663" s="6" t="s">
        <v>28</v>
      </c>
      <c r="K663" s="2" t="s">
        <v>40</v>
      </c>
      <c r="L663" s="156" t="s">
        <v>47</v>
      </c>
      <c r="M663" s="82">
        <f t="shared" si="38"/>
        <v>2</v>
      </c>
    </row>
    <row r="664" spans="1:13" ht="45">
      <c r="A664" s="3" t="s">
        <v>161</v>
      </c>
      <c r="B664" s="2">
        <v>3</v>
      </c>
      <c r="C664" s="2" t="s">
        <v>31</v>
      </c>
      <c r="D664" s="2">
        <v>4</v>
      </c>
      <c r="E664" s="2" t="s">
        <v>23</v>
      </c>
      <c r="F664" s="140">
        <v>4</v>
      </c>
      <c r="G664" s="2" t="s">
        <v>28</v>
      </c>
      <c r="H664" s="139">
        <v>4</v>
      </c>
      <c r="J664" s="3" t="s">
        <v>119</v>
      </c>
      <c r="K664" s="2" t="s">
        <v>46</v>
      </c>
      <c r="L664" s="156" t="s">
        <v>47</v>
      </c>
      <c r="M664" s="82">
        <f t="shared" si="38"/>
        <v>2</v>
      </c>
    </row>
    <row r="665" spans="1:13" ht="30" customHeight="1">
      <c r="A665" s="3"/>
      <c r="B665" s="57" t="s">
        <v>132</v>
      </c>
      <c r="C665" s="2" t="s">
        <v>30</v>
      </c>
      <c r="D665" s="2">
        <v>4</v>
      </c>
      <c r="E665" s="2" t="s">
        <v>24</v>
      </c>
      <c r="F665" s="140">
        <v>3</v>
      </c>
      <c r="G665" s="2" t="s">
        <v>29</v>
      </c>
      <c r="H665" s="139">
        <v>4</v>
      </c>
      <c r="J665" s="9" t="s">
        <v>31</v>
      </c>
      <c r="K665" s="2" t="s">
        <v>51</v>
      </c>
      <c r="L665" s="156" t="s">
        <v>47</v>
      </c>
      <c r="M665" s="82">
        <f t="shared" si="38"/>
        <v>2</v>
      </c>
    </row>
    <row r="666" spans="1:13" ht="15" customHeight="1" thickBot="1">
      <c r="A666" s="3"/>
      <c r="B666" s="57" t="s">
        <v>132</v>
      </c>
      <c r="C666" s="2" t="s">
        <v>323</v>
      </c>
      <c r="D666" s="58">
        <v>4</v>
      </c>
      <c r="E666" s="2" t="s">
        <v>144</v>
      </c>
      <c r="F666" s="140">
        <v>4</v>
      </c>
      <c r="G666" s="2" t="s">
        <v>318</v>
      </c>
      <c r="H666" s="58">
        <v>4</v>
      </c>
      <c r="J666" s="78" t="s">
        <v>117</v>
      </c>
      <c r="K666" s="140" t="s">
        <v>152</v>
      </c>
      <c r="L666" s="156" t="s">
        <v>47</v>
      </c>
      <c r="M666" s="82">
        <f t="shared" si="38"/>
        <v>2</v>
      </c>
    </row>
    <row r="667" spans="1:13" ht="30.75" thickBot="1">
      <c r="A667" s="3"/>
      <c r="B667" s="57" t="s">
        <v>132</v>
      </c>
      <c r="C667" s="2"/>
      <c r="D667" s="58" t="s">
        <v>132</v>
      </c>
      <c r="E667" s="2"/>
      <c r="F667" s="58" t="s">
        <v>132</v>
      </c>
      <c r="G667" s="2" t="s">
        <v>269</v>
      </c>
      <c r="H667" s="58">
        <v>4</v>
      </c>
      <c r="J667" s="157" t="s">
        <v>135</v>
      </c>
      <c r="K667" s="42" t="s">
        <v>107</v>
      </c>
      <c r="L667" s="158"/>
      <c r="M667" s="83"/>
    </row>
    <row r="668" spans="1:13" ht="45" customHeight="1" thickBot="1">
      <c r="A668" s="4"/>
      <c r="B668" s="58" t="s">
        <v>132</v>
      </c>
      <c r="C668" s="5"/>
      <c r="D668" s="58" t="s">
        <v>132</v>
      </c>
      <c r="E668" s="5"/>
      <c r="F668" s="58" t="s">
        <v>132</v>
      </c>
      <c r="G668" s="5"/>
      <c r="H668" s="58" t="s">
        <v>132</v>
      </c>
      <c r="K668" s="90"/>
    </row>
    <row r="669" spans="1:13" ht="15.75" thickBot="1">
      <c r="A669"/>
      <c r="B669"/>
      <c r="C669"/>
      <c r="D669"/>
      <c r="E669"/>
      <c r="F669"/>
      <c r="G669"/>
      <c r="H669"/>
      <c r="J669"/>
      <c r="K669"/>
      <c r="L669"/>
    </row>
    <row r="670" spans="1:13" ht="19.5" thickBot="1">
      <c r="A670" s="391">
        <v>45331</v>
      </c>
      <c r="B670" s="392"/>
      <c r="C670" s="392"/>
      <c r="D670" s="392"/>
      <c r="E670" s="392"/>
      <c r="F670" s="392"/>
      <c r="G670" s="393"/>
      <c r="H670" s="89">
        <f>SUM(B672:B685,D672:D685,F672:F685,H672:H685)+SUM(M671:M683)</f>
        <v>208</v>
      </c>
      <c r="J670" s="53" t="s">
        <v>34</v>
      </c>
      <c r="K670" s="54" t="s">
        <v>35</v>
      </c>
      <c r="L670" s="91" t="s">
        <v>50</v>
      </c>
      <c r="M670" s="161" t="s">
        <v>151</v>
      </c>
    </row>
    <row r="671" spans="1:13" ht="45.75" thickBot="1">
      <c r="A671" s="49" t="s">
        <v>0</v>
      </c>
      <c r="B671" s="51" t="s">
        <v>120</v>
      </c>
      <c r="C671" s="50" t="s">
        <v>1</v>
      </c>
      <c r="D671" s="51" t="s">
        <v>120</v>
      </c>
      <c r="E671" s="50" t="s">
        <v>112</v>
      </c>
      <c r="F671" s="51" t="s">
        <v>120</v>
      </c>
      <c r="G671" s="50" t="s">
        <v>131</v>
      </c>
      <c r="H671" s="52" t="s">
        <v>120</v>
      </c>
      <c r="I671" s="155">
        <f>H670/230</f>
        <v>0.90434782608695652</v>
      </c>
      <c r="J671" s="10" t="s">
        <v>21</v>
      </c>
      <c r="K671" s="46" t="s">
        <v>36</v>
      </c>
      <c r="L671" s="159" t="s">
        <v>47</v>
      </c>
      <c r="M671" s="160">
        <f t="shared" ref="M671:M683" si="39">IF(L671="✔",2,0)</f>
        <v>2</v>
      </c>
    </row>
    <row r="672" spans="1:13" ht="45">
      <c r="A672" s="47" t="s">
        <v>3</v>
      </c>
      <c r="B672" s="48">
        <v>4</v>
      </c>
      <c r="C672" s="48" t="s">
        <v>2</v>
      </c>
      <c r="D672" s="48">
        <v>4</v>
      </c>
      <c r="E672" s="48" t="s">
        <v>11</v>
      </c>
      <c r="F672" s="55">
        <v>5</v>
      </c>
      <c r="G672" s="48" t="s">
        <v>5</v>
      </c>
      <c r="H672" s="138">
        <v>4</v>
      </c>
      <c r="J672" s="7" t="s">
        <v>2</v>
      </c>
      <c r="K672" s="2" t="s">
        <v>37</v>
      </c>
      <c r="L672" s="156" t="s">
        <v>47</v>
      </c>
      <c r="M672" s="82">
        <f t="shared" si="39"/>
        <v>2</v>
      </c>
    </row>
    <row r="673" spans="1:13" ht="45">
      <c r="A673" s="3" t="s">
        <v>113</v>
      </c>
      <c r="B673" s="2">
        <v>4</v>
      </c>
      <c r="C673" s="2" t="s">
        <v>21</v>
      </c>
      <c r="D673" s="2">
        <v>4</v>
      </c>
      <c r="E673" s="2" t="s">
        <v>22</v>
      </c>
      <c r="F673" s="140">
        <v>5</v>
      </c>
      <c r="G673" s="2" t="s">
        <v>6</v>
      </c>
      <c r="H673" s="139">
        <v>4</v>
      </c>
      <c r="J673" s="8" t="s">
        <v>4</v>
      </c>
      <c r="K673" s="2" t="s">
        <v>39</v>
      </c>
      <c r="L673" s="156" t="s">
        <v>47</v>
      </c>
      <c r="M673" s="82">
        <f t="shared" si="39"/>
        <v>2</v>
      </c>
    </row>
    <row r="674" spans="1:13" ht="45">
      <c r="A674" s="3" t="s">
        <v>163</v>
      </c>
      <c r="B674" s="2">
        <v>3</v>
      </c>
      <c r="C674" s="2" t="s">
        <v>17</v>
      </c>
      <c r="D674" s="2">
        <v>3</v>
      </c>
      <c r="E674" s="2" t="s">
        <v>12</v>
      </c>
      <c r="F674" s="140">
        <v>5</v>
      </c>
      <c r="G674" s="2" t="s">
        <v>7</v>
      </c>
      <c r="H674" s="139">
        <v>4</v>
      </c>
      <c r="J674" s="8" t="s">
        <v>38</v>
      </c>
      <c r="K674" s="2" t="s">
        <v>41</v>
      </c>
      <c r="L674" s="156" t="s">
        <v>47</v>
      </c>
      <c r="M674" s="82">
        <f t="shared" si="39"/>
        <v>2</v>
      </c>
    </row>
    <row r="675" spans="1:13" ht="45">
      <c r="A675" s="3" t="s">
        <v>114</v>
      </c>
      <c r="B675" s="2">
        <v>5</v>
      </c>
      <c r="C675" s="2" t="s">
        <v>4</v>
      </c>
      <c r="D675" s="2">
        <v>3</v>
      </c>
      <c r="E675" s="2" t="s">
        <v>13</v>
      </c>
      <c r="F675" s="140">
        <v>4</v>
      </c>
      <c r="G675" s="2" t="s">
        <v>8</v>
      </c>
      <c r="H675" s="139">
        <v>4</v>
      </c>
      <c r="J675" s="6" t="s">
        <v>20</v>
      </c>
      <c r="K675" s="2" t="s">
        <v>44</v>
      </c>
      <c r="L675" s="156" t="s">
        <v>47</v>
      </c>
      <c r="M675" s="82">
        <f t="shared" si="39"/>
        <v>2</v>
      </c>
    </row>
    <row r="676" spans="1:13" ht="60">
      <c r="A676" s="3" t="s">
        <v>32</v>
      </c>
      <c r="B676" s="2">
        <v>5</v>
      </c>
      <c r="C676" s="2" t="s">
        <v>38</v>
      </c>
      <c r="D676" s="2">
        <v>4</v>
      </c>
      <c r="E676" s="2" t="s">
        <v>43</v>
      </c>
      <c r="F676" s="140">
        <v>4</v>
      </c>
      <c r="G676" s="2" t="s">
        <v>9</v>
      </c>
      <c r="H676" s="139">
        <v>4</v>
      </c>
      <c r="J676" s="8" t="s">
        <v>31</v>
      </c>
      <c r="K676" s="2" t="s">
        <v>45</v>
      </c>
      <c r="L676" s="156" t="s">
        <v>47</v>
      </c>
      <c r="M676" s="82">
        <f t="shared" si="39"/>
        <v>2</v>
      </c>
    </row>
    <row r="677" spans="1:13" ht="30" customHeight="1">
      <c r="A677" s="3" t="s">
        <v>115</v>
      </c>
      <c r="B677" s="2">
        <v>3</v>
      </c>
      <c r="C677" s="2" t="s">
        <v>27</v>
      </c>
      <c r="D677" s="2">
        <v>3</v>
      </c>
      <c r="E677" s="2" t="s">
        <v>14</v>
      </c>
      <c r="F677" s="140">
        <v>4</v>
      </c>
      <c r="G677" s="2" t="s">
        <v>10</v>
      </c>
      <c r="H677" s="139">
        <v>4</v>
      </c>
      <c r="J677" s="3" t="s">
        <v>33</v>
      </c>
      <c r="K677" s="2" t="s">
        <v>49</v>
      </c>
      <c r="L677" s="156" t="s">
        <v>47</v>
      </c>
      <c r="M677" s="82">
        <f t="shared" si="39"/>
        <v>2</v>
      </c>
    </row>
    <row r="678" spans="1:13" ht="15" customHeight="1">
      <c r="A678" s="3" t="s">
        <v>116</v>
      </c>
      <c r="B678" s="2">
        <v>5</v>
      </c>
      <c r="C678" s="2" t="s">
        <v>19</v>
      </c>
      <c r="D678" s="2">
        <v>3</v>
      </c>
      <c r="E678" s="2" t="s">
        <v>15</v>
      </c>
      <c r="F678" s="140">
        <v>4</v>
      </c>
      <c r="G678" s="2" t="s">
        <v>18</v>
      </c>
      <c r="H678" s="139">
        <v>4</v>
      </c>
      <c r="J678" s="8" t="s">
        <v>16</v>
      </c>
      <c r="K678" s="2" t="s">
        <v>40</v>
      </c>
      <c r="L678" s="156" t="s">
        <v>48</v>
      </c>
      <c r="M678" s="82">
        <f t="shared" si="39"/>
        <v>0</v>
      </c>
    </row>
    <row r="679" spans="1:13" ht="45">
      <c r="A679" s="3" t="s">
        <v>117</v>
      </c>
      <c r="B679" s="2">
        <v>2</v>
      </c>
      <c r="C679" s="2" t="s">
        <v>130</v>
      </c>
      <c r="D679" s="2">
        <v>3</v>
      </c>
      <c r="E679" s="2" t="s">
        <v>16</v>
      </c>
      <c r="F679" s="140">
        <v>4</v>
      </c>
      <c r="G679" s="2" t="s">
        <v>252</v>
      </c>
      <c r="H679" s="139">
        <v>4</v>
      </c>
      <c r="J679" s="9" t="s">
        <v>27</v>
      </c>
      <c r="K679" s="2" t="s">
        <v>42</v>
      </c>
      <c r="L679" s="156" t="s">
        <v>47</v>
      </c>
      <c r="M679" s="82">
        <f t="shared" si="39"/>
        <v>2</v>
      </c>
    </row>
    <row r="680" spans="1:13" ht="30" customHeight="1">
      <c r="A680" s="3" t="s">
        <v>118</v>
      </c>
      <c r="B680" s="2">
        <v>5</v>
      </c>
      <c r="C680" s="2" t="s">
        <v>164</v>
      </c>
      <c r="D680" s="2">
        <v>3</v>
      </c>
      <c r="E680" s="2" t="s">
        <v>26</v>
      </c>
      <c r="F680" s="140">
        <v>4</v>
      </c>
      <c r="G680" s="2" t="s">
        <v>25</v>
      </c>
      <c r="H680" s="139">
        <v>4</v>
      </c>
      <c r="J680" s="6" t="s">
        <v>28</v>
      </c>
      <c r="K680" s="2" t="s">
        <v>40</v>
      </c>
      <c r="L680" s="156" t="s">
        <v>47</v>
      </c>
      <c r="M680" s="82">
        <f t="shared" si="39"/>
        <v>2</v>
      </c>
    </row>
    <row r="681" spans="1:13" ht="15" customHeight="1">
      <c r="A681" s="3" t="s">
        <v>161</v>
      </c>
      <c r="B681" s="2">
        <v>4</v>
      </c>
      <c r="C681" s="2" t="s">
        <v>31</v>
      </c>
      <c r="D681" s="2">
        <v>4</v>
      </c>
      <c r="E681" s="2" t="s">
        <v>23</v>
      </c>
      <c r="F681" s="140">
        <v>4</v>
      </c>
      <c r="G681" s="2" t="s">
        <v>28</v>
      </c>
      <c r="H681" s="139">
        <v>4</v>
      </c>
      <c r="J681" s="3" t="s">
        <v>119</v>
      </c>
      <c r="K681" s="2" t="s">
        <v>46</v>
      </c>
      <c r="L681" s="156" t="s">
        <v>47</v>
      </c>
      <c r="M681" s="82">
        <f t="shared" si="39"/>
        <v>2</v>
      </c>
    </row>
    <row r="682" spans="1:13" ht="45">
      <c r="A682" s="3"/>
      <c r="B682" s="57" t="s">
        <v>132</v>
      </c>
      <c r="C682" s="2" t="s">
        <v>30</v>
      </c>
      <c r="D682" s="2">
        <v>4</v>
      </c>
      <c r="E682" s="2" t="s">
        <v>24</v>
      </c>
      <c r="F682" s="140">
        <v>3</v>
      </c>
      <c r="G682" s="2" t="s">
        <v>29</v>
      </c>
      <c r="H682" s="139">
        <v>4</v>
      </c>
      <c r="J682" s="9" t="s">
        <v>31</v>
      </c>
      <c r="K682" s="2" t="s">
        <v>51</v>
      </c>
      <c r="L682" s="156" t="s">
        <v>47</v>
      </c>
      <c r="M682" s="82">
        <f t="shared" si="39"/>
        <v>2</v>
      </c>
    </row>
    <row r="683" spans="1:13" ht="45" customHeight="1" thickBot="1">
      <c r="A683" s="3"/>
      <c r="B683" s="57" t="s">
        <v>132</v>
      </c>
      <c r="C683" s="2" t="s">
        <v>323</v>
      </c>
      <c r="D683" s="58">
        <v>4</v>
      </c>
      <c r="E683" s="2" t="s">
        <v>144</v>
      </c>
      <c r="F683" s="140">
        <v>4</v>
      </c>
      <c r="G683" s="2" t="s">
        <v>318</v>
      </c>
      <c r="H683" s="58">
        <v>4</v>
      </c>
      <c r="J683" s="78" t="s">
        <v>117</v>
      </c>
      <c r="K683" s="140" t="s">
        <v>152</v>
      </c>
      <c r="L683" s="156" t="s">
        <v>47</v>
      </c>
      <c r="M683" s="82">
        <f t="shared" si="39"/>
        <v>2</v>
      </c>
    </row>
    <row r="684" spans="1:13" ht="30.75" thickBot="1">
      <c r="A684" s="3"/>
      <c r="B684" s="57" t="s">
        <v>132</v>
      </c>
      <c r="C684" s="2"/>
      <c r="D684" s="58" t="s">
        <v>132</v>
      </c>
      <c r="E684" s="2"/>
      <c r="F684" s="58" t="s">
        <v>132</v>
      </c>
      <c r="G684" s="2" t="s">
        <v>269</v>
      </c>
      <c r="H684" s="58">
        <v>4</v>
      </c>
      <c r="J684" s="157" t="s">
        <v>135</v>
      </c>
      <c r="K684" s="42" t="s">
        <v>107</v>
      </c>
      <c r="L684" s="158"/>
      <c r="M684" s="83"/>
    </row>
    <row r="685" spans="1:13" ht="45" customHeight="1" thickBot="1">
      <c r="A685" s="4"/>
      <c r="B685" s="58" t="s">
        <v>132</v>
      </c>
      <c r="C685" s="5"/>
      <c r="D685" s="58" t="s">
        <v>132</v>
      </c>
      <c r="E685" s="5"/>
      <c r="F685" s="58" t="s">
        <v>132</v>
      </c>
      <c r="G685" s="5"/>
      <c r="H685" s="58" t="s">
        <v>132</v>
      </c>
      <c r="K685" s="90"/>
    </row>
    <row r="686" spans="1:13" ht="15.75" thickBot="1">
      <c r="A686"/>
      <c r="B686"/>
      <c r="C686"/>
      <c r="D686"/>
      <c r="E686"/>
      <c r="F686"/>
      <c r="G686"/>
      <c r="H686"/>
      <c r="J686"/>
      <c r="K686"/>
      <c r="L686"/>
    </row>
    <row r="687" spans="1:13" ht="19.5" thickBot="1">
      <c r="A687" s="391">
        <v>45332</v>
      </c>
      <c r="B687" s="392"/>
      <c r="C687" s="392"/>
      <c r="D687" s="392"/>
      <c r="E687" s="392"/>
      <c r="F687" s="392"/>
      <c r="G687" s="393"/>
      <c r="H687" s="89">
        <f>SUM(B689:B702,D689:D702,F689:F702,H689:H702)+SUM(M688:M700)</f>
        <v>206</v>
      </c>
      <c r="J687" s="53" t="s">
        <v>34</v>
      </c>
      <c r="K687" s="54" t="s">
        <v>35</v>
      </c>
      <c r="L687" s="91" t="s">
        <v>50</v>
      </c>
      <c r="M687" s="161" t="s">
        <v>151</v>
      </c>
    </row>
    <row r="688" spans="1:13" ht="45.75" thickBot="1">
      <c r="A688" s="49" t="s">
        <v>0</v>
      </c>
      <c r="B688" s="51" t="s">
        <v>120</v>
      </c>
      <c r="C688" s="50" t="s">
        <v>1</v>
      </c>
      <c r="D688" s="51" t="s">
        <v>120</v>
      </c>
      <c r="E688" s="50" t="s">
        <v>112</v>
      </c>
      <c r="F688" s="51" t="s">
        <v>120</v>
      </c>
      <c r="G688" s="50" t="s">
        <v>131</v>
      </c>
      <c r="H688" s="52" t="s">
        <v>120</v>
      </c>
      <c r="I688" s="155">
        <f>H687/230</f>
        <v>0.89565217391304353</v>
      </c>
      <c r="J688" s="10" t="s">
        <v>21</v>
      </c>
      <c r="K688" s="46" t="s">
        <v>36</v>
      </c>
      <c r="L688" s="159" t="s">
        <v>47</v>
      </c>
      <c r="M688" s="160">
        <f t="shared" ref="M688:M700" si="40">IF(L688="✔",2,0)</f>
        <v>2</v>
      </c>
    </row>
    <row r="689" spans="1:13" ht="45">
      <c r="A689" s="47" t="s">
        <v>3</v>
      </c>
      <c r="B689" s="48">
        <v>4</v>
      </c>
      <c r="C689" s="48" t="s">
        <v>2</v>
      </c>
      <c r="D689" s="48">
        <v>4</v>
      </c>
      <c r="E689" s="48" t="s">
        <v>11</v>
      </c>
      <c r="F689" s="55">
        <v>5</v>
      </c>
      <c r="G689" s="48" t="s">
        <v>5</v>
      </c>
      <c r="H689" s="138">
        <v>4</v>
      </c>
      <c r="J689" s="7" t="s">
        <v>2</v>
      </c>
      <c r="K689" s="2" t="s">
        <v>37</v>
      </c>
      <c r="L689" s="156" t="s">
        <v>47</v>
      </c>
      <c r="M689" s="82">
        <f t="shared" si="40"/>
        <v>2</v>
      </c>
    </row>
    <row r="690" spans="1:13" ht="45">
      <c r="A690" s="3" t="s">
        <v>113</v>
      </c>
      <c r="B690" s="2">
        <v>4</v>
      </c>
      <c r="C690" s="2" t="s">
        <v>21</v>
      </c>
      <c r="D690" s="2">
        <v>4</v>
      </c>
      <c r="E690" s="2" t="s">
        <v>22</v>
      </c>
      <c r="F690" s="140">
        <v>5</v>
      </c>
      <c r="G690" s="2" t="s">
        <v>6</v>
      </c>
      <c r="H690" s="139">
        <v>4</v>
      </c>
      <c r="J690" s="8" t="s">
        <v>4</v>
      </c>
      <c r="K690" s="2" t="s">
        <v>39</v>
      </c>
      <c r="L690" s="156" t="s">
        <v>47</v>
      </c>
      <c r="M690" s="82">
        <f t="shared" si="40"/>
        <v>2</v>
      </c>
    </row>
    <row r="691" spans="1:13" ht="45">
      <c r="A691" s="3" t="s">
        <v>163</v>
      </c>
      <c r="B691" s="2">
        <v>3</v>
      </c>
      <c r="C691" s="2" t="s">
        <v>17</v>
      </c>
      <c r="D691" s="2">
        <v>3</v>
      </c>
      <c r="E691" s="2" t="s">
        <v>12</v>
      </c>
      <c r="F691" s="140">
        <v>5</v>
      </c>
      <c r="G691" s="2" t="s">
        <v>7</v>
      </c>
      <c r="H691" s="139">
        <v>4</v>
      </c>
      <c r="J691" s="8" t="s">
        <v>38</v>
      </c>
      <c r="K691" s="2" t="s">
        <v>41</v>
      </c>
      <c r="L691" s="156" t="s">
        <v>47</v>
      </c>
      <c r="M691" s="82">
        <f t="shared" si="40"/>
        <v>2</v>
      </c>
    </row>
    <row r="692" spans="1:13" ht="30" customHeight="1">
      <c r="A692" s="3" t="s">
        <v>114</v>
      </c>
      <c r="B692" s="2">
        <v>5</v>
      </c>
      <c r="C692" s="2" t="s">
        <v>4</v>
      </c>
      <c r="D692" s="2">
        <v>3</v>
      </c>
      <c r="E692" s="2" t="s">
        <v>13</v>
      </c>
      <c r="F692" s="140">
        <v>4</v>
      </c>
      <c r="G692" s="2" t="s">
        <v>8</v>
      </c>
      <c r="H692" s="139">
        <v>4</v>
      </c>
      <c r="J692" s="6" t="s">
        <v>20</v>
      </c>
      <c r="K692" s="2" t="s">
        <v>44</v>
      </c>
      <c r="L692" s="156" t="s">
        <v>47</v>
      </c>
      <c r="M692" s="82">
        <f t="shared" si="40"/>
        <v>2</v>
      </c>
    </row>
    <row r="693" spans="1:13" ht="15" customHeight="1">
      <c r="A693" s="3" t="s">
        <v>32</v>
      </c>
      <c r="B693" s="2">
        <v>5</v>
      </c>
      <c r="C693" s="2" t="s">
        <v>38</v>
      </c>
      <c r="D693" s="2">
        <v>4</v>
      </c>
      <c r="E693" s="2" t="s">
        <v>43</v>
      </c>
      <c r="F693" s="140">
        <v>4</v>
      </c>
      <c r="G693" s="2" t="s">
        <v>9</v>
      </c>
      <c r="H693" s="139">
        <v>4</v>
      </c>
      <c r="J693" s="8" t="s">
        <v>31</v>
      </c>
      <c r="K693" s="2" t="s">
        <v>45</v>
      </c>
      <c r="L693" s="156" t="s">
        <v>47</v>
      </c>
      <c r="M693" s="82">
        <f t="shared" si="40"/>
        <v>2</v>
      </c>
    </row>
    <row r="694" spans="1:13" ht="45">
      <c r="A694" s="3" t="s">
        <v>115</v>
      </c>
      <c r="B694" s="2">
        <v>3</v>
      </c>
      <c r="C694" s="2" t="s">
        <v>27</v>
      </c>
      <c r="D694" s="2">
        <v>3</v>
      </c>
      <c r="E694" s="2" t="s">
        <v>14</v>
      </c>
      <c r="F694" s="140">
        <v>4</v>
      </c>
      <c r="G694" s="2" t="s">
        <v>10</v>
      </c>
      <c r="H694" s="139">
        <v>4</v>
      </c>
      <c r="J694" s="3" t="s">
        <v>33</v>
      </c>
      <c r="K694" s="2" t="s">
        <v>49</v>
      </c>
      <c r="L694" s="156" t="s">
        <v>47</v>
      </c>
      <c r="M694" s="82">
        <f t="shared" si="40"/>
        <v>2</v>
      </c>
    </row>
    <row r="695" spans="1:13" ht="30" customHeight="1">
      <c r="A695" s="3" t="s">
        <v>116</v>
      </c>
      <c r="B695" s="2">
        <v>5</v>
      </c>
      <c r="C695" s="2" t="s">
        <v>19</v>
      </c>
      <c r="D695" s="2">
        <v>3</v>
      </c>
      <c r="E695" s="2" t="s">
        <v>15</v>
      </c>
      <c r="F695" s="140">
        <v>4</v>
      </c>
      <c r="G695" s="2" t="s">
        <v>18</v>
      </c>
      <c r="H695" s="139">
        <v>4</v>
      </c>
      <c r="J695" s="8" t="s">
        <v>16</v>
      </c>
      <c r="K695" s="2" t="s">
        <v>40</v>
      </c>
      <c r="L695" s="156" t="s">
        <v>48</v>
      </c>
      <c r="M695" s="82">
        <f t="shared" si="40"/>
        <v>0</v>
      </c>
    </row>
    <row r="696" spans="1:13" ht="15" customHeight="1">
      <c r="A696" s="3" t="s">
        <v>117</v>
      </c>
      <c r="B696" s="2">
        <v>2</v>
      </c>
      <c r="C696" s="2" t="s">
        <v>130</v>
      </c>
      <c r="D696" s="2">
        <v>3</v>
      </c>
      <c r="E696" s="2" t="s">
        <v>16</v>
      </c>
      <c r="F696" s="140">
        <v>4</v>
      </c>
      <c r="G696" s="2" t="s">
        <v>252</v>
      </c>
      <c r="H696" s="139">
        <v>4</v>
      </c>
      <c r="J696" s="9" t="s">
        <v>27</v>
      </c>
      <c r="K696" s="2" t="s">
        <v>42</v>
      </c>
      <c r="L696" s="156" t="s">
        <v>47</v>
      </c>
      <c r="M696" s="82">
        <f t="shared" si="40"/>
        <v>2</v>
      </c>
    </row>
    <row r="697" spans="1:13" ht="45">
      <c r="A697" s="3" t="s">
        <v>118</v>
      </c>
      <c r="B697" s="2">
        <v>3</v>
      </c>
      <c r="C697" s="2" t="s">
        <v>164</v>
      </c>
      <c r="D697" s="2">
        <v>3</v>
      </c>
      <c r="E697" s="2" t="s">
        <v>26</v>
      </c>
      <c r="F697" s="140">
        <v>4</v>
      </c>
      <c r="G697" s="2" t="s">
        <v>25</v>
      </c>
      <c r="H697" s="139">
        <v>4</v>
      </c>
      <c r="J697" s="6" t="s">
        <v>28</v>
      </c>
      <c r="K697" s="2" t="s">
        <v>40</v>
      </c>
      <c r="L697" s="156" t="s">
        <v>47</v>
      </c>
      <c r="M697" s="82">
        <f t="shared" si="40"/>
        <v>2</v>
      </c>
    </row>
    <row r="698" spans="1:13" ht="45" customHeight="1">
      <c r="A698" s="3" t="s">
        <v>161</v>
      </c>
      <c r="B698" s="2">
        <v>4</v>
      </c>
      <c r="C698" s="2" t="s">
        <v>31</v>
      </c>
      <c r="D698" s="2">
        <v>4</v>
      </c>
      <c r="E698" s="2" t="s">
        <v>23</v>
      </c>
      <c r="F698" s="140">
        <v>4</v>
      </c>
      <c r="G698" s="2" t="s">
        <v>28</v>
      </c>
      <c r="H698" s="139">
        <v>4</v>
      </c>
      <c r="J698" s="3" t="s">
        <v>119</v>
      </c>
      <c r="K698" s="2" t="s">
        <v>46</v>
      </c>
      <c r="L698" s="156" t="s">
        <v>47</v>
      </c>
      <c r="M698" s="82">
        <f t="shared" si="40"/>
        <v>2</v>
      </c>
    </row>
    <row r="699" spans="1:13" ht="45">
      <c r="A699" s="3"/>
      <c r="B699" s="57" t="s">
        <v>132</v>
      </c>
      <c r="C699" s="2" t="s">
        <v>30</v>
      </c>
      <c r="D699" s="2">
        <v>4</v>
      </c>
      <c r="E699" s="2" t="s">
        <v>24</v>
      </c>
      <c r="F699" s="140">
        <v>3</v>
      </c>
      <c r="G699" s="2" t="s">
        <v>29</v>
      </c>
      <c r="H699" s="139">
        <v>4</v>
      </c>
      <c r="J699" s="9" t="s">
        <v>31</v>
      </c>
      <c r="K699" s="2" t="s">
        <v>51</v>
      </c>
      <c r="L699" s="156" t="s">
        <v>47</v>
      </c>
      <c r="M699" s="82">
        <f t="shared" si="40"/>
        <v>2</v>
      </c>
    </row>
    <row r="700" spans="1:13" ht="45" customHeight="1" thickBot="1">
      <c r="A700" s="3"/>
      <c r="B700" s="57" t="s">
        <v>132</v>
      </c>
      <c r="C700" s="2" t="s">
        <v>323</v>
      </c>
      <c r="D700" s="58">
        <v>4</v>
      </c>
      <c r="E700" s="2" t="s">
        <v>144</v>
      </c>
      <c r="F700" s="140">
        <v>4</v>
      </c>
      <c r="G700" s="2" t="s">
        <v>318</v>
      </c>
      <c r="H700" s="58">
        <v>4</v>
      </c>
      <c r="J700" s="78" t="s">
        <v>117</v>
      </c>
      <c r="K700" s="140" t="s">
        <v>152</v>
      </c>
      <c r="L700" s="156" t="s">
        <v>47</v>
      </c>
      <c r="M700" s="82">
        <f t="shared" si="40"/>
        <v>2</v>
      </c>
    </row>
    <row r="701" spans="1:13" ht="30.75" thickBot="1">
      <c r="A701" s="3"/>
      <c r="B701" s="57" t="s">
        <v>132</v>
      </c>
      <c r="C701" s="2"/>
      <c r="D701" s="58" t="s">
        <v>132</v>
      </c>
      <c r="E701" s="2"/>
      <c r="F701" s="58" t="s">
        <v>132</v>
      </c>
      <c r="G701" s="2" t="s">
        <v>269</v>
      </c>
      <c r="H701" s="58">
        <v>4</v>
      </c>
      <c r="J701" s="157" t="s">
        <v>135</v>
      </c>
      <c r="K701" s="42" t="s">
        <v>107</v>
      </c>
      <c r="L701" s="158"/>
      <c r="M701" s="83"/>
    </row>
    <row r="702" spans="1:13" ht="15.75" thickBot="1">
      <c r="A702" s="4"/>
      <c r="B702" s="58" t="s">
        <v>132</v>
      </c>
      <c r="C702" s="5"/>
      <c r="D702" s="58" t="s">
        <v>132</v>
      </c>
      <c r="E702" s="5"/>
      <c r="F702" s="58" t="s">
        <v>132</v>
      </c>
      <c r="G702" s="5"/>
      <c r="H702" s="58" t="s">
        <v>132</v>
      </c>
      <c r="K702" s="90"/>
    </row>
    <row r="703" spans="1:13" ht="15.75" thickBot="1">
      <c r="A703"/>
      <c r="B703"/>
      <c r="C703"/>
      <c r="D703"/>
      <c r="E703"/>
      <c r="F703"/>
      <c r="G703"/>
      <c r="H703"/>
      <c r="J703"/>
      <c r="K703"/>
      <c r="L703"/>
    </row>
    <row r="704" spans="1:13" ht="19.5" thickBot="1">
      <c r="A704" s="391">
        <v>45333</v>
      </c>
      <c r="B704" s="392"/>
      <c r="C704" s="392"/>
      <c r="D704" s="392"/>
      <c r="E704" s="392"/>
      <c r="F704" s="392"/>
      <c r="G704" s="393"/>
      <c r="H704" s="89">
        <f>SUM(B706:B719,D706:D719,F706:F719,H706:H719)+SUM(M705:M717)</f>
        <v>207</v>
      </c>
      <c r="J704" s="53" t="s">
        <v>34</v>
      </c>
      <c r="K704" s="54" t="s">
        <v>35</v>
      </c>
      <c r="L704" s="91" t="s">
        <v>50</v>
      </c>
      <c r="M704" s="161" t="s">
        <v>151</v>
      </c>
    </row>
    <row r="705" spans="1:13" ht="45.75" thickBot="1">
      <c r="A705" s="49" t="s">
        <v>0</v>
      </c>
      <c r="B705" s="51" t="s">
        <v>120</v>
      </c>
      <c r="C705" s="50" t="s">
        <v>1</v>
      </c>
      <c r="D705" s="51" t="s">
        <v>120</v>
      </c>
      <c r="E705" s="50" t="s">
        <v>112</v>
      </c>
      <c r="F705" s="51" t="s">
        <v>120</v>
      </c>
      <c r="G705" s="50" t="s">
        <v>131</v>
      </c>
      <c r="H705" s="52" t="s">
        <v>120</v>
      </c>
      <c r="I705" s="155">
        <f>H704/230</f>
        <v>0.9</v>
      </c>
      <c r="J705" s="10" t="s">
        <v>21</v>
      </c>
      <c r="K705" s="46" t="s">
        <v>36</v>
      </c>
      <c r="L705" s="159" t="s">
        <v>47</v>
      </c>
      <c r="M705" s="160">
        <f t="shared" ref="M705:M717" si="41">IF(L705="✔",2,0)</f>
        <v>2</v>
      </c>
    </row>
    <row r="706" spans="1:13" ht="45">
      <c r="A706" s="47" t="s">
        <v>3</v>
      </c>
      <c r="B706" s="48">
        <v>5</v>
      </c>
      <c r="C706" s="48" t="s">
        <v>2</v>
      </c>
      <c r="D706" s="48">
        <v>4</v>
      </c>
      <c r="E706" s="48" t="s">
        <v>11</v>
      </c>
      <c r="F706" s="55">
        <v>5</v>
      </c>
      <c r="G706" s="48" t="s">
        <v>5</v>
      </c>
      <c r="H706" s="138">
        <v>4</v>
      </c>
      <c r="J706" s="7" t="s">
        <v>2</v>
      </c>
      <c r="K706" s="2" t="s">
        <v>37</v>
      </c>
      <c r="L706" s="156" t="s">
        <v>47</v>
      </c>
      <c r="M706" s="82">
        <f t="shared" si="41"/>
        <v>2</v>
      </c>
    </row>
    <row r="707" spans="1:13" ht="30" customHeight="1">
      <c r="A707" s="3" t="s">
        <v>113</v>
      </c>
      <c r="B707" s="2">
        <v>4</v>
      </c>
      <c r="C707" s="2" t="s">
        <v>21</v>
      </c>
      <c r="D707" s="2">
        <v>2</v>
      </c>
      <c r="E707" s="2" t="s">
        <v>22</v>
      </c>
      <c r="F707" s="140">
        <v>5</v>
      </c>
      <c r="G707" s="2" t="s">
        <v>6</v>
      </c>
      <c r="H707" s="139">
        <v>4</v>
      </c>
      <c r="J707" s="8" t="s">
        <v>4</v>
      </c>
      <c r="K707" s="2" t="s">
        <v>39</v>
      </c>
      <c r="L707" s="156" t="s">
        <v>47</v>
      </c>
      <c r="M707" s="82">
        <f t="shared" si="41"/>
        <v>2</v>
      </c>
    </row>
    <row r="708" spans="1:13" ht="15" customHeight="1">
      <c r="A708" s="3" t="s">
        <v>163</v>
      </c>
      <c r="B708" s="2">
        <v>4</v>
      </c>
      <c r="C708" s="2" t="s">
        <v>17</v>
      </c>
      <c r="D708" s="2">
        <v>3</v>
      </c>
      <c r="E708" s="2" t="s">
        <v>12</v>
      </c>
      <c r="F708" s="140">
        <v>5</v>
      </c>
      <c r="G708" s="2" t="s">
        <v>7</v>
      </c>
      <c r="H708" s="139">
        <v>4</v>
      </c>
      <c r="J708" s="8" t="s">
        <v>38</v>
      </c>
      <c r="K708" s="2" t="s">
        <v>41</v>
      </c>
      <c r="L708" s="156" t="s">
        <v>47</v>
      </c>
      <c r="M708" s="82">
        <f t="shared" si="41"/>
        <v>2</v>
      </c>
    </row>
    <row r="709" spans="1:13" ht="45">
      <c r="A709" s="3" t="s">
        <v>114</v>
      </c>
      <c r="B709" s="2">
        <v>5</v>
      </c>
      <c r="C709" s="2" t="s">
        <v>4</v>
      </c>
      <c r="D709" s="2">
        <v>3</v>
      </c>
      <c r="E709" s="2" t="s">
        <v>13</v>
      </c>
      <c r="F709" s="140">
        <v>4</v>
      </c>
      <c r="G709" s="2" t="s">
        <v>8</v>
      </c>
      <c r="H709" s="139">
        <v>4</v>
      </c>
      <c r="J709" s="6" t="s">
        <v>20</v>
      </c>
      <c r="K709" s="2" t="s">
        <v>44</v>
      </c>
      <c r="L709" s="156" t="s">
        <v>47</v>
      </c>
      <c r="M709" s="82">
        <f t="shared" si="41"/>
        <v>2</v>
      </c>
    </row>
    <row r="710" spans="1:13" ht="30" customHeight="1">
      <c r="A710" s="3" t="s">
        <v>32</v>
      </c>
      <c r="B710" s="2">
        <v>5</v>
      </c>
      <c r="C710" s="2" t="s">
        <v>38</v>
      </c>
      <c r="D710" s="2">
        <v>4</v>
      </c>
      <c r="E710" s="2" t="s">
        <v>43</v>
      </c>
      <c r="F710" s="140">
        <v>4</v>
      </c>
      <c r="G710" s="2" t="s">
        <v>9</v>
      </c>
      <c r="H710" s="139">
        <v>4</v>
      </c>
      <c r="J710" s="8" t="s">
        <v>31</v>
      </c>
      <c r="K710" s="2" t="s">
        <v>45</v>
      </c>
      <c r="L710" s="156" t="s">
        <v>47</v>
      </c>
      <c r="M710" s="82">
        <f t="shared" si="41"/>
        <v>2</v>
      </c>
    </row>
    <row r="711" spans="1:13" ht="15" customHeight="1">
      <c r="A711" s="3" t="s">
        <v>115</v>
      </c>
      <c r="B711" s="2">
        <v>4</v>
      </c>
      <c r="C711" s="2" t="s">
        <v>27</v>
      </c>
      <c r="D711" s="2">
        <v>3</v>
      </c>
      <c r="E711" s="2" t="s">
        <v>14</v>
      </c>
      <c r="F711" s="140">
        <v>4</v>
      </c>
      <c r="G711" s="2" t="s">
        <v>10</v>
      </c>
      <c r="H711" s="139">
        <v>4</v>
      </c>
      <c r="J711" s="3" t="s">
        <v>33</v>
      </c>
      <c r="K711" s="2" t="s">
        <v>49</v>
      </c>
      <c r="L711" s="156" t="s">
        <v>47</v>
      </c>
      <c r="M711" s="82">
        <f t="shared" si="41"/>
        <v>2</v>
      </c>
    </row>
    <row r="712" spans="1:13" ht="45">
      <c r="A712" s="3" t="s">
        <v>116</v>
      </c>
      <c r="B712" s="2">
        <v>5</v>
      </c>
      <c r="C712" s="2" t="s">
        <v>19</v>
      </c>
      <c r="D712" s="2">
        <v>3</v>
      </c>
      <c r="E712" s="2" t="s">
        <v>15</v>
      </c>
      <c r="F712" s="140">
        <v>4</v>
      </c>
      <c r="G712" s="2" t="s">
        <v>18</v>
      </c>
      <c r="H712" s="139">
        <v>4</v>
      </c>
      <c r="J712" s="8" t="s">
        <v>16</v>
      </c>
      <c r="K712" s="2" t="s">
        <v>40</v>
      </c>
      <c r="L712" s="156" t="s">
        <v>48</v>
      </c>
      <c r="M712" s="82">
        <f t="shared" si="41"/>
        <v>0</v>
      </c>
    </row>
    <row r="713" spans="1:13" ht="45" customHeight="1">
      <c r="A713" s="3" t="s">
        <v>117</v>
      </c>
      <c r="B713" s="2">
        <v>2</v>
      </c>
      <c r="C713" s="2" t="s">
        <v>130</v>
      </c>
      <c r="D713" s="2">
        <v>3</v>
      </c>
      <c r="E713" s="2" t="s">
        <v>16</v>
      </c>
      <c r="F713" s="140">
        <v>4</v>
      </c>
      <c r="G713" s="2" t="s">
        <v>252</v>
      </c>
      <c r="H713" s="139">
        <v>4</v>
      </c>
      <c r="J713" s="9" t="s">
        <v>27</v>
      </c>
      <c r="K713" s="2" t="s">
        <v>42</v>
      </c>
      <c r="L713" s="156" t="s">
        <v>47</v>
      </c>
      <c r="M713" s="82">
        <f t="shared" si="41"/>
        <v>2</v>
      </c>
    </row>
    <row r="714" spans="1:13" ht="45">
      <c r="A714" s="3" t="s">
        <v>118</v>
      </c>
      <c r="B714" s="2">
        <v>3</v>
      </c>
      <c r="C714" s="2" t="s">
        <v>164</v>
      </c>
      <c r="D714" s="2">
        <v>3</v>
      </c>
      <c r="E714" s="2" t="s">
        <v>26</v>
      </c>
      <c r="F714" s="140">
        <v>4</v>
      </c>
      <c r="G714" s="2" t="s">
        <v>25</v>
      </c>
      <c r="H714" s="139">
        <v>4</v>
      </c>
      <c r="J714" s="6" t="s">
        <v>28</v>
      </c>
      <c r="K714" s="2" t="s">
        <v>40</v>
      </c>
      <c r="L714" s="156" t="s">
        <v>47</v>
      </c>
      <c r="M714" s="82">
        <f t="shared" si="41"/>
        <v>2</v>
      </c>
    </row>
    <row r="715" spans="1:13" ht="45" customHeight="1">
      <c r="A715" s="3" t="s">
        <v>161</v>
      </c>
      <c r="B715" s="2">
        <v>4</v>
      </c>
      <c r="C715" s="2" t="s">
        <v>31</v>
      </c>
      <c r="D715" s="2">
        <v>4</v>
      </c>
      <c r="E715" s="2" t="s">
        <v>23</v>
      </c>
      <c r="F715" s="140">
        <v>4</v>
      </c>
      <c r="G715" s="2" t="s">
        <v>28</v>
      </c>
      <c r="H715" s="139">
        <v>4</v>
      </c>
      <c r="J715" s="3" t="s">
        <v>119</v>
      </c>
      <c r="K715" s="2" t="s">
        <v>46</v>
      </c>
      <c r="L715" s="156" t="s">
        <v>47</v>
      </c>
      <c r="M715" s="82">
        <f t="shared" si="41"/>
        <v>2</v>
      </c>
    </row>
    <row r="716" spans="1:13" ht="45">
      <c r="A716" s="3"/>
      <c r="B716" s="57" t="s">
        <v>132</v>
      </c>
      <c r="C716" s="2" t="s">
        <v>30</v>
      </c>
      <c r="D716" s="2">
        <v>4</v>
      </c>
      <c r="E716" s="2" t="s">
        <v>24</v>
      </c>
      <c r="F716" s="140">
        <v>3</v>
      </c>
      <c r="G716" s="2" t="s">
        <v>29</v>
      </c>
      <c r="H716" s="139">
        <v>4</v>
      </c>
      <c r="J716" s="9" t="s">
        <v>31</v>
      </c>
      <c r="K716" s="2" t="s">
        <v>51</v>
      </c>
      <c r="L716" s="156" t="s">
        <v>47</v>
      </c>
      <c r="M716" s="82">
        <f t="shared" si="41"/>
        <v>2</v>
      </c>
    </row>
    <row r="717" spans="1:13" ht="30.75" thickBot="1">
      <c r="A717" s="3"/>
      <c r="B717" s="57" t="s">
        <v>132</v>
      </c>
      <c r="C717" s="2" t="s">
        <v>323</v>
      </c>
      <c r="D717" s="58">
        <v>4</v>
      </c>
      <c r="E717" s="2" t="s">
        <v>144</v>
      </c>
      <c r="F717" s="140">
        <v>4</v>
      </c>
      <c r="G717" s="2" t="s">
        <v>318</v>
      </c>
      <c r="H717" s="58">
        <v>4</v>
      </c>
      <c r="J717" s="78" t="s">
        <v>117</v>
      </c>
      <c r="K717" s="140" t="s">
        <v>152</v>
      </c>
      <c r="L717" s="156" t="s">
        <v>47</v>
      </c>
      <c r="M717" s="82">
        <f t="shared" si="41"/>
        <v>2</v>
      </c>
    </row>
    <row r="718" spans="1:13" ht="30.75" thickBot="1">
      <c r="A718" s="3"/>
      <c r="B718" s="57" t="s">
        <v>132</v>
      </c>
      <c r="C718" s="2"/>
      <c r="D718" s="58" t="s">
        <v>132</v>
      </c>
      <c r="E718" s="2"/>
      <c r="F718" s="58" t="s">
        <v>132</v>
      </c>
      <c r="G718" s="2" t="s">
        <v>269</v>
      </c>
      <c r="H718" s="58">
        <v>4</v>
      </c>
      <c r="J718" s="157" t="s">
        <v>135</v>
      </c>
      <c r="K718" s="42" t="s">
        <v>107</v>
      </c>
      <c r="L718" s="158"/>
      <c r="M718" s="83"/>
    </row>
    <row r="719" spans="1:13" ht="15.75" thickBot="1">
      <c r="A719" s="4"/>
      <c r="B719" s="58" t="s">
        <v>132</v>
      </c>
      <c r="C719" s="5"/>
      <c r="D719" s="58" t="s">
        <v>132</v>
      </c>
      <c r="E719" s="5"/>
      <c r="F719" s="58" t="s">
        <v>132</v>
      </c>
      <c r="G719" s="5"/>
      <c r="H719" s="58" t="s">
        <v>132</v>
      </c>
      <c r="K719" s="90"/>
    </row>
    <row r="720" spans="1:13" ht="15.75" thickBot="1">
      <c r="A720"/>
      <c r="B720"/>
      <c r="C720"/>
      <c r="D720"/>
      <c r="E720"/>
      <c r="F720"/>
      <c r="G720"/>
      <c r="H720"/>
      <c r="J720"/>
      <c r="K720"/>
      <c r="L720"/>
    </row>
    <row r="721" spans="1:13" ht="19.5" thickBot="1">
      <c r="A721" s="391">
        <v>45334</v>
      </c>
      <c r="B721" s="392"/>
      <c r="C721" s="392"/>
      <c r="D721" s="392"/>
      <c r="E721" s="392"/>
      <c r="F721" s="392"/>
      <c r="G721" s="393"/>
      <c r="H721" s="89">
        <f>SUM(B723:B736,D723:D736,F723:F736,H723:H736)+SUM(M722:M734)</f>
        <v>208</v>
      </c>
      <c r="J721" s="53" t="s">
        <v>34</v>
      </c>
      <c r="K721" s="54" t="s">
        <v>35</v>
      </c>
      <c r="L721" s="91" t="s">
        <v>50</v>
      </c>
      <c r="M721" s="161" t="s">
        <v>151</v>
      </c>
    </row>
    <row r="722" spans="1:13" ht="30" customHeight="1" thickBot="1">
      <c r="A722" s="49" t="s">
        <v>0</v>
      </c>
      <c r="B722" s="51" t="s">
        <v>120</v>
      </c>
      <c r="C722" s="50" t="s">
        <v>1</v>
      </c>
      <c r="D722" s="51" t="s">
        <v>120</v>
      </c>
      <c r="E722" s="50" t="s">
        <v>112</v>
      </c>
      <c r="F722" s="51" t="s">
        <v>120</v>
      </c>
      <c r="G722" s="50" t="s">
        <v>131</v>
      </c>
      <c r="H722" s="52" t="s">
        <v>120</v>
      </c>
      <c r="I722" s="155">
        <f>H721/230</f>
        <v>0.90434782608695652</v>
      </c>
      <c r="J722" s="10" t="s">
        <v>21</v>
      </c>
      <c r="K722" s="46" t="s">
        <v>36</v>
      </c>
      <c r="L722" s="159" t="s">
        <v>47</v>
      </c>
      <c r="M722" s="160">
        <f t="shared" ref="M722:M734" si="42">IF(L722="✔",2,0)</f>
        <v>2</v>
      </c>
    </row>
    <row r="723" spans="1:13" ht="15" customHeight="1">
      <c r="A723" s="47" t="s">
        <v>3</v>
      </c>
      <c r="B723" s="48">
        <v>5</v>
      </c>
      <c r="C723" s="48" t="s">
        <v>2</v>
      </c>
      <c r="D723" s="48">
        <v>4</v>
      </c>
      <c r="E723" s="48" t="s">
        <v>11</v>
      </c>
      <c r="F723" s="55">
        <v>5</v>
      </c>
      <c r="G723" s="48" t="s">
        <v>5</v>
      </c>
      <c r="H723" s="138">
        <v>4</v>
      </c>
      <c r="J723" s="7" t="s">
        <v>2</v>
      </c>
      <c r="K723" s="2" t="s">
        <v>37</v>
      </c>
      <c r="L723" s="156" t="s">
        <v>47</v>
      </c>
      <c r="M723" s="82">
        <f t="shared" si="42"/>
        <v>2</v>
      </c>
    </row>
    <row r="724" spans="1:13" ht="45">
      <c r="A724" s="3" t="s">
        <v>113</v>
      </c>
      <c r="B724" s="2">
        <v>4</v>
      </c>
      <c r="C724" s="2" t="s">
        <v>21</v>
      </c>
      <c r="D724" s="2">
        <v>2</v>
      </c>
      <c r="E724" s="2" t="s">
        <v>22</v>
      </c>
      <c r="F724" s="140">
        <v>5</v>
      </c>
      <c r="G724" s="2" t="s">
        <v>6</v>
      </c>
      <c r="H724" s="139">
        <v>4</v>
      </c>
      <c r="J724" s="8" t="s">
        <v>4</v>
      </c>
      <c r="K724" s="2" t="s">
        <v>39</v>
      </c>
      <c r="L724" s="156" t="s">
        <v>47</v>
      </c>
      <c r="M724" s="82">
        <f t="shared" si="42"/>
        <v>2</v>
      </c>
    </row>
    <row r="725" spans="1:13" ht="30" customHeight="1">
      <c r="A725" s="3" t="s">
        <v>163</v>
      </c>
      <c r="B725" s="2">
        <v>4</v>
      </c>
      <c r="C725" s="2" t="s">
        <v>17</v>
      </c>
      <c r="D725" s="2">
        <v>3</v>
      </c>
      <c r="E725" s="2" t="s">
        <v>12</v>
      </c>
      <c r="F725" s="140">
        <v>5</v>
      </c>
      <c r="G725" s="2" t="s">
        <v>7</v>
      </c>
      <c r="H725" s="139">
        <v>4</v>
      </c>
      <c r="J725" s="8" t="s">
        <v>38</v>
      </c>
      <c r="K725" s="2" t="s">
        <v>41</v>
      </c>
      <c r="L725" s="156" t="s">
        <v>47</v>
      </c>
      <c r="M725" s="82">
        <f t="shared" si="42"/>
        <v>2</v>
      </c>
    </row>
    <row r="726" spans="1:13" ht="15" customHeight="1">
      <c r="A726" s="3" t="s">
        <v>114</v>
      </c>
      <c r="B726" s="2">
        <v>5</v>
      </c>
      <c r="C726" s="2" t="s">
        <v>4</v>
      </c>
      <c r="D726" s="2">
        <v>3</v>
      </c>
      <c r="E726" s="2" t="s">
        <v>13</v>
      </c>
      <c r="F726" s="140">
        <v>4</v>
      </c>
      <c r="G726" s="2" t="s">
        <v>8</v>
      </c>
      <c r="H726" s="139">
        <v>4</v>
      </c>
      <c r="J726" s="6" t="s">
        <v>20</v>
      </c>
      <c r="K726" s="2" t="s">
        <v>44</v>
      </c>
      <c r="L726" s="156" t="s">
        <v>47</v>
      </c>
      <c r="M726" s="82">
        <f t="shared" si="42"/>
        <v>2</v>
      </c>
    </row>
    <row r="727" spans="1:13" ht="60">
      <c r="A727" s="3" t="s">
        <v>32</v>
      </c>
      <c r="B727" s="2">
        <v>5</v>
      </c>
      <c r="C727" s="2" t="s">
        <v>38</v>
      </c>
      <c r="D727" s="2">
        <v>4</v>
      </c>
      <c r="E727" s="2" t="s">
        <v>43</v>
      </c>
      <c r="F727" s="140">
        <v>4</v>
      </c>
      <c r="G727" s="2" t="s">
        <v>9</v>
      </c>
      <c r="H727" s="139">
        <v>4</v>
      </c>
      <c r="J727" s="8" t="s">
        <v>31</v>
      </c>
      <c r="K727" s="2" t="s">
        <v>45</v>
      </c>
      <c r="L727" s="156" t="s">
        <v>47</v>
      </c>
      <c r="M727" s="82">
        <f t="shared" si="42"/>
        <v>2</v>
      </c>
    </row>
    <row r="728" spans="1:13" ht="45" customHeight="1">
      <c r="A728" s="3" t="s">
        <v>115</v>
      </c>
      <c r="B728" s="2">
        <v>4</v>
      </c>
      <c r="C728" s="2" t="s">
        <v>27</v>
      </c>
      <c r="D728" s="2">
        <v>3</v>
      </c>
      <c r="E728" s="2" t="s">
        <v>14</v>
      </c>
      <c r="F728" s="140">
        <v>4</v>
      </c>
      <c r="G728" s="2" t="s">
        <v>10</v>
      </c>
      <c r="H728" s="139">
        <v>4</v>
      </c>
      <c r="J728" s="3" t="s">
        <v>33</v>
      </c>
      <c r="K728" s="2" t="s">
        <v>49</v>
      </c>
      <c r="L728" s="156" t="s">
        <v>47</v>
      </c>
      <c r="M728" s="82">
        <f t="shared" si="42"/>
        <v>2</v>
      </c>
    </row>
    <row r="729" spans="1:13" ht="45">
      <c r="A729" s="3" t="s">
        <v>116</v>
      </c>
      <c r="B729" s="2">
        <v>5</v>
      </c>
      <c r="C729" s="2" t="s">
        <v>19</v>
      </c>
      <c r="D729" s="2">
        <v>3</v>
      </c>
      <c r="E729" s="2" t="s">
        <v>15</v>
      </c>
      <c r="F729" s="140">
        <v>4</v>
      </c>
      <c r="G729" s="2" t="s">
        <v>18</v>
      </c>
      <c r="H729" s="139">
        <v>4</v>
      </c>
      <c r="J729" s="8" t="s">
        <v>16</v>
      </c>
      <c r="K729" s="2" t="s">
        <v>40</v>
      </c>
      <c r="L729" s="156" t="s">
        <v>48</v>
      </c>
      <c r="M729" s="82">
        <f t="shared" si="42"/>
        <v>0</v>
      </c>
    </row>
    <row r="730" spans="1:13" ht="45" customHeight="1">
      <c r="A730" s="3" t="s">
        <v>117</v>
      </c>
      <c r="B730" s="2">
        <v>3</v>
      </c>
      <c r="C730" s="2" t="s">
        <v>130</v>
      </c>
      <c r="D730" s="2">
        <v>3</v>
      </c>
      <c r="E730" s="2" t="s">
        <v>16</v>
      </c>
      <c r="F730" s="140">
        <v>4</v>
      </c>
      <c r="G730" s="2" t="s">
        <v>252</v>
      </c>
      <c r="H730" s="139">
        <v>4</v>
      </c>
      <c r="J730" s="9" t="s">
        <v>27</v>
      </c>
      <c r="K730" s="2" t="s">
        <v>42</v>
      </c>
      <c r="L730" s="156" t="s">
        <v>47</v>
      </c>
      <c r="M730" s="82">
        <f t="shared" si="42"/>
        <v>2</v>
      </c>
    </row>
    <row r="731" spans="1:13" ht="45">
      <c r="A731" s="3" t="s">
        <v>118</v>
      </c>
      <c r="B731" s="2">
        <v>3</v>
      </c>
      <c r="C731" s="2" t="s">
        <v>164</v>
      </c>
      <c r="D731" s="2">
        <v>3</v>
      </c>
      <c r="E731" s="2" t="s">
        <v>26</v>
      </c>
      <c r="F731" s="140">
        <v>4</v>
      </c>
      <c r="G731" s="2" t="s">
        <v>25</v>
      </c>
      <c r="H731" s="139">
        <v>4</v>
      </c>
      <c r="J731" s="6" t="s">
        <v>28</v>
      </c>
      <c r="K731" s="2" t="s">
        <v>40</v>
      </c>
      <c r="L731" s="156" t="s">
        <v>47</v>
      </c>
      <c r="M731" s="82">
        <f t="shared" si="42"/>
        <v>2</v>
      </c>
    </row>
    <row r="732" spans="1:13" ht="45">
      <c r="A732" s="3" t="s">
        <v>161</v>
      </c>
      <c r="B732" s="2">
        <v>4</v>
      </c>
      <c r="C732" s="2" t="s">
        <v>31</v>
      </c>
      <c r="D732" s="2">
        <v>4</v>
      </c>
      <c r="E732" s="2" t="s">
        <v>23</v>
      </c>
      <c r="F732" s="140">
        <v>4</v>
      </c>
      <c r="G732" s="2" t="s">
        <v>28</v>
      </c>
      <c r="H732" s="139">
        <v>4</v>
      </c>
      <c r="J732" s="3" t="s">
        <v>119</v>
      </c>
      <c r="K732" s="2" t="s">
        <v>46</v>
      </c>
      <c r="L732" s="156" t="s">
        <v>47</v>
      </c>
      <c r="M732" s="82">
        <f t="shared" si="42"/>
        <v>2</v>
      </c>
    </row>
    <row r="733" spans="1:13" ht="45">
      <c r="A733" s="3"/>
      <c r="B733" s="57" t="s">
        <v>132</v>
      </c>
      <c r="C733" s="2" t="s">
        <v>30</v>
      </c>
      <c r="D733" s="2">
        <v>4</v>
      </c>
      <c r="E733" s="2" t="s">
        <v>24</v>
      </c>
      <c r="F733" s="140">
        <v>3</v>
      </c>
      <c r="G733" s="2" t="s">
        <v>29</v>
      </c>
      <c r="H733" s="139">
        <v>4</v>
      </c>
      <c r="J733" s="9" t="s">
        <v>31</v>
      </c>
      <c r="K733" s="2" t="s">
        <v>51</v>
      </c>
      <c r="L733" s="156" t="s">
        <v>47</v>
      </c>
      <c r="M733" s="82">
        <f t="shared" si="42"/>
        <v>2</v>
      </c>
    </row>
    <row r="734" spans="1:13" ht="30.75" thickBot="1">
      <c r="A734" s="3"/>
      <c r="B734" s="57" t="s">
        <v>132</v>
      </c>
      <c r="C734" s="2" t="s">
        <v>323</v>
      </c>
      <c r="D734" s="58">
        <v>4</v>
      </c>
      <c r="E734" s="2" t="s">
        <v>144</v>
      </c>
      <c r="F734" s="140">
        <v>4</v>
      </c>
      <c r="G734" s="2" t="s">
        <v>318</v>
      </c>
      <c r="H734" s="58">
        <v>4</v>
      </c>
      <c r="J734" s="78" t="s">
        <v>117</v>
      </c>
      <c r="K734" s="140" t="s">
        <v>152</v>
      </c>
      <c r="L734" s="156" t="s">
        <v>47</v>
      </c>
      <c r="M734" s="82">
        <f t="shared" si="42"/>
        <v>2</v>
      </c>
    </row>
    <row r="735" spans="1:13" ht="30.75" thickBot="1">
      <c r="A735" s="3"/>
      <c r="B735" s="57" t="s">
        <v>132</v>
      </c>
      <c r="C735" s="2"/>
      <c r="D735" s="58" t="s">
        <v>132</v>
      </c>
      <c r="E735" s="2"/>
      <c r="F735" s="58" t="s">
        <v>132</v>
      </c>
      <c r="G735" s="2" t="s">
        <v>269</v>
      </c>
      <c r="H735" s="58">
        <v>4</v>
      </c>
      <c r="J735" s="157" t="s">
        <v>135</v>
      </c>
      <c r="K735" s="42" t="s">
        <v>107</v>
      </c>
      <c r="L735" s="158"/>
      <c r="M735" s="83"/>
    </row>
    <row r="736" spans="1:13" ht="15.75" thickBot="1">
      <c r="A736" s="4"/>
      <c r="B736" s="58" t="s">
        <v>132</v>
      </c>
      <c r="C736" s="5"/>
      <c r="D736" s="58" t="s">
        <v>132</v>
      </c>
      <c r="E736" s="5"/>
      <c r="F736" s="58" t="s">
        <v>132</v>
      </c>
      <c r="G736" s="5"/>
      <c r="H736" s="58" t="s">
        <v>132</v>
      </c>
      <c r="K736" s="90"/>
    </row>
    <row r="737" spans="1:13" ht="30" customHeight="1" thickBot="1">
      <c r="A737"/>
      <c r="B737"/>
      <c r="C737"/>
      <c r="D737"/>
      <c r="E737"/>
      <c r="F737"/>
      <c r="G737"/>
      <c r="H737"/>
      <c r="J737"/>
      <c r="K737"/>
      <c r="L737"/>
    </row>
    <row r="738" spans="1:13" ht="15" customHeight="1" thickBot="1">
      <c r="A738" s="391">
        <v>45335</v>
      </c>
      <c r="B738" s="392"/>
      <c r="C738" s="392"/>
      <c r="D738" s="392"/>
      <c r="E738" s="392"/>
      <c r="F738" s="392"/>
      <c r="G738" s="393"/>
      <c r="H738" s="89">
        <f>SUM(B740:B753,D740:D753,F740:F753,H740:H753)+SUM(M739:M751)</f>
        <v>208</v>
      </c>
      <c r="J738" s="53" t="s">
        <v>34</v>
      </c>
      <c r="K738" s="54" t="s">
        <v>35</v>
      </c>
      <c r="L738" s="91" t="s">
        <v>50</v>
      </c>
      <c r="M738" s="161" t="s">
        <v>151</v>
      </c>
    </row>
    <row r="739" spans="1:13" ht="45.75" thickBot="1">
      <c r="A739" s="49" t="s">
        <v>0</v>
      </c>
      <c r="B739" s="51" t="s">
        <v>120</v>
      </c>
      <c r="C739" s="50" t="s">
        <v>1</v>
      </c>
      <c r="D739" s="51" t="s">
        <v>120</v>
      </c>
      <c r="E739" s="50" t="s">
        <v>112</v>
      </c>
      <c r="F739" s="51" t="s">
        <v>120</v>
      </c>
      <c r="G739" s="50" t="s">
        <v>131</v>
      </c>
      <c r="H739" s="52" t="s">
        <v>120</v>
      </c>
      <c r="I739" s="155">
        <f>H738/230</f>
        <v>0.90434782608695652</v>
      </c>
      <c r="J739" s="10" t="s">
        <v>21</v>
      </c>
      <c r="K739" s="46" t="s">
        <v>36</v>
      </c>
      <c r="L739" s="159" t="s">
        <v>47</v>
      </c>
      <c r="M739" s="160">
        <f t="shared" ref="M739:M751" si="43">IF(L739="✔",2,0)</f>
        <v>2</v>
      </c>
    </row>
    <row r="740" spans="1:13" ht="30" customHeight="1">
      <c r="A740" s="47" t="s">
        <v>3</v>
      </c>
      <c r="B740" s="48">
        <v>5</v>
      </c>
      <c r="C740" s="48" t="s">
        <v>2</v>
      </c>
      <c r="D740" s="48">
        <v>3</v>
      </c>
      <c r="E740" s="48" t="s">
        <v>11</v>
      </c>
      <c r="F740" s="55">
        <v>5</v>
      </c>
      <c r="G740" s="48" t="s">
        <v>5</v>
      </c>
      <c r="H740" s="138">
        <v>4</v>
      </c>
      <c r="J740" s="7" t="s">
        <v>2</v>
      </c>
      <c r="K740" s="2" t="s">
        <v>37</v>
      </c>
      <c r="L740" s="156" t="s">
        <v>47</v>
      </c>
      <c r="M740" s="82">
        <f t="shared" si="43"/>
        <v>2</v>
      </c>
    </row>
    <row r="741" spans="1:13" ht="15" customHeight="1">
      <c r="A741" s="3" t="s">
        <v>113</v>
      </c>
      <c r="B741" s="2">
        <v>4</v>
      </c>
      <c r="C741" s="2" t="s">
        <v>21</v>
      </c>
      <c r="D741" s="2">
        <v>3</v>
      </c>
      <c r="E741" s="2" t="s">
        <v>22</v>
      </c>
      <c r="F741" s="140">
        <v>5</v>
      </c>
      <c r="G741" s="2" t="s">
        <v>6</v>
      </c>
      <c r="H741" s="139">
        <v>4</v>
      </c>
      <c r="J741" s="8" t="s">
        <v>4</v>
      </c>
      <c r="K741" s="2" t="s">
        <v>39</v>
      </c>
      <c r="L741" s="156" t="s">
        <v>47</v>
      </c>
      <c r="M741" s="82">
        <f t="shared" si="43"/>
        <v>2</v>
      </c>
    </row>
    <row r="742" spans="1:13" ht="45">
      <c r="A742" s="3" t="s">
        <v>163</v>
      </c>
      <c r="B742" s="2">
        <v>4</v>
      </c>
      <c r="C742" s="2" t="s">
        <v>17</v>
      </c>
      <c r="D742" s="2">
        <v>3</v>
      </c>
      <c r="E742" s="2" t="s">
        <v>12</v>
      </c>
      <c r="F742" s="140">
        <v>5</v>
      </c>
      <c r="G742" s="2" t="s">
        <v>7</v>
      </c>
      <c r="H742" s="139">
        <v>4</v>
      </c>
      <c r="J742" s="8" t="s">
        <v>38</v>
      </c>
      <c r="K742" s="2" t="s">
        <v>41</v>
      </c>
      <c r="L742" s="156" t="s">
        <v>47</v>
      </c>
      <c r="M742" s="82">
        <f t="shared" si="43"/>
        <v>2</v>
      </c>
    </row>
    <row r="743" spans="1:13" ht="45" customHeight="1">
      <c r="A743" s="3" t="s">
        <v>114</v>
      </c>
      <c r="B743" s="2">
        <v>5</v>
      </c>
      <c r="C743" s="2" t="s">
        <v>4</v>
      </c>
      <c r="D743" s="2">
        <v>3</v>
      </c>
      <c r="E743" s="2" t="s">
        <v>13</v>
      </c>
      <c r="F743" s="140">
        <v>4</v>
      </c>
      <c r="G743" s="2" t="s">
        <v>8</v>
      </c>
      <c r="H743" s="139">
        <v>4</v>
      </c>
      <c r="J743" s="6" t="s">
        <v>20</v>
      </c>
      <c r="K743" s="2" t="s">
        <v>44</v>
      </c>
      <c r="L743" s="156" t="s">
        <v>47</v>
      </c>
      <c r="M743" s="82">
        <f t="shared" si="43"/>
        <v>2</v>
      </c>
    </row>
    <row r="744" spans="1:13" ht="60">
      <c r="A744" s="3" t="s">
        <v>32</v>
      </c>
      <c r="B744" s="2">
        <v>5</v>
      </c>
      <c r="C744" s="2" t="s">
        <v>38</v>
      </c>
      <c r="D744" s="2">
        <v>4</v>
      </c>
      <c r="E744" s="2" t="s">
        <v>43</v>
      </c>
      <c r="F744" s="140">
        <v>4</v>
      </c>
      <c r="G744" s="2" t="s">
        <v>9</v>
      </c>
      <c r="H744" s="139">
        <v>4</v>
      </c>
      <c r="J744" s="8" t="s">
        <v>31</v>
      </c>
      <c r="K744" s="2" t="s">
        <v>45</v>
      </c>
      <c r="L744" s="156" t="s">
        <v>47</v>
      </c>
      <c r="M744" s="82">
        <f t="shared" si="43"/>
        <v>2</v>
      </c>
    </row>
    <row r="745" spans="1:13" ht="45" customHeight="1">
      <c r="A745" s="3" t="s">
        <v>115</v>
      </c>
      <c r="B745" s="2">
        <v>4</v>
      </c>
      <c r="C745" s="2" t="s">
        <v>27</v>
      </c>
      <c r="D745" s="2">
        <v>3</v>
      </c>
      <c r="E745" s="2" t="s">
        <v>14</v>
      </c>
      <c r="F745" s="140">
        <v>4</v>
      </c>
      <c r="G745" s="2" t="s">
        <v>10</v>
      </c>
      <c r="H745" s="139">
        <v>4</v>
      </c>
      <c r="J745" s="3" t="s">
        <v>33</v>
      </c>
      <c r="K745" s="2" t="s">
        <v>49</v>
      </c>
      <c r="L745" s="156" t="s">
        <v>47</v>
      </c>
      <c r="M745" s="82">
        <f t="shared" si="43"/>
        <v>2</v>
      </c>
    </row>
    <row r="746" spans="1:13" ht="45">
      <c r="A746" s="3" t="s">
        <v>116</v>
      </c>
      <c r="B746" s="2">
        <v>5</v>
      </c>
      <c r="C746" s="2" t="s">
        <v>19</v>
      </c>
      <c r="D746" s="2">
        <v>3</v>
      </c>
      <c r="E746" s="2" t="s">
        <v>15</v>
      </c>
      <c r="F746" s="140">
        <v>4</v>
      </c>
      <c r="G746" s="2" t="s">
        <v>18</v>
      </c>
      <c r="H746" s="139">
        <v>4</v>
      </c>
      <c r="J746" s="8" t="s">
        <v>16</v>
      </c>
      <c r="K746" s="2" t="s">
        <v>40</v>
      </c>
      <c r="L746" s="156" t="s">
        <v>48</v>
      </c>
      <c r="M746" s="82">
        <f t="shared" si="43"/>
        <v>0</v>
      </c>
    </row>
    <row r="747" spans="1:13" ht="45">
      <c r="A747" s="3" t="s">
        <v>117</v>
      </c>
      <c r="B747" s="2">
        <v>3</v>
      </c>
      <c r="C747" s="2" t="s">
        <v>130</v>
      </c>
      <c r="D747" s="2">
        <v>3</v>
      </c>
      <c r="E747" s="2" t="s">
        <v>16</v>
      </c>
      <c r="F747" s="140">
        <v>4</v>
      </c>
      <c r="G747" s="2" t="s">
        <v>252</v>
      </c>
      <c r="H747" s="139">
        <v>4</v>
      </c>
      <c r="J747" s="9" t="s">
        <v>27</v>
      </c>
      <c r="K747" s="2" t="s">
        <v>42</v>
      </c>
      <c r="L747" s="156" t="s">
        <v>47</v>
      </c>
      <c r="M747" s="82">
        <f t="shared" si="43"/>
        <v>2</v>
      </c>
    </row>
    <row r="748" spans="1:13" ht="45">
      <c r="A748" s="3" t="s">
        <v>118</v>
      </c>
      <c r="B748" s="2">
        <v>3</v>
      </c>
      <c r="C748" s="2" t="s">
        <v>164</v>
      </c>
      <c r="D748" s="2">
        <v>3</v>
      </c>
      <c r="E748" s="2" t="s">
        <v>26</v>
      </c>
      <c r="F748" s="140">
        <v>4</v>
      </c>
      <c r="G748" s="2" t="s">
        <v>25</v>
      </c>
      <c r="H748" s="139">
        <v>4</v>
      </c>
      <c r="J748" s="6" t="s">
        <v>28</v>
      </c>
      <c r="K748" s="2" t="s">
        <v>40</v>
      </c>
      <c r="L748" s="156" t="s">
        <v>47</v>
      </c>
      <c r="M748" s="82">
        <f t="shared" si="43"/>
        <v>2</v>
      </c>
    </row>
    <row r="749" spans="1:13" ht="45">
      <c r="A749" s="3" t="s">
        <v>161</v>
      </c>
      <c r="B749" s="2">
        <v>4</v>
      </c>
      <c r="C749" s="2" t="s">
        <v>31</v>
      </c>
      <c r="D749" s="2">
        <v>4</v>
      </c>
      <c r="E749" s="2" t="s">
        <v>23</v>
      </c>
      <c r="F749" s="140">
        <v>4</v>
      </c>
      <c r="G749" s="2" t="s">
        <v>28</v>
      </c>
      <c r="H749" s="139">
        <v>4</v>
      </c>
      <c r="J749" s="3" t="s">
        <v>119</v>
      </c>
      <c r="K749" s="2" t="s">
        <v>46</v>
      </c>
      <c r="L749" s="156" t="s">
        <v>47</v>
      </c>
      <c r="M749" s="82">
        <f t="shared" si="43"/>
        <v>2</v>
      </c>
    </row>
    <row r="750" spans="1:13" ht="45">
      <c r="A750" s="3"/>
      <c r="B750" s="57" t="s">
        <v>132</v>
      </c>
      <c r="C750" s="2" t="s">
        <v>30</v>
      </c>
      <c r="D750" s="2">
        <v>4</v>
      </c>
      <c r="E750" s="2" t="s">
        <v>24</v>
      </c>
      <c r="F750" s="140">
        <v>3</v>
      </c>
      <c r="G750" s="2" t="s">
        <v>29</v>
      </c>
      <c r="H750" s="139">
        <v>4</v>
      </c>
      <c r="J750" s="9" t="s">
        <v>31</v>
      </c>
      <c r="K750" s="2" t="s">
        <v>51</v>
      </c>
      <c r="L750" s="156" t="s">
        <v>47</v>
      </c>
      <c r="M750" s="82">
        <f t="shared" si="43"/>
        <v>2</v>
      </c>
    </row>
    <row r="751" spans="1:13" ht="30.75" thickBot="1">
      <c r="A751" s="3"/>
      <c r="B751" s="57" t="s">
        <v>132</v>
      </c>
      <c r="C751" s="2" t="s">
        <v>323</v>
      </c>
      <c r="D751" s="58">
        <v>4</v>
      </c>
      <c r="E751" s="2" t="s">
        <v>144</v>
      </c>
      <c r="F751" s="140">
        <v>4</v>
      </c>
      <c r="G751" s="2" t="s">
        <v>318</v>
      </c>
      <c r="H751" s="58">
        <v>4</v>
      </c>
      <c r="J751" s="78" t="s">
        <v>117</v>
      </c>
      <c r="K751" s="140" t="s">
        <v>152</v>
      </c>
      <c r="L751" s="156" t="s">
        <v>47</v>
      </c>
      <c r="M751" s="82">
        <f t="shared" si="43"/>
        <v>2</v>
      </c>
    </row>
    <row r="752" spans="1:13" ht="30" customHeight="1" thickBot="1">
      <c r="A752" s="3"/>
      <c r="B752" s="57" t="s">
        <v>132</v>
      </c>
      <c r="C752" s="2"/>
      <c r="D752" s="58" t="s">
        <v>132</v>
      </c>
      <c r="E752" s="2"/>
      <c r="F752" s="58" t="s">
        <v>132</v>
      </c>
      <c r="G752" s="2" t="s">
        <v>269</v>
      </c>
      <c r="H752" s="58">
        <v>4</v>
      </c>
      <c r="J752" s="157" t="s">
        <v>135</v>
      </c>
      <c r="K752" s="42" t="s">
        <v>107</v>
      </c>
      <c r="L752" s="158"/>
      <c r="M752" s="83"/>
    </row>
    <row r="753" spans="1:13" ht="15" customHeight="1" thickBot="1">
      <c r="A753" s="4"/>
      <c r="B753" s="58" t="s">
        <v>132</v>
      </c>
      <c r="C753" s="5"/>
      <c r="D753" s="58" t="s">
        <v>132</v>
      </c>
      <c r="E753" s="5"/>
      <c r="F753" s="58" t="s">
        <v>132</v>
      </c>
      <c r="G753" s="5"/>
      <c r="H753" s="58" t="s">
        <v>132</v>
      </c>
      <c r="K753" s="90"/>
    </row>
    <row r="754" spans="1:13" ht="15.75" thickBot="1">
      <c r="A754"/>
      <c r="B754"/>
      <c r="C754"/>
      <c r="D754"/>
      <c r="E754"/>
      <c r="F754"/>
      <c r="G754"/>
      <c r="H754"/>
      <c r="J754"/>
      <c r="K754"/>
      <c r="L754"/>
    </row>
    <row r="755" spans="1:13" ht="19.5" thickBot="1">
      <c r="A755" s="391">
        <v>45336</v>
      </c>
      <c r="B755" s="392"/>
      <c r="C755" s="392"/>
      <c r="D755" s="392"/>
      <c r="E755" s="392"/>
      <c r="F755" s="392"/>
      <c r="G755" s="393"/>
      <c r="H755" s="89">
        <f>SUM(B757:B770,D757:D770,F757:F770,H757:H770)+SUM(M756:M768)</f>
        <v>204</v>
      </c>
      <c r="J755" s="53" t="s">
        <v>34</v>
      </c>
      <c r="K755" s="54" t="s">
        <v>35</v>
      </c>
      <c r="L755" s="91" t="s">
        <v>50</v>
      </c>
      <c r="M755" s="161" t="s">
        <v>151</v>
      </c>
    </row>
    <row r="756" spans="1:13" ht="15" customHeight="1" thickBot="1">
      <c r="A756" s="49" t="s">
        <v>0</v>
      </c>
      <c r="B756" s="51" t="s">
        <v>120</v>
      </c>
      <c r="C756" s="50" t="s">
        <v>1</v>
      </c>
      <c r="D756" s="51" t="s">
        <v>120</v>
      </c>
      <c r="E756" s="50" t="s">
        <v>112</v>
      </c>
      <c r="F756" s="51" t="s">
        <v>120</v>
      </c>
      <c r="G756" s="50" t="s">
        <v>131</v>
      </c>
      <c r="H756" s="52" t="s">
        <v>120</v>
      </c>
      <c r="I756" s="155">
        <f>H755/230</f>
        <v>0.88695652173913042</v>
      </c>
      <c r="J756" s="10" t="s">
        <v>21</v>
      </c>
      <c r="K756" s="46" t="s">
        <v>36</v>
      </c>
      <c r="L756" s="159" t="s">
        <v>47</v>
      </c>
      <c r="M756" s="160">
        <f t="shared" ref="M756:M768" si="44">IF(L756="✔",2,0)</f>
        <v>2</v>
      </c>
    </row>
    <row r="757" spans="1:13" ht="45">
      <c r="A757" s="47" t="s">
        <v>3</v>
      </c>
      <c r="B757" s="48">
        <v>5</v>
      </c>
      <c r="C757" s="48" t="s">
        <v>2</v>
      </c>
      <c r="D757" s="48">
        <v>3</v>
      </c>
      <c r="E757" s="48" t="s">
        <v>11</v>
      </c>
      <c r="F757" s="55">
        <v>5</v>
      </c>
      <c r="G757" s="48" t="s">
        <v>5</v>
      </c>
      <c r="H757" s="138">
        <v>4</v>
      </c>
      <c r="J757" s="7" t="s">
        <v>2</v>
      </c>
      <c r="K757" s="2" t="s">
        <v>37</v>
      </c>
      <c r="L757" s="156" t="s">
        <v>47</v>
      </c>
      <c r="M757" s="82">
        <f t="shared" si="44"/>
        <v>2</v>
      </c>
    </row>
    <row r="758" spans="1:13" ht="45" customHeight="1">
      <c r="A758" s="3" t="s">
        <v>113</v>
      </c>
      <c r="B758" s="2">
        <v>4</v>
      </c>
      <c r="C758" s="2" t="s">
        <v>21</v>
      </c>
      <c r="D758" s="2">
        <v>2</v>
      </c>
      <c r="E758" s="2" t="s">
        <v>22</v>
      </c>
      <c r="F758" s="140">
        <v>5</v>
      </c>
      <c r="G758" s="2" t="s">
        <v>6</v>
      </c>
      <c r="H758" s="139">
        <v>4</v>
      </c>
      <c r="J758" s="8" t="s">
        <v>4</v>
      </c>
      <c r="K758" s="2" t="s">
        <v>39</v>
      </c>
      <c r="L758" s="156" t="s">
        <v>47</v>
      </c>
      <c r="M758" s="82">
        <f t="shared" si="44"/>
        <v>2</v>
      </c>
    </row>
    <row r="759" spans="1:13" ht="45">
      <c r="A759" s="3" t="s">
        <v>163</v>
      </c>
      <c r="B759" s="2">
        <v>4</v>
      </c>
      <c r="C759" s="2" t="s">
        <v>17</v>
      </c>
      <c r="D759" s="2">
        <v>3</v>
      </c>
      <c r="E759" s="2" t="s">
        <v>12</v>
      </c>
      <c r="F759" s="140">
        <v>4</v>
      </c>
      <c r="G759" s="2" t="s">
        <v>7</v>
      </c>
      <c r="H759" s="139">
        <v>4</v>
      </c>
      <c r="J759" s="8" t="s">
        <v>38</v>
      </c>
      <c r="K759" s="2" t="s">
        <v>41</v>
      </c>
      <c r="L759" s="156" t="s">
        <v>47</v>
      </c>
      <c r="M759" s="82">
        <f t="shared" si="44"/>
        <v>2</v>
      </c>
    </row>
    <row r="760" spans="1:13" ht="45" customHeight="1">
      <c r="A760" s="3" t="s">
        <v>114</v>
      </c>
      <c r="B760" s="2">
        <v>5</v>
      </c>
      <c r="C760" s="2" t="s">
        <v>4</v>
      </c>
      <c r="D760" s="2">
        <v>3</v>
      </c>
      <c r="E760" s="2" t="s">
        <v>13</v>
      </c>
      <c r="F760" s="140">
        <v>4</v>
      </c>
      <c r="G760" s="2" t="s">
        <v>8</v>
      </c>
      <c r="H760" s="139">
        <v>4</v>
      </c>
      <c r="J760" s="6" t="s">
        <v>20</v>
      </c>
      <c r="K760" s="2" t="s">
        <v>44</v>
      </c>
      <c r="L760" s="156" t="s">
        <v>47</v>
      </c>
      <c r="M760" s="82">
        <f t="shared" si="44"/>
        <v>2</v>
      </c>
    </row>
    <row r="761" spans="1:13" ht="60">
      <c r="A761" s="3" t="s">
        <v>32</v>
      </c>
      <c r="B761" s="2">
        <v>5</v>
      </c>
      <c r="C761" s="2" t="s">
        <v>38</v>
      </c>
      <c r="D761" s="2">
        <v>4</v>
      </c>
      <c r="E761" s="2" t="s">
        <v>43</v>
      </c>
      <c r="F761" s="140">
        <v>4</v>
      </c>
      <c r="G761" s="2" t="s">
        <v>9</v>
      </c>
      <c r="H761" s="139">
        <v>4</v>
      </c>
      <c r="J761" s="8" t="s">
        <v>31</v>
      </c>
      <c r="K761" s="2" t="s">
        <v>45</v>
      </c>
      <c r="L761" s="156" t="s">
        <v>47</v>
      </c>
      <c r="M761" s="82">
        <f t="shared" si="44"/>
        <v>2</v>
      </c>
    </row>
    <row r="762" spans="1:13" ht="45">
      <c r="A762" s="3" t="s">
        <v>115</v>
      </c>
      <c r="B762" s="2">
        <v>4</v>
      </c>
      <c r="C762" s="2" t="s">
        <v>27</v>
      </c>
      <c r="D762" s="2">
        <v>3</v>
      </c>
      <c r="E762" s="2" t="s">
        <v>14</v>
      </c>
      <c r="F762" s="140">
        <v>4</v>
      </c>
      <c r="G762" s="2" t="s">
        <v>10</v>
      </c>
      <c r="H762" s="139">
        <v>4</v>
      </c>
      <c r="J762" s="3" t="s">
        <v>33</v>
      </c>
      <c r="K762" s="2" t="s">
        <v>49</v>
      </c>
      <c r="L762" s="156" t="s">
        <v>47</v>
      </c>
      <c r="M762" s="82">
        <f t="shared" si="44"/>
        <v>2</v>
      </c>
    </row>
    <row r="763" spans="1:13" ht="45">
      <c r="A763" s="3" t="s">
        <v>116</v>
      </c>
      <c r="B763" s="2">
        <v>5</v>
      </c>
      <c r="C763" s="2" t="s">
        <v>19</v>
      </c>
      <c r="D763" s="2">
        <v>3</v>
      </c>
      <c r="E763" s="2" t="s">
        <v>15</v>
      </c>
      <c r="F763" s="140">
        <v>4</v>
      </c>
      <c r="G763" s="2" t="s">
        <v>18</v>
      </c>
      <c r="H763" s="139">
        <v>4</v>
      </c>
      <c r="J763" s="8" t="s">
        <v>16</v>
      </c>
      <c r="K763" s="2" t="s">
        <v>40</v>
      </c>
      <c r="L763" s="156" t="s">
        <v>48</v>
      </c>
      <c r="M763" s="82">
        <f t="shared" si="44"/>
        <v>0</v>
      </c>
    </row>
    <row r="764" spans="1:13" ht="45">
      <c r="A764" s="3" t="s">
        <v>117</v>
      </c>
      <c r="B764" s="2">
        <v>2</v>
      </c>
      <c r="C764" s="2" t="s">
        <v>130</v>
      </c>
      <c r="D764" s="2">
        <v>3</v>
      </c>
      <c r="E764" s="2" t="s">
        <v>16</v>
      </c>
      <c r="F764" s="140">
        <v>4</v>
      </c>
      <c r="G764" s="2" t="s">
        <v>252</v>
      </c>
      <c r="H764" s="139">
        <v>4</v>
      </c>
      <c r="J764" s="9" t="s">
        <v>27</v>
      </c>
      <c r="K764" s="2" t="s">
        <v>42</v>
      </c>
      <c r="L764" s="156" t="s">
        <v>47</v>
      </c>
      <c r="M764" s="82">
        <f t="shared" si="44"/>
        <v>2</v>
      </c>
    </row>
    <row r="765" spans="1:13" ht="45">
      <c r="A765" s="3" t="s">
        <v>118</v>
      </c>
      <c r="B765" s="2">
        <v>5</v>
      </c>
      <c r="C765" s="2" t="s">
        <v>164</v>
      </c>
      <c r="D765" s="2">
        <v>3</v>
      </c>
      <c r="E765" s="2" t="s">
        <v>26</v>
      </c>
      <c r="F765" s="140">
        <v>4</v>
      </c>
      <c r="G765" s="2" t="s">
        <v>25</v>
      </c>
      <c r="H765" s="139">
        <v>4</v>
      </c>
      <c r="J765" s="6" t="s">
        <v>28</v>
      </c>
      <c r="K765" s="2" t="s">
        <v>40</v>
      </c>
      <c r="L765" s="156" t="s">
        <v>47</v>
      </c>
      <c r="M765" s="82">
        <f t="shared" si="44"/>
        <v>2</v>
      </c>
    </row>
    <row r="766" spans="1:13" ht="45">
      <c r="A766" s="3" t="s">
        <v>161</v>
      </c>
      <c r="B766" s="2">
        <v>4</v>
      </c>
      <c r="C766" s="2" t="s">
        <v>31</v>
      </c>
      <c r="D766" s="2">
        <v>4</v>
      </c>
      <c r="E766" s="2" t="s">
        <v>23</v>
      </c>
      <c r="F766" s="140">
        <v>4</v>
      </c>
      <c r="G766" s="2" t="s">
        <v>28</v>
      </c>
      <c r="H766" s="139">
        <v>4</v>
      </c>
      <c r="J766" s="3" t="s">
        <v>119</v>
      </c>
      <c r="K766" s="2" t="s">
        <v>46</v>
      </c>
      <c r="L766" s="156" t="s">
        <v>47</v>
      </c>
      <c r="M766" s="82">
        <f t="shared" si="44"/>
        <v>2</v>
      </c>
    </row>
    <row r="767" spans="1:13" ht="30" customHeight="1">
      <c r="A767" s="3"/>
      <c r="B767" s="57" t="s">
        <v>132</v>
      </c>
      <c r="C767" s="2" t="s">
        <v>30</v>
      </c>
      <c r="D767" s="2">
        <v>4</v>
      </c>
      <c r="E767" s="2" t="s">
        <v>24</v>
      </c>
      <c r="F767" s="140">
        <v>3</v>
      </c>
      <c r="G767" s="2" t="s">
        <v>29</v>
      </c>
      <c r="H767" s="139">
        <v>4</v>
      </c>
      <c r="J767" s="9" t="s">
        <v>31</v>
      </c>
      <c r="K767" s="2" t="s">
        <v>51</v>
      </c>
      <c r="L767" s="156" t="s">
        <v>47</v>
      </c>
      <c r="M767" s="82">
        <f t="shared" si="44"/>
        <v>2</v>
      </c>
    </row>
    <row r="768" spans="1:13" ht="15" customHeight="1" thickBot="1">
      <c r="A768" s="3"/>
      <c r="B768" s="57" t="s">
        <v>132</v>
      </c>
      <c r="C768" s="2" t="s">
        <v>323</v>
      </c>
      <c r="D768" s="58">
        <v>4</v>
      </c>
      <c r="E768" s="2" t="s">
        <v>144</v>
      </c>
      <c r="F768" s="140">
        <v>4</v>
      </c>
      <c r="G768" s="2" t="s">
        <v>318</v>
      </c>
      <c r="H768" s="58">
        <v>4</v>
      </c>
      <c r="J768" s="78" t="s">
        <v>117</v>
      </c>
      <c r="K768" s="140" t="s">
        <v>152</v>
      </c>
      <c r="L768" s="156" t="s">
        <v>48</v>
      </c>
      <c r="M768" s="82">
        <f t="shared" si="44"/>
        <v>0</v>
      </c>
    </row>
    <row r="769" spans="1:13" ht="30.75" thickBot="1">
      <c r="A769" s="3"/>
      <c r="B769" s="57" t="s">
        <v>132</v>
      </c>
      <c r="C769" s="2"/>
      <c r="D769" s="58" t="s">
        <v>132</v>
      </c>
      <c r="E769" s="2"/>
      <c r="F769" s="58" t="s">
        <v>132</v>
      </c>
      <c r="G769" s="2" t="s">
        <v>269</v>
      </c>
      <c r="H769" s="58">
        <v>3</v>
      </c>
      <c r="J769" s="157" t="s">
        <v>135</v>
      </c>
      <c r="K769" s="42" t="s">
        <v>107</v>
      </c>
      <c r="L769" s="158"/>
      <c r="M769" s="83"/>
    </row>
    <row r="770" spans="1:13" ht="30" customHeight="1" thickBot="1">
      <c r="A770" s="4"/>
      <c r="B770" s="58" t="s">
        <v>132</v>
      </c>
      <c r="C770" s="5"/>
      <c r="D770" s="58" t="s">
        <v>132</v>
      </c>
      <c r="E770" s="5"/>
      <c r="F770" s="58" t="s">
        <v>132</v>
      </c>
      <c r="G770" s="5"/>
      <c r="H770" s="58" t="s">
        <v>132</v>
      </c>
      <c r="K770" s="90"/>
    </row>
    <row r="771" spans="1:13" ht="15" customHeight="1" thickBot="1">
      <c r="A771"/>
      <c r="B771"/>
      <c r="C771"/>
      <c r="D771"/>
      <c r="E771"/>
      <c r="F771"/>
      <c r="G771"/>
      <c r="H771"/>
      <c r="J771"/>
      <c r="K771"/>
      <c r="L771"/>
    </row>
    <row r="772" spans="1:13" ht="19.5" thickBot="1">
      <c r="A772" s="391">
        <v>45337</v>
      </c>
      <c r="B772" s="392"/>
      <c r="C772" s="392"/>
      <c r="D772" s="392"/>
      <c r="E772" s="392"/>
      <c r="F772" s="392"/>
      <c r="G772" s="393"/>
      <c r="H772" s="89">
        <f>SUM(B774:B787,D774:D787,F774:F787,H774:H787)+SUM(M773:M785)</f>
        <v>206</v>
      </c>
      <c r="J772" s="53" t="s">
        <v>34</v>
      </c>
      <c r="K772" s="54" t="s">
        <v>35</v>
      </c>
      <c r="L772" s="91" t="s">
        <v>50</v>
      </c>
      <c r="M772" s="161" t="s">
        <v>151</v>
      </c>
    </row>
    <row r="773" spans="1:13" ht="45.75" thickBot="1">
      <c r="A773" s="49" t="s">
        <v>0</v>
      </c>
      <c r="B773" s="51" t="s">
        <v>120</v>
      </c>
      <c r="C773" s="50" t="s">
        <v>1</v>
      </c>
      <c r="D773" s="51" t="s">
        <v>120</v>
      </c>
      <c r="E773" s="50" t="s">
        <v>112</v>
      </c>
      <c r="F773" s="51" t="s">
        <v>120</v>
      </c>
      <c r="G773" s="50" t="s">
        <v>131</v>
      </c>
      <c r="H773" s="52" t="s">
        <v>120</v>
      </c>
      <c r="I773" s="155">
        <f>H772/230</f>
        <v>0.89565217391304353</v>
      </c>
      <c r="J773" s="10" t="s">
        <v>21</v>
      </c>
      <c r="K773" s="46" t="s">
        <v>36</v>
      </c>
      <c r="L773" s="159" t="s">
        <v>47</v>
      </c>
      <c r="M773" s="160">
        <f t="shared" ref="M773:M785" si="45">IF(L773="✔",2,0)</f>
        <v>2</v>
      </c>
    </row>
    <row r="774" spans="1:13" ht="45">
      <c r="A774" s="47" t="s">
        <v>3</v>
      </c>
      <c r="B774" s="48">
        <v>5</v>
      </c>
      <c r="C774" s="48" t="s">
        <v>2</v>
      </c>
      <c r="D774" s="48">
        <v>3</v>
      </c>
      <c r="E774" s="48" t="s">
        <v>11</v>
      </c>
      <c r="F774" s="55">
        <v>5</v>
      </c>
      <c r="G774" s="48" t="s">
        <v>5</v>
      </c>
      <c r="H774" s="138">
        <v>4</v>
      </c>
      <c r="J774" s="7" t="s">
        <v>2</v>
      </c>
      <c r="K774" s="2" t="s">
        <v>37</v>
      </c>
      <c r="L774" s="156" t="s">
        <v>47</v>
      </c>
      <c r="M774" s="82">
        <f t="shared" si="45"/>
        <v>2</v>
      </c>
    </row>
    <row r="775" spans="1:13" ht="45" customHeight="1">
      <c r="A775" s="3" t="s">
        <v>113</v>
      </c>
      <c r="B775" s="2">
        <v>4</v>
      </c>
      <c r="C775" s="2" t="s">
        <v>21</v>
      </c>
      <c r="D775" s="2">
        <v>2</v>
      </c>
      <c r="E775" s="2" t="s">
        <v>22</v>
      </c>
      <c r="F775" s="140">
        <v>5</v>
      </c>
      <c r="G775" s="2" t="s">
        <v>6</v>
      </c>
      <c r="H775" s="139">
        <v>4</v>
      </c>
      <c r="J775" s="8" t="s">
        <v>4</v>
      </c>
      <c r="K775" s="2" t="s">
        <v>39</v>
      </c>
      <c r="L775" s="156" t="s">
        <v>47</v>
      </c>
      <c r="M775" s="82">
        <f t="shared" si="45"/>
        <v>2</v>
      </c>
    </row>
    <row r="776" spans="1:13" ht="45">
      <c r="A776" s="3" t="s">
        <v>163</v>
      </c>
      <c r="B776" s="2">
        <v>4</v>
      </c>
      <c r="C776" s="2" t="s">
        <v>17</v>
      </c>
      <c r="D776" s="2">
        <v>3</v>
      </c>
      <c r="E776" s="2" t="s">
        <v>12</v>
      </c>
      <c r="F776" s="140">
        <v>4</v>
      </c>
      <c r="G776" s="2" t="s">
        <v>7</v>
      </c>
      <c r="H776" s="139">
        <v>4</v>
      </c>
      <c r="J776" s="8" t="s">
        <v>38</v>
      </c>
      <c r="K776" s="2" t="s">
        <v>41</v>
      </c>
      <c r="L776" s="156" t="s">
        <v>47</v>
      </c>
      <c r="M776" s="82">
        <f t="shared" si="45"/>
        <v>2</v>
      </c>
    </row>
    <row r="777" spans="1:13" ht="45">
      <c r="A777" s="3" t="s">
        <v>114</v>
      </c>
      <c r="B777" s="2">
        <v>5</v>
      </c>
      <c r="C777" s="2" t="s">
        <v>4</v>
      </c>
      <c r="D777" s="2">
        <v>3</v>
      </c>
      <c r="E777" s="2" t="s">
        <v>13</v>
      </c>
      <c r="F777" s="140">
        <v>4</v>
      </c>
      <c r="G777" s="2" t="s">
        <v>8</v>
      </c>
      <c r="H777" s="139">
        <v>4</v>
      </c>
      <c r="J777" s="6" t="s">
        <v>20</v>
      </c>
      <c r="K777" s="2" t="s">
        <v>44</v>
      </c>
      <c r="L777" s="156" t="s">
        <v>47</v>
      </c>
      <c r="M777" s="82">
        <f t="shared" si="45"/>
        <v>2</v>
      </c>
    </row>
    <row r="778" spans="1:13" ht="60">
      <c r="A778" s="3" t="s">
        <v>32</v>
      </c>
      <c r="B778" s="2">
        <v>5</v>
      </c>
      <c r="C778" s="2" t="s">
        <v>38</v>
      </c>
      <c r="D778" s="2">
        <v>4</v>
      </c>
      <c r="E778" s="2" t="s">
        <v>43</v>
      </c>
      <c r="F778" s="140">
        <v>4</v>
      </c>
      <c r="G778" s="2" t="s">
        <v>9</v>
      </c>
      <c r="H778" s="139">
        <v>4</v>
      </c>
      <c r="J778" s="8" t="s">
        <v>31</v>
      </c>
      <c r="K778" s="2" t="s">
        <v>45</v>
      </c>
      <c r="L778" s="156" t="s">
        <v>47</v>
      </c>
      <c r="M778" s="82">
        <f t="shared" si="45"/>
        <v>2</v>
      </c>
    </row>
    <row r="779" spans="1:13" ht="45">
      <c r="A779" s="3" t="s">
        <v>115</v>
      </c>
      <c r="B779" s="2">
        <v>4</v>
      </c>
      <c r="C779" s="2" t="s">
        <v>27</v>
      </c>
      <c r="D779" s="2">
        <v>3</v>
      </c>
      <c r="E779" s="2" t="s">
        <v>14</v>
      </c>
      <c r="F779" s="140">
        <v>4</v>
      </c>
      <c r="G779" s="2" t="s">
        <v>10</v>
      </c>
      <c r="H779" s="139">
        <v>4</v>
      </c>
      <c r="J779" s="3" t="s">
        <v>33</v>
      </c>
      <c r="K779" s="2" t="s">
        <v>49</v>
      </c>
      <c r="L779" s="156" t="s">
        <v>47</v>
      </c>
      <c r="M779" s="82">
        <f t="shared" si="45"/>
        <v>2</v>
      </c>
    </row>
    <row r="780" spans="1:13" ht="45">
      <c r="A780" s="3" t="s">
        <v>116</v>
      </c>
      <c r="B780" s="2">
        <v>5</v>
      </c>
      <c r="C780" s="2" t="s">
        <v>19</v>
      </c>
      <c r="D780" s="2">
        <v>3</v>
      </c>
      <c r="E780" s="2" t="s">
        <v>15</v>
      </c>
      <c r="F780" s="140">
        <v>4</v>
      </c>
      <c r="G780" s="2" t="s">
        <v>18</v>
      </c>
      <c r="H780" s="139">
        <v>4</v>
      </c>
      <c r="J780" s="8" t="s">
        <v>16</v>
      </c>
      <c r="K780" s="2" t="s">
        <v>40</v>
      </c>
      <c r="L780" s="156" t="s">
        <v>48</v>
      </c>
      <c r="M780" s="82">
        <f t="shared" si="45"/>
        <v>0</v>
      </c>
    </row>
    <row r="781" spans="1:13" ht="45">
      <c r="A781" s="3" t="s">
        <v>117</v>
      </c>
      <c r="B781" s="2">
        <v>3</v>
      </c>
      <c r="C781" s="2" t="s">
        <v>130</v>
      </c>
      <c r="D781" s="2">
        <v>3</v>
      </c>
      <c r="E781" s="2" t="s">
        <v>16</v>
      </c>
      <c r="F781" s="140">
        <v>4</v>
      </c>
      <c r="G781" s="2" t="s">
        <v>252</v>
      </c>
      <c r="H781" s="139">
        <v>4</v>
      </c>
      <c r="J781" s="9" t="s">
        <v>27</v>
      </c>
      <c r="K781" s="2" t="s">
        <v>42</v>
      </c>
      <c r="L781" s="156" t="s">
        <v>47</v>
      </c>
      <c r="M781" s="82">
        <f t="shared" si="45"/>
        <v>2</v>
      </c>
    </row>
    <row r="782" spans="1:13" ht="30" customHeight="1">
      <c r="A782" s="3" t="s">
        <v>118</v>
      </c>
      <c r="B782" s="2">
        <v>5</v>
      </c>
      <c r="C782" s="2" t="s">
        <v>164</v>
      </c>
      <c r="D782" s="2">
        <v>3</v>
      </c>
      <c r="E782" s="2" t="s">
        <v>26</v>
      </c>
      <c r="F782" s="140">
        <v>4</v>
      </c>
      <c r="G782" s="2" t="s">
        <v>25</v>
      </c>
      <c r="H782" s="139">
        <v>4</v>
      </c>
      <c r="J782" s="6" t="s">
        <v>28</v>
      </c>
      <c r="K782" s="2" t="s">
        <v>40</v>
      </c>
      <c r="L782" s="156" t="s">
        <v>47</v>
      </c>
      <c r="M782" s="82">
        <f t="shared" si="45"/>
        <v>2</v>
      </c>
    </row>
    <row r="783" spans="1:13" ht="15" customHeight="1">
      <c r="A783" s="3" t="s">
        <v>161</v>
      </c>
      <c r="B783" s="2">
        <v>4</v>
      </c>
      <c r="C783" s="2" t="s">
        <v>31</v>
      </c>
      <c r="D783" s="2">
        <v>4</v>
      </c>
      <c r="E783" s="2" t="s">
        <v>23</v>
      </c>
      <c r="F783" s="140">
        <v>4</v>
      </c>
      <c r="G783" s="2" t="s">
        <v>28</v>
      </c>
      <c r="H783" s="139">
        <v>4</v>
      </c>
      <c r="J783" s="3" t="s">
        <v>119</v>
      </c>
      <c r="K783" s="2" t="s">
        <v>46</v>
      </c>
      <c r="L783" s="156" t="s">
        <v>47</v>
      </c>
      <c r="M783" s="82">
        <f t="shared" si="45"/>
        <v>2</v>
      </c>
    </row>
    <row r="784" spans="1:13" ht="45">
      <c r="A784" s="3"/>
      <c r="B784" s="57" t="s">
        <v>132</v>
      </c>
      <c r="C784" s="2" t="s">
        <v>30</v>
      </c>
      <c r="D784" s="2">
        <v>4</v>
      </c>
      <c r="E784" s="2" t="s">
        <v>24</v>
      </c>
      <c r="F784" s="140">
        <v>3</v>
      </c>
      <c r="G784" s="2" t="s">
        <v>29</v>
      </c>
      <c r="H784" s="139">
        <v>4</v>
      </c>
      <c r="J784" s="9" t="s">
        <v>31</v>
      </c>
      <c r="K784" s="2" t="s">
        <v>51</v>
      </c>
      <c r="L784" s="156" t="s">
        <v>47</v>
      </c>
      <c r="M784" s="82">
        <f t="shared" si="45"/>
        <v>2</v>
      </c>
    </row>
    <row r="785" spans="1:13" ht="30" customHeight="1" thickBot="1">
      <c r="A785" s="3"/>
      <c r="B785" s="57" t="s">
        <v>132</v>
      </c>
      <c r="C785" s="2" t="s">
        <v>323</v>
      </c>
      <c r="D785" s="58">
        <v>4</v>
      </c>
      <c r="E785" s="2" t="s">
        <v>144</v>
      </c>
      <c r="F785" s="140">
        <v>4</v>
      </c>
      <c r="G785" s="2" t="s">
        <v>318</v>
      </c>
      <c r="H785" s="58">
        <v>4</v>
      </c>
      <c r="J785" s="78" t="s">
        <v>117</v>
      </c>
      <c r="K785" s="140" t="s">
        <v>152</v>
      </c>
      <c r="L785" s="156" t="s">
        <v>48</v>
      </c>
      <c r="M785" s="82">
        <f t="shared" si="45"/>
        <v>0</v>
      </c>
    </row>
    <row r="786" spans="1:13" ht="15" customHeight="1" thickBot="1">
      <c r="A786" s="3"/>
      <c r="B786" s="57" t="s">
        <v>132</v>
      </c>
      <c r="C786" s="2"/>
      <c r="D786" s="58" t="s">
        <v>132</v>
      </c>
      <c r="E786" s="2"/>
      <c r="F786" s="58" t="s">
        <v>132</v>
      </c>
      <c r="G786" s="2" t="s">
        <v>269</v>
      </c>
      <c r="H786" s="58">
        <v>4</v>
      </c>
      <c r="J786" s="157" t="s">
        <v>135</v>
      </c>
      <c r="K786" s="42" t="s">
        <v>107</v>
      </c>
      <c r="L786" s="158"/>
      <c r="M786" s="83"/>
    </row>
    <row r="787" spans="1:13" ht="15.75" thickBot="1">
      <c r="A787" s="4"/>
      <c r="B787" s="58" t="s">
        <v>132</v>
      </c>
      <c r="C787" s="5"/>
      <c r="D787" s="58" t="s">
        <v>132</v>
      </c>
      <c r="E787" s="5"/>
      <c r="F787" s="58" t="s">
        <v>132</v>
      </c>
      <c r="G787" s="5"/>
      <c r="H787" s="58" t="s">
        <v>132</v>
      </c>
      <c r="K787" s="90"/>
    </row>
    <row r="788" spans="1:13" ht="15.75" thickBot="1">
      <c r="A788"/>
      <c r="B788"/>
      <c r="C788"/>
      <c r="D788"/>
      <c r="E788"/>
      <c r="F788"/>
      <c r="G788"/>
      <c r="H788"/>
      <c r="J788"/>
      <c r="K788"/>
      <c r="L788"/>
    </row>
    <row r="789" spans="1:13" ht="19.5" thickBot="1">
      <c r="A789" s="391">
        <v>45338</v>
      </c>
      <c r="B789" s="392"/>
      <c r="C789" s="392"/>
      <c r="D789" s="392"/>
      <c r="E789" s="392"/>
      <c r="F789" s="392"/>
      <c r="G789" s="393"/>
      <c r="H789" s="89">
        <f>SUM(B791:B804,D791:D804,F791:F804,H791:H804)+SUM(M790:M802)</f>
        <v>204</v>
      </c>
      <c r="J789" s="53" t="s">
        <v>34</v>
      </c>
      <c r="K789" s="54" t="s">
        <v>35</v>
      </c>
      <c r="L789" s="91" t="s">
        <v>50</v>
      </c>
      <c r="M789" s="161" t="s">
        <v>151</v>
      </c>
    </row>
    <row r="790" spans="1:13" ht="45" customHeight="1" thickBot="1">
      <c r="A790" s="49" t="s">
        <v>0</v>
      </c>
      <c r="B790" s="51" t="s">
        <v>120</v>
      </c>
      <c r="C790" s="50" t="s">
        <v>1</v>
      </c>
      <c r="D790" s="51" t="s">
        <v>120</v>
      </c>
      <c r="E790" s="50" t="s">
        <v>112</v>
      </c>
      <c r="F790" s="51" t="s">
        <v>120</v>
      </c>
      <c r="G790" s="50" t="s">
        <v>131</v>
      </c>
      <c r="H790" s="52" t="s">
        <v>120</v>
      </c>
      <c r="I790" s="155">
        <f>H789/230</f>
        <v>0.88695652173913042</v>
      </c>
      <c r="J790" s="10" t="s">
        <v>21</v>
      </c>
      <c r="K790" s="46" t="s">
        <v>36</v>
      </c>
      <c r="L790" s="159" t="s">
        <v>47</v>
      </c>
      <c r="M790" s="160">
        <f t="shared" ref="M790:M802" si="46">IF(L790="✔",2,0)</f>
        <v>2</v>
      </c>
    </row>
    <row r="791" spans="1:13" ht="45">
      <c r="A791" s="47" t="s">
        <v>3</v>
      </c>
      <c r="B791" s="48">
        <v>5</v>
      </c>
      <c r="C791" s="48" t="s">
        <v>2</v>
      </c>
      <c r="D791" s="48">
        <v>3</v>
      </c>
      <c r="E791" s="48" t="s">
        <v>11</v>
      </c>
      <c r="F791" s="55">
        <v>5</v>
      </c>
      <c r="G791" s="48" t="s">
        <v>5</v>
      </c>
      <c r="H791" s="138">
        <v>4</v>
      </c>
      <c r="J791" s="7" t="s">
        <v>2</v>
      </c>
      <c r="K791" s="2" t="s">
        <v>37</v>
      </c>
      <c r="L791" s="156" t="s">
        <v>47</v>
      </c>
      <c r="M791" s="82">
        <f t="shared" si="46"/>
        <v>2</v>
      </c>
    </row>
    <row r="792" spans="1:13" ht="45">
      <c r="A792" s="3" t="s">
        <v>113</v>
      </c>
      <c r="B792" s="2">
        <v>4</v>
      </c>
      <c r="C792" s="2" t="s">
        <v>21</v>
      </c>
      <c r="D792" s="2">
        <v>2</v>
      </c>
      <c r="E792" s="2" t="s">
        <v>22</v>
      </c>
      <c r="F792" s="140">
        <v>5</v>
      </c>
      <c r="G792" s="2" t="s">
        <v>6</v>
      </c>
      <c r="H792" s="139">
        <v>4</v>
      </c>
      <c r="J792" s="8" t="s">
        <v>4</v>
      </c>
      <c r="K792" s="2" t="s">
        <v>39</v>
      </c>
      <c r="L792" s="156" t="s">
        <v>47</v>
      </c>
      <c r="M792" s="82">
        <f t="shared" si="46"/>
        <v>2</v>
      </c>
    </row>
    <row r="793" spans="1:13" ht="45">
      <c r="A793" s="3" t="s">
        <v>163</v>
      </c>
      <c r="B793" s="2">
        <v>4</v>
      </c>
      <c r="C793" s="2" t="s">
        <v>17</v>
      </c>
      <c r="D793" s="2">
        <v>3</v>
      </c>
      <c r="E793" s="2" t="s">
        <v>12</v>
      </c>
      <c r="F793" s="140">
        <v>4</v>
      </c>
      <c r="G793" s="2" t="s">
        <v>7</v>
      </c>
      <c r="H793" s="139">
        <v>4</v>
      </c>
      <c r="J793" s="8" t="s">
        <v>38</v>
      </c>
      <c r="K793" s="2" t="s">
        <v>41</v>
      </c>
      <c r="L793" s="156" t="s">
        <v>47</v>
      </c>
      <c r="M793" s="82">
        <f t="shared" si="46"/>
        <v>2</v>
      </c>
    </row>
    <row r="794" spans="1:13" ht="45">
      <c r="A794" s="3" t="s">
        <v>114</v>
      </c>
      <c r="B794" s="2">
        <v>5</v>
      </c>
      <c r="C794" s="2" t="s">
        <v>4</v>
      </c>
      <c r="D794" s="2">
        <v>3</v>
      </c>
      <c r="E794" s="2" t="s">
        <v>13</v>
      </c>
      <c r="F794" s="140">
        <v>4</v>
      </c>
      <c r="G794" s="2" t="s">
        <v>8</v>
      </c>
      <c r="H794" s="139">
        <v>4</v>
      </c>
      <c r="J794" s="6" t="s">
        <v>20</v>
      </c>
      <c r="K794" s="2" t="s">
        <v>44</v>
      </c>
      <c r="L794" s="156" t="s">
        <v>47</v>
      </c>
      <c r="M794" s="82">
        <f t="shared" si="46"/>
        <v>2</v>
      </c>
    </row>
    <row r="795" spans="1:13" ht="60">
      <c r="A795" s="3" t="s">
        <v>32</v>
      </c>
      <c r="B795" s="2">
        <v>5</v>
      </c>
      <c r="C795" s="2" t="s">
        <v>38</v>
      </c>
      <c r="D795" s="2">
        <v>4</v>
      </c>
      <c r="E795" s="2" t="s">
        <v>43</v>
      </c>
      <c r="F795" s="140">
        <v>4</v>
      </c>
      <c r="G795" s="2" t="s">
        <v>9</v>
      </c>
      <c r="H795" s="139">
        <v>4</v>
      </c>
      <c r="J795" s="8" t="s">
        <v>31</v>
      </c>
      <c r="K795" s="2" t="s">
        <v>45</v>
      </c>
      <c r="L795" s="156" t="s">
        <v>47</v>
      </c>
      <c r="M795" s="82">
        <f t="shared" si="46"/>
        <v>2</v>
      </c>
    </row>
    <row r="796" spans="1:13" ht="45">
      <c r="A796" s="3" t="s">
        <v>115</v>
      </c>
      <c r="B796" s="2">
        <v>4</v>
      </c>
      <c r="C796" s="2" t="s">
        <v>27</v>
      </c>
      <c r="D796" s="2">
        <v>3</v>
      </c>
      <c r="E796" s="2" t="s">
        <v>14</v>
      </c>
      <c r="F796" s="140">
        <v>4</v>
      </c>
      <c r="G796" s="2" t="s">
        <v>10</v>
      </c>
      <c r="H796" s="139">
        <v>4</v>
      </c>
      <c r="J796" s="3" t="s">
        <v>33</v>
      </c>
      <c r="K796" s="2" t="s">
        <v>49</v>
      </c>
      <c r="L796" s="156" t="s">
        <v>47</v>
      </c>
      <c r="M796" s="82">
        <f t="shared" si="46"/>
        <v>2</v>
      </c>
    </row>
    <row r="797" spans="1:13" ht="30" customHeight="1">
      <c r="A797" s="3" t="s">
        <v>116</v>
      </c>
      <c r="B797" s="2">
        <v>5</v>
      </c>
      <c r="C797" s="2" t="s">
        <v>19</v>
      </c>
      <c r="D797" s="2">
        <v>3</v>
      </c>
      <c r="E797" s="2" t="s">
        <v>15</v>
      </c>
      <c r="F797" s="140">
        <v>4</v>
      </c>
      <c r="G797" s="2" t="s">
        <v>18</v>
      </c>
      <c r="H797" s="139">
        <v>4</v>
      </c>
      <c r="J797" s="8" t="s">
        <v>16</v>
      </c>
      <c r="K797" s="2" t="s">
        <v>40</v>
      </c>
      <c r="L797" s="156" t="s">
        <v>48</v>
      </c>
      <c r="M797" s="82">
        <f t="shared" si="46"/>
        <v>0</v>
      </c>
    </row>
    <row r="798" spans="1:13" ht="15" customHeight="1">
      <c r="A798" s="3" t="s">
        <v>117</v>
      </c>
      <c r="B798" s="2">
        <v>3</v>
      </c>
      <c r="C798" s="2" t="s">
        <v>130</v>
      </c>
      <c r="D798" s="2">
        <v>3</v>
      </c>
      <c r="E798" s="2" t="s">
        <v>16</v>
      </c>
      <c r="F798" s="140">
        <v>4</v>
      </c>
      <c r="G798" s="2" t="s">
        <v>252</v>
      </c>
      <c r="H798" s="139">
        <v>4</v>
      </c>
      <c r="J798" s="9" t="s">
        <v>27</v>
      </c>
      <c r="K798" s="2" t="s">
        <v>42</v>
      </c>
      <c r="L798" s="156" t="s">
        <v>47</v>
      </c>
      <c r="M798" s="82">
        <f t="shared" si="46"/>
        <v>2</v>
      </c>
    </row>
    <row r="799" spans="1:13" ht="45">
      <c r="A799" s="3" t="s">
        <v>118</v>
      </c>
      <c r="B799" s="2">
        <v>3</v>
      </c>
      <c r="C799" s="2" t="s">
        <v>164</v>
      </c>
      <c r="D799" s="2">
        <v>3</v>
      </c>
      <c r="E799" s="2" t="s">
        <v>26</v>
      </c>
      <c r="F799" s="140">
        <v>4</v>
      </c>
      <c r="G799" s="2" t="s">
        <v>25</v>
      </c>
      <c r="H799" s="139">
        <v>4</v>
      </c>
      <c r="J799" s="6" t="s">
        <v>28</v>
      </c>
      <c r="K799" s="2" t="s">
        <v>40</v>
      </c>
      <c r="L799" s="156" t="s">
        <v>47</v>
      </c>
      <c r="M799" s="82">
        <f t="shared" si="46"/>
        <v>2</v>
      </c>
    </row>
    <row r="800" spans="1:13" ht="30" customHeight="1">
      <c r="A800" s="3" t="s">
        <v>161</v>
      </c>
      <c r="B800" s="2">
        <v>4</v>
      </c>
      <c r="C800" s="2" t="s">
        <v>31</v>
      </c>
      <c r="D800" s="2">
        <v>4</v>
      </c>
      <c r="E800" s="2" t="s">
        <v>23</v>
      </c>
      <c r="F800" s="140">
        <v>4</v>
      </c>
      <c r="G800" s="2" t="s">
        <v>28</v>
      </c>
      <c r="H800" s="139">
        <v>4</v>
      </c>
      <c r="J800" s="3" t="s">
        <v>119</v>
      </c>
      <c r="K800" s="2" t="s">
        <v>46</v>
      </c>
      <c r="L800" s="156" t="s">
        <v>47</v>
      </c>
      <c r="M800" s="82">
        <f t="shared" si="46"/>
        <v>2</v>
      </c>
    </row>
    <row r="801" spans="1:13" ht="15" customHeight="1">
      <c r="A801" s="3"/>
      <c r="B801" s="57" t="s">
        <v>132</v>
      </c>
      <c r="C801" s="2" t="s">
        <v>30</v>
      </c>
      <c r="D801" s="2">
        <v>4</v>
      </c>
      <c r="E801" s="2" t="s">
        <v>24</v>
      </c>
      <c r="F801" s="140">
        <v>3</v>
      </c>
      <c r="G801" s="2" t="s">
        <v>29</v>
      </c>
      <c r="H801" s="139">
        <v>4</v>
      </c>
      <c r="J801" s="9" t="s">
        <v>31</v>
      </c>
      <c r="K801" s="2" t="s">
        <v>51</v>
      </c>
      <c r="L801" s="156" t="s">
        <v>47</v>
      </c>
      <c r="M801" s="82">
        <f t="shared" si="46"/>
        <v>2</v>
      </c>
    </row>
    <row r="802" spans="1:13" ht="30.75" thickBot="1">
      <c r="A802" s="3"/>
      <c r="B802" s="57" t="s">
        <v>132</v>
      </c>
      <c r="C802" s="2" t="s">
        <v>323</v>
      </c>
      <c r="D802" s="58">
        <v>4</v>
      </c>
      <c r="E802" s="2" t="s">
        <v>144</v>
      </c>
      <c r="F802" s="140">
        <v>4</v>
      </c>
      <c r="G802" s="2" t="s">
        <v>318</v>
      </c>
      <c r="H802" s="58">
        <v>4</v>
      </c>
      <c r="J802" s="78" t="s">
        <v>117</v>
      </c>
      <c r="K802" s="140" t="s">
        <v>152</v>
      </c>
      <c r="L802" s="156" t="s">
        <v>48</v>
      </c>
      <c r="M802" s="82">
        <f t="shared" si="46"/>
        <v>0</v>
      </c>
    </row>
    <row r="803" spans="1:13" ht="45" customHeight="1" thickBot="1">
      <c r="A803" s="3"/>
      <c r="B803" s="57" t="s">
        <v>132</v>
      </c>
      <c r="C803" s="2"/>
      <c r="D803" s="58" t="s">
        <v>132</v>
      </c>
      <c r="E803" s="2"/>
      <c r="F803" s="58" t="s">
        <v>132</v>
      </c>
      <c r="G803" s="2" t="s">
        <v>269</v>
      </c>
      <c r="H803" s="58">
        <v>4</v>
      </c>
      <c r="J803" s="157" t="s">
        <v>135</v>
      </c>
      <c r="K803" s="42" t="s">
        <v>107</v>
      </c>
      <c r="L803" s="158"/>
      <c r="M803" s="83"/>
    </row>
    <row r="804" spans="1:13" ht="15.75" thickBot="1">
      <c r="A804" s="4"/>
      <c r="B804" s="58" t="s">
        <v>132</v>
      </c>
      <c r="C804" s="5"/>
      <c r="D804" s="58" t="s">
        <v>132</v>
      </c>
      <c r="E804" s="5"/>
      <c r="F804" s="58" t="s">
        <v>132</v>
      </c>
      <c r="G804" s="5"/>
      <c r="H804" s="58" t="s">
        <v>132</v>
      </c>
      <c r="K804" s="90"/>
    </row>
    <row r="805" spans="1:13" ht="15.75" thickBot="1">
      <c r="A805"/>
      <c r="B805"/>
      <c r="C805"/>
      <c r="D805"/>
      <c r="E805"/>
      <c r="F805"/>
      <c r="G805"/>
      <c r="H805"/>
      <c r="J805"/>
      <c r="K805"/>
      <c r="L805"/>
    </row>
    <row r="806" spans="1:13" ht="19.5" thickBot="1">
      <c r="A806" s="391">
        <v>45339</v>
      </c>
      <c r="B806" s="392"/>
      <c r="C806" s="392"/>
      <c r="D806" s="392"/>
      <c r="E806" s="392"/>
      <c r="F806" s="392"/>
      <c r="G806" s="393"/>
      <c r="H806" s="89">
        <f>SUM(B808:B821,D808:D821,F808:F821,H808:H821)+SUM(M807:M819)</f>
        <v>206</v>
      </c>
      <c r="J806" s="53" t="s">
        <v>34</v>
      </c>
      <c r="K806" s="54" t="s">
        <v>35</v>
      </c>
      <c r="L806" s="91" t="s">
        <v>50</v>
      </c>
      <c r="M806" s="161" t="s">
        <v>151</v>
      </c>
    </row>
    <row r="807" spans="1:13" ht="45.75" thickBot="1">
      <c r="A807" s="49" t="s">
        <v>0</v>
      </c>
      <c r="B807" s="51" t="s">
        <v>120</v>
      </c>
      <c r="C807" s="50" t="s">
        <v>1</v>
      </c>
      <c r="D807" s="51" t="s">
        <v>120</v>
      </c>
      <c r="E807" s="50" t="s">
        <v>112</v>
      </c>
      <c r="F807" s="51" t="s">
        <v>120</v>
      </c>
      <c r="G807" s="50" t="s">
        <v>131</v>
      </c>
      <c r="H807" s="52" t="s">
        <v>120</v>
      </c>
      <c r="I807" s="155">
        <f>H806/230</f>
        <v>0.89565217391304353</v>
      </c>
      <c r="J807" s="10" t="s">
        <v>21</v>
      </c>
      <c r="K807" s="46" t="s">
        <v>36</v>
      </c>
      <c r="L807" s="159" t="s">
        <v>47</v>
      </c>
      <c r="M807" s="160">
        <f t="shared" ref="M807:M819" si="47">IF(L807="✔",2,0)</f>
        <v>2</v>
      </c>
    </row>
    <row r="808" spans="1:13" ht="45">
      <c r="A808" s="47" t="s">
        <v>3</v>
      </c>
      <c r="B808" s="48">
        <v>5</v>
      </c>
      <c r="C808" s="48" t="s">
        <v>2</v>
      </c>
      <c r="D808" s="48">
        <v>4</v>
      </c>
      <c r="E808" s="48" t="s">
        <v>11</v>
      </c>
      <c r="F808" s="55">
        <v>5</v>
      </c>
      <c r="G808" s="48" t="s">
        <v>5</v>
      </c>
      <c r="H808" s="138">
        <v>4</v>
      </c>
      <c r="J808" s="7" t="s">
        <v>2</v>
      </c>
      <c r="K808" s="2" t="s">
        <v>37</v>
      </c>
      <c r="L808" s="156" t="s">
        <v>47</v>
      </c>
      <c r="M808" s="82">
        <f t="shared" si="47"/>
        <v>2</v>
      </c>
    </row>
    <row r="809" spans="1:13" ht="45">
      <c r="A809" s="3" t="s">
        <v>113</v>
      </c>
      <c r="B809" s="2">
        <v>4</v>
      </c>
      <c r="C809" s="2" t="s">
        <v>21</v>
      </c>
      <c r="D809" s="2">
        <v>2</v>
      </c>
      <c r="E809" s="2" t="s">
        <v>22</v>
      </c>
      <c r="F809" s="140">
        <v>5</v>
      </c>
      <c r="G809" s="2" t="s">
        <v>6</v>
      </c>
      <c r="H809" s="139">
        <v>4</v>
      </c>
      <c r="J809" s="8" t="s">
        <v>4</v>
      </c>
      <c r="K809" s="2" t="s">
        <v>39</v>
      </c>
      <c r="L809" s="156" t="s">
        <v>47</v>
      </c>
      <c r="M809" s="82">
        <f t="shared" si="47"/>
        <v>2</v>
      </c>
    </row>
    <row r="810" spans="1:13" ht="45">
      <c r="A810" s="3" t="s">
        <v>163</v>
      </c>
      <c r="B810" s="2">
        <v>4</v>
      </c>
      <c r="C810" s="2" t="s">
        <v>17</v>
      </c>
      <c r="D810" s="2">
        <v>3</v>
      </c>
      <c r="E810" s="2" t="s">
        <v>12</v>
      </c>
      <c r="F810" s="140">
        <v>5</v>
      </c>
      <c r="G810" s="2" t="s">
        <v>7</v>
      </c>
      <c r="H810" s="139">
        <v>4</v>
      </c>
      <c r="J810" s="8" t="s">
        <v>38</v>
      </c>
      <c r="K810" s="2" t="s">
        <v>41</v>
      </c>
      <c r="L810" s="156" t="s">
        <v>47</v>
      </c>
      <c r="M810" s="82">
        <f t="shared" si="47"/>
        <v>2</v>
      </c>
    </row>
    <row r="811" spans="1:13" ht="45">
      <c r="A811" s="3" t="s">
        <v>114</v>
      </c>
      <c r="B811" s="2">
        <v>5</v>
      </c>
      <c r="C811" s="2" t="s">
        <v>4</v>
      </c>
      <c r="D811" s="2">
        <v>3</v>
      </c>
      <c r="E811" s="2" t="s">
        <v>13</v>
      </c>
      <c r="F811" s="140">
        <v>4</v>
      </c>
      <c r="G811" s="2" t="s">
        <v>8</v>
      </c>
      <c r="H811" s="139">
        <v>4</v>
      </c>
      <c r="J811" s="6" t="s">
        <v>20</v>
      </c>
      <c r="K811" s="2" t="s">
        <v>44</v>
      </c>
      <c r="L811" s="156" t="s">
        <v>47</v>
      </c>
      <c r="M811" s="82">
        <f t="shared" si="47"/>
        <v>2</v>
      </c>
    </row>
    <row r="812" spans="1:13" ht="30" customHeight="1">
      <c r="A812" s="3" t="s">
        <v>32</v>
      </c>
      <c r="B812" s="2">
        <v>5</v>
      </c>
      <c r="C812" s="2" t="s">
        <v>38</v>
      </c>
      <c r="D812" s="2">
        <v>4</v>
      </c>
      <c r="E812" s="2" t="s">
        <v>43</v>
      </c>
      <c r="F812" s="140">
        <v>4</v>
      </c>
      <c r="G812" s="2" t="s">
        <v>9</v>
      </c>
      <c r="H812" s="139">
        <v>4</v>
      </c>
      <c r="J812" s="8" t="s">
        <v>31</v>
      </c>
      <c r="K812" s="2" t="s">
        <v>45</v>
      </c>
      <c r="L812" s="156" t="s">
        <v>47</v>
      </c>
      <c r="M812" s="82">
        <f t="shared" si="47"/>
        <v>2</v>
      </c>
    </row>
    <row r="813" spans="1:13" ht="15" customHeight="1">
      <c r="A813" s="3" t="s">
        <v>115</v>
      </c>
      <c r="B813" s="2">
        <v>4</v>
      </c>
      <c r="C813" s="2" t="s">
        <v>27</v>
      </c>
      <c r="D813" s="2">
        <v>3</v>
      </c>
      <c r="E813" s="2" t="s">
        <v>14</v>
      </c>
      <c r="F813" s="140">
        <v>4</v>
      </c>
      <c r="G813" s="2" t="s">
        <v>10</v>
      </c>
      <c r="H813" s="139">
        <v>4</v>
      </c>
      <c r="J813" s="3" t="s">
        <v>33</v>
      </c>
      <c r="K813" s="2" t="s">
        <v>49</v>
      </c>
      <c r="L813" s="156" t="s">
        <v>47</v>
      </c>
      <c r="M813" s="82">
        <f t="shared" si="47"/>
        <v>2</v>
      </c>
    </row>
    <row r="814" spans="1:13" ht="45">
      <c r="A814" s="3" t="s">
        <v>116</v>
      </c>
      <c r="B814" s="2">
        <v>5</v>
      </c>
      <c r="C814" s="2" t="s">
        <v>19</v>
      </c>
      <c r="D814" s="2">
        <v>3</v>
      </c>
      <c r="E814" s="2" t="s">
        <v>15</v>
      </c>
      <c r="F814" s="140">
        <v>4</v>
      </c>
      <c r="G814" s="2" t="s">
        <v>18</v>
      </c>
      <c r="H814" s="139">
        <v>4</v>
      </c>
      <c r="J814" s="8" t="s">
        <v>16</v>
      </c>
      <c r="K814" s="2" t="s">
        <v>40</v>
      </c>
      <c r="L814" s="156" t="s">
        <v>48</v>
      </c>
      <c r="M814" s="82">
        <f t="shared" si="47"/>
        <v>0</v>
      </c>
    </row>
    <row r="815" spans="1:13" ht="30" customHeight="1">
      <c r="A815" s="3" t="s">
        <v>117</v>
      </c>
      <c r="B815" s="2">
        <v>3</v>
      </c>
      <c r="C815" s="2" t="s">
        <v>130</v>
      </c>
      <c r="D815" s="2">
        <v>3</v>
      </c>
      <c r="E815" s="2" t="s">
        <v>16</v>
      </c>
      <c r="F815" s="140">
        <v>4</v>
      </c>
      <c r="G815" s="2" t="s">
        <v>252</v>
      </c>
      <c r="H815" s="139">
        <v>4</v>
      </c>
      <c r="J815" s="9" t="s">
        <v>27</v>
      </c>
      <c r="K815" s="2" t="s">
        <v>42</v>
      </c>
      <c r="L815" s="156" t="s">
        <v>47</v>
      </c>
      <c r="M815" s="82">
        <f t="shared" si="47"/>
        <v>2</v>
      </c>
    </row>
    <row r="816" spans="1:13" ht="15" customHeight="1">
      <c r="A816" s="3" t="s">
        <v>118</v>
      </c>
      <c r="B816" s="2">
        <v>3</v>
      </c>
      <c r="C816" s="2" t="s">
        <v>164</v>
      </c>
      <c r="D816" s="2">
        <v>3</v>
      </c>
      <c r="E816" s="2" t="s">
        <v>26</v>
      </c>
      <c r="F816" s="140">
        <v>4</v>
      </c>
      <c r="G816" s="2" t="s">
        <v>25</v>
      </c>
      <c r="H816" s="139">
        <v>4</v>
      </c>
      <c r="J816" s="6" t="s">
        <v>28</v>
      </c>
      <c r="K816" s="2" t="s">
        <v>40</v>
      </c>
      <c r="L816" s="156" t="s">
        <v>47</v>
      </c>
      <c r="M816" s="82">
        <f t="shared" si="47"/>
        <v>2</v>
      </c>
    </row>
    <row r="817" spans="1:13" ht="45">
      <c r="A817" s="3" t="s">
        <v>161</v>
      </c>
      <c r="B817" s="2">
        <v>4</v>
      </c>
      <c r="C817" s="2" t="s">
        <v>31</v>
      </c>
      <c r="D817" s="2">
        <v>4</v>
      </c>
      <c r="E817" s="2" t="s">
        <v>23</v>
      </c>
      <c r="F817" s="140">
        <v>4</v>
      </c>
      <c r="G817" s="2" t="s">
        <v>28</v>
      </c>
      <c r="H817" s="139">
        <v>4</v>
      </c>
      <c r="J817" s="3" t="s">
        <v>119</v>
      </c>
      <c r="K817" s="2" t="s">
        <v>46</v>
      </c>
      <c r="L817" s="156" t="s">
        <v>47</v>
      </c>
      <c r="M817" s="82">
        <f t="shared" si="47"/>
        <v>2</v>
      </c>
    </row>
    <row r="818" spans="1:13" ht="45" customHeight="1">
      <c r="A818" s="3"/>
      <c r="B818" s="57" t="s">
        <v>132</v>
      </c>
      <c r="C818" s="2" t="s">
        <v>30</v>
      </c>
      <c r="D818" s="2">
        <v>4</v>
      </c>
      <c r="E818" s="2" t="s">
        <v>24</v>
      </c>
      <c r="F818" s="140">
        <v>3</v>
      </c>
      <c r="G818" s="2" t="s">
        <v>29</v>
      </c>
      <c r="H818" s="139">
        <v>4</v>
      </c>
      <c r="J818" s="9" t="s">
        <v>31</v>
      </c>
      <c r="K818" s="2" t="s">
        <v>51</v>
      </c>
      <c r="L818" s="156" t="s">
        <v>47</v>
      </c>
      <c r="M818" s="82">
        <f t="shared" si="47"/>
        <v>2</v>
      </c>
    </row>
    <row r="819" spans="1:13" ht="30.75" thickBot="1">
      <c r="A819" s="3"/>
      <c r="B819" s="57" t="s">
        <v>132</v>
      </c>
      <c r="C819" s="2" t="s">
        <v>323</v>
      </c>
      <c r="D819" s="58">
        <v>4</v>
      </c>
      <c r="E819" s="2" t="s">
        <v>144</v>
      </c>
      <c r="F819" s="140">
        <v>4</v>
      </c>
      <c r="G819" s="2" t="s">
        <v>318</v>
      </c>
      <c r="H819" s="58">
        <v>4</v>
      </c>
      <c r="J819" s="78" t="s">
        <v>117</v>
      </c>
      <c r="K819" s="140" t="s">
        <v>152</v>
      </c>
      <c r="L819" s="156" t="s">
        <v>48</v>
      </c>
      <c r="M819" s="82">
        <f t="shared" si="47"/>
        <v>0</v>
      </c>
    </row>
    <row r="820" spans="1:13" ht="45" customHeight="1" thickBot="1">
      <c r="A820" s="3"/>
      <c r="B820" s="57" t="s">
        <v>132</v>
      </c>
      <c r="C820" s="2"/>
      <c r="D820" s="58" t="s">
        <v>132</v>
      </c>
      <c r="E820" s="2"/>
      <c r="F820" s="58" t="s">
        <v>132</v>
      </c>
      <c r="G820" s="2" t="s">
        <v>269</v>
      </c>
      <c r="H820" s="58">
        <v>4</v>
      </c>
      <c r="J820" s="157" t="s">
        <v>135</v>
      </c>
      <c r="K820" s="42" t="s">
        <v>107</v>
      </c>
      <c r="L820" s="158"/>
      <c r="M820" s="83"/>
    </row>
    <row r="821" spans="1:13" ht="15.75" thickBot="1">
      <c r="A821" s="4"/>
      <c r="B821" s="58" t="s">
        <v>132</v>
      </c>
      <c r="C821" s="5"/>
      <c r="D821" s="58" t="s">
        <v>132</v>
      </c>
      <c r="E821" s="5"/>
      <c r="F821" s="58" t="s">
        <v>132</v>
      </c>
      <c r="G821" s="5"/>
      <c r="H821" s="58" t="s">
        <v>132</v>
      </c>
      <c r="K821" s="90"/>
    </row>
    <row r="822" spans="1:13" ht="15.75" thickBot="1">
      <c r="A822"/>
      <c r="B822"/>
      <c r="C822"/>
      <c r="D822"/>
      <c r="E822"/>
      <c r="F822"/>
      <c r="G822"/>
      <c r="H822"/>
      <c r="J822"/>
      <c r="K822"/>
      <c r="L822"/>
    </row>
    <row r="823" spans="1:13" ht="19.5" thickBot="1">
      <c r="A823" s="391">
        <v>45340</v>
      </c>
      <c r="B823" s="392"/>
      <c r="C823" s="392"/>
      <c r="D823" s="392"/>
      <c r="E823" s="392"/>
      <c r="F823" s="392"/>
      <c r="G823" s="393"/>
      <c r="H823" s="89">
        <f>SUM(B825:B838,D825:D838,F825:F838,H825:H838)+SUM(M824:M836)</f>
        <v>209</v>
      </c>
      <c r="J823" s="53" t="s">
        <v>34</v>
      </c>
      <c r="K823" s="54" t="s">
        <v>35</v>
      </c>
      <c r="L823" s="91" t="s">
        <v>50</v>
      </c>
      <c r="M823" s="161" t="s">
        <v>151</v>
      </c>
    </row>
    <row r="824" spans="1:13" ht="45.75" thickBot="1">
      <c r="A824" s="49" t="s">
        <v>0</v>
      </c>
      <c r="B824" s="51" t="s">
        <v>120</v>
      </c>
      <c r="C824" s="50" t="s">
        <v>1</v>
      </c>
      <c r="D824" s="51" t="s">
        <v>120</v>
      </c>
      <c r="E824" s="50" t="s">
        <v>112</v>
      </c>
      <c r="F824" s="51" t="s">
        <v>120</v>
      </c>
      <c r="G824" s="50" t="s">
        <v>131</v>
      </c>
      <c r="H824" s="52" t="s">
        <v>120</v>
      </c>
      <c r="I824" s="155">
        <f>H823/230</f>
        <v>0.90869565217391302</v>
      </c>
      <c r="J824" s="10" t="s">
        <v>21</v>
      </c>
      <c r="K824" s="46" t="s">
        <v>36</v>
      </c>
      <c r="L824" s="159" t="s">
        <v>47</v>
      </c>
      <c r="M824" s="160">
        <f t="shared" ref="M824:M836" si="48">IF(L824="✔",2,0)</f>
        <v>2</v>
      </c>
    </row>
    <row r="825" spans="1:13" ht="45">
      <c r="A825" s="47" t="s">
        <v>3</v>
      </c>
      <c r="B825" s="48">
        <v>5</v>
      </c>
      <c r="C825" s="48" t="s">
        <v>2</v>
      </c>
      <c r="D825" s="48">
        <v>4</v>
      </c>
      <c r="E825" s="48" t="s">
        <v>11</v>
      </c>
      <c r="F825" s="55">
        <v>5</v>
      </c>
      <c r="G825" s="48" t="s">
        <v>5</v>
      </c>
      <c r="H825" s="138">
        <v>4</v>
      </c>
      <c r="J825" s="7" t="s">
        <v>2</v>
      </c>
      <c r="K825" s="2" t="s">
        <v>37</v>
      </c>
      <c r="L825" s="156" t="s">
        <v>47</v>
      </c>
      <c r="M825" s="82">
        <f t="shared" si="48"/>
        <v>2</v>
      </c>
    </row>
    <row r="826" spans="1:13" ht="45">
      <c r="A826" s="3" t="s">
        <v>113</v>
      </c>
      <c r="B826" s="2">
        <v>4</v>
      </c>
      <c r="C826" s="2" t="s">
        <v>21</v>
      </c>
      <c r="D826" s="2">
        <v>3</v>
      </c>
      <c r="E826" s="2" t="s">
        <v>22</v>
      </c>
      <c r="F826" s="140">
        <v>5</v>
      </c>
      <c r="G826" s="2" t="s">
        <v>6</v>
      </c>
      <c r="H826" s="139">
        <v>4</v>
      </c>
      <c r="J826" s="8" t="s">
        <v>4</v>
      </c>
      <c r="K826" s="2" t="s">
        <v>39</v>
      </c>
      <c r="L826" s="156" t="s">
        <v>47</v>
      </c>
      <c r="M826" s="82">
        <f t="shared" si="48"/>
        <v>2</v>
      </c>
    </row>
    <row r="827" spans="1:13" ht="30" customHeight="1">
      <c r="A827" s="3" t="s">
        <v>163</v>
      </c>
      <c r="B827" s="2">
        <v>4</v>
      </c>
      <c r="C827" s="2" t="s">
        <v>17</v>
      </c>
      <c r="D827" s="2">
        <v>3</v>
      </c>
      <c r="E827" s="2" t="s">
        <v>12</v>
      </c>
      <c r="F827" s="140">
        <v>5</v>
      </c>
      <c r="G827" s="2" t="s">
        <v>7</v>
      </c>
      <c r="H827" s="139">
        <v>4</v>
      </c>
      <c r="J827" s="8" t="s">
        <v>38</v>
      </c>
      <c r="K827" s="2" t="s">
        <v>41</v>
      </c>
      <c r="L827" s="156" t="s">
        <v>47</v>
      </c>
      <c r="M827" s="82">
        <f t="shared" si="48"/>
        <v>2</v>
      </c>
    </row>
    <row r="828" spans="1:13" ht="15" customHeight="1">
      <c r="A828" s="3" t="s">
        <v>114</v>
      </c>
      <c r="B828" s="2">
        <v>5</v>
      </c>
      <c r="C828" s="2" t="s">
        <v>4</v>
      </c>
      <c r="D828" s="2">
        <v>3</v>
      </c>
      <c r="E828" s="2" t="s">
        <v>13</v>
      </c>
      <c r="F828" s="140">
        <v>4</v>
      </c>
      <c r="G828" s="2" t="s">
        <v>8</v>
      </c>
      <c r="H828" s="139">
        <v>4</v>
      </c>
      <c r="J828" s="6" t="s">
        <v>20</v>
      </c>
      <c r="K828" s="2" t="s">
        <v>44</v>
      </c>
      <c r="L828" s="156" t="s">
        <v>47</v>
      </c>
      <c r="M828" s="82">
        <f t="shared" si="48"/>
        <v>2</v>
      </c>
    </row>
    <row r="829" spans="1:13" ht="60">
      <c r="A829" s="3" t="s">
        <v>32</v>
      </c>
      <c r="B829" s="2">
        <v>5</v>
      </c>
      <c r="C829" s="2" t="s">
        <v>38</v>
      </c>
      <c r="D829" s="2">
        <v>4</v>
      </c>
      <c r="E829" s="2" t="s">
        <v>43</v>
      </c>
      <c r="F829" s="140">
        <v>4</v>
      </c>
      <c r="G829" s="2" t="s">
        <v>9</v>
      </c>
      <c r="H829" s="139">
        <v>4</v>
      </c>
      <c r="J829" s="8" t="s">
        <v>31</v>
      </c>
      <c r="K829" s="2" t="s">
        <v>45</v>
      </c>
      <c r="L829" s="156" t="s">
        <v>47</v>
      </c>
      <c r="M829" s="82">
        <f t="shared" si="48"/>
        <v>2</v>
      </c>
    </row>
    <row r="830" spans="1:13" ht="30" customHeight="1">
      <c r="A830" s="3" t="s">
        <v>115</v>
      </c>
      <c r="B830" s="2">
        <v>4</v>
      </c>
      <c r="C830" s="2" t="s">
        <v>27</v>
      </c>
      <c r="D830" s="2">
        <v>4</v>
      </c>
      <c r="E830" s="2" t="s">
        <v>14</v>
      </c>
      <c r="F830" s="140">
        <v>4</v>
      </c>
      <c r="G830" s="2" t="s">
        <v>10</v>
      </c>
      <c r="H830" s="139">
        <v>4</v>
      </c>
      <c r="J830" s="3" t="s">
        <v>33</v>
      </c>
      <c r="K830" s="2" t="s">
        <v>49</v>
      </c>
      <c r="L830" s="156" t="s">
        <v>47</v>
      </c>
      <c r="M830" s="82">
        <f t="shared" si="48"/>
        <v>2</v>
      </c>
    </row>
    <row r="831" spans="1:13" ht="15" customHeight="1">
      <c r="A831" s="3" t="s">
        <v>116</v>
      </c>
      <c r="B831" s="2">
        <v>5</v>
      </c>
      <c r="C831" s="2" t="s">
        <v>19</v>
      </c>
      <c r="D831" s="2">
        <v>3</v>
      </c>
      <c r="E831" s="2" t="s">
        <v>15</v>
      </c>
      <c r="F831" s="140">
        <v>4</v>
      </c>
      <c r="G831" s="2" t="s">
        <v>18</v>
      </c>
      <c r="H831" s="139">
        <v>4</v>
      </c>
      <c r="J831" s="8" t="s">
        <v>16</v>
      </c>
      <c r="K831" s="2" t="s">
        <v>40</v>
      </c>
      <c r="L831" s="156" t="s">
        <v>48</v>
      </c>
      <c r="M831" s="82">
        <f t="shared" si="48"/>
        <v>0</v>
      </c>
    </row>
    <row r="832" spans="1:13" ht="45">
      <c r="A832" s="3" t="s">
        <v>117</v>
      </c>
      <c r="B832" s="2">
        <v>3</v>
      </c>
      <c r="C832" s="2" t="s">
        <v>130</v>
      </c>
      <c r="D832" s="2">
        <v>4</v>
      </c>
      <c r="E832" s="2" t="s">
        <v>16</v>
      </c>
      <c r="F832" s="140">
        <v>4</v>
      </c>
      <c r="G832" s="2" t="s">
        <v>252</v>
      </c>
      <c r="H832" s="139">
        <v>4</v>
      </c>
      <c r="J832" s="9" t="s">
        <v>27</v>
      </c>
      <c r="K832" s="2" t="s">
        <v>42</v>
      </c>
      <c r="L832" s="156" t="s">
        <v>47</v>
      </c>
      <c r="M832" s="82">
        <f t="shared" si="48"/>
        <v>2</v>
      </c>
    </row>
    <row r="833" spans="1:13" ht="45" customHeight="1">
      <c r="A833" s="3" t="s">
        <v>118</v>
      </c>
      <c r="B833" s="2">
        <v>3</v>
      </c>
      <c r="C833" s="2" t="s">
        <v>164</v>
      </c>
      <c r="D833" s="2">
        <v>3</v>
      </c>
      <c r="E833" s="2" t="s">
        <v>26</v>
      </c>
      <c r="F833" s="140">
        <v>4</v>
      </c>
      <c r="G833" s="2" t="s">
        <v>25</v>
      </c>
      <c r="H833" s="139">
        <v>4</v>
      </c>
      <c r="J833" s="6" t="s">
        <v>28</v>
      </c>
      <c r="K833" s="2" t="s">
        <v>40</v>
      </c>
      <c r="L833" s="156" t="s">
        <v>47</v>
      </c>
      <c r="M833" s="82">
        <f t="shared" si="48"/>
        <v>2</v>
      </c>
    </row>
    <row r="834" spans="1:13" ht="45">
      <c r="A834" s="3" t="s">
        <v>161</v>
      </c>
      <c r="B834" s="2">
        <v>4</v>
      </c>
      <c r="C834" s="2" t="s">
        <v>31</v>
      </c>
      <c r="D834" s="2">
        <v>4</v>
      </c>
      <c r="E834" s="2" t="s">
        <v>23</v>
      </c>
      <c r="F834" s="140">
        <v>4</v>
      </c>
      <c r="G834" s="2" t="s">
        <v>28</v>
      </c>
      <c r="H834" s="139">
        <v>4</v>
      </c>
      <c r="J834" s="3" t="s">
        <v>119</v>
      </c>
      <c r="K834" s="2" t="s">
        <v>46</v>
      </c>
      <c r="L834" s="156" t="s">
        <v>47</v>
      </c>
      <c r="M834" s="82">
        <f t="shared" si="48"/>
        <v>2</v>
      </c>
    </row>
    <row r="835" spans="1:13" ht="45" customHeight="1">
      <c r="A835" s="3"/>
      <c r="B835" s="57" t="s">
        <v>132</v>
      </c>
      <c r="C835" s="2" t="s">
        <v>30</v>
      </c>
      <c r="D835" s="2">
        <v>4</v>
      </c>
      <c r="E835" s="2" t="s">
        <v>24</v>
      </c>
      <c r="F835" s="140">
        <v>3</v>
      </c>
      <c r="G835" s="2" t="s">
        <v>29</v>
      </c>
      <c r="H835" s="139">
        <v>4</v>
      </c>
      <c r="J835" s="9" t="s">
        <v>31</v>
      </c>
      <c r="K835" s="2" t="s">
        <v>51</v>
      </c>
      <c r="L835" s="156" t="s">
        <v>47</v>
      </c>
      <c r="M835" s="82">
        <f t="shared" si="48"/>
        <v>2</v>
      </c>
    </row>
    <row r="836" spans="1:13" ht="30.75" thickBot="1">
      <c r="A836" s="3"/>
      <c r="B836" s="57" t="s">
        <v>132</v>
      </c>
      <c r="C836" s="2" t="s">
        <v>323</v>
      </c>
      <c r="D836" s="58">
        <v>4</v>
      </c>
      <c r="E836" s="2" t="s">
        <v>144</v>
      </c>
      <c r="F836" s="140">
        <v>4</v>
      </c>
      <c r="G836" s="2" t="s">
        <v>318</v>
      </c>
      <c r="H836" s="58">
        <v>4</v>
      </c>
      <c r="J836" s="78" t="s">
        <v>117</v>
      </c>
      <c r="K836" s="140" t="s">
        <v>152</v>
      </c>
      <c r="L836" s="156" t="s">
        <v>48</v>
      </c>
      <c r="M836" s="82">
        <f t="shared" si="48"/>
        <v>0</v>
      </c>
    </row>
    <row r="837" spans="1:13" ht="30.75" thickBot="1">
      <c r="A837" s="3"/>
      <c r="B837" s="57" t="s">
        <v>132</v>
      </c>
      <c r="C837" s="2"/>
      <c r="D837" s="58" t="s">
        <v>132</v>
      </c>
      <c r="E837" s="2"/>
      <c r="F837" s="58" t="s">
        <v>132</v>
      </c>
      <c r="G837" s="2" t="s">
        <v>269</v>
      </c>
      <c r="H837" s="58">
        <v>4</v>
      </c>
      <c r="J837" s="157" t="s">
        <v>135</v>
      </c>
      <c r="K837" s="42" t="s">
        <v>107</v>
      </c>
      <c r="L837" s="158"/>
      <c r="M837" s="83"/>
    </row>
    <row r="838" spans="1:13" ht="15.75" thickBot="1">
      <c r="A838" s="4"/>
      <c r="B838" s="58" t="s">
        <v>132</v>
      </c>
      <c r="C838" s="5"/>
      <c r="D838" s="58" t="s">
        <v>132</v>
      </c>
      <c r="E838" s="5"/>
      <c r="F838" s="58" t="s">
        <v>132</v>
      </c>
      <c r="G838" s="5"/>
      <c r="H838" s="58" t="s">
        <v>132</v>
      </c>
      <c r="K838" s="90"/>
    </row>
    <row r="839" spans="1:13" ht="15.75" thickBot="1">
      <c r="A839"/>
      <c r="B839"/>
      <c r="C839"/>
      <c r="D839"/>
      <c r="E839"/>
      <c r="F839"/>
      <c r="G839"/>
      <c r="H839"/>
      <c r="J839"/>
      <c r="K839"/>
      <c r="L839"/>
    </row>
    <row r="840" spans="1:13" ht="19.5" thickBot="1">
      <c r="A840" s="391">
        <v>45341</v>
      </c>
      <c r="B840" s="392"/>
      <c r="C840" s="392"/>
      <c r="D840" s="392"/>
      <c r="E840" s="392"/>
      <c r="F840" s="392"/>
      <c r="G840" s="393"/>
      <c r="H840" s="89">
        <f>SUM(B842:B855,D842:D855,F842:F855,H842:H855)+SUM(M841:M853)</f>
        <v>213</v>
      </c>
      <c r="J840" s="53" t="s">
        <v>34</v>
      </c>
      <c r="K840" s="54" t="s">
        <v>35</v>
      </c>
      <c r="L840" s="91" t="s">
        <v>50</v>
      </c>
      <c r="M840" s="161" t="s">
        <v>151</v>
      </c>
    </row>
    <row r="841" spans="1:13" ht="45.75" thickBot="1">
      <c r="A841" s="49" t="s">
        <v>0</v>
      </c>
      <c r="B841" s="51" t="s">
        <v>120</v>
      </c>
      <c r="C841" s="50" t="s">
        <v>1</v>
      </c>
      <c r="D841" s="51" t="s">
        <v>120</v>
      </c>
      <c r="E841" s="50" t="s">
        <v>112</v>
      </c>
      <c r="F841" s="51" t="s">
        <v>120</v>
      </c>
      <c r="G841" s="50" t="s">
        <v>131</v>
      </c>
      <c r="H841" s="52" t="s">
        <v>120</v>
      </c>
      <c r="I841" s="155">
        <f>H840/230</f>
        <v>0.92608695652173911</v>
      </c>
      <c r="J841" s="10" t="s">
        <v>21</v>
      </c>
      <c r="K841" s="46" t="s">
        <v>36</v>
      </c>
      <c r="L841" s="159" t="s">
        <v>47</v>
      </c>
      <c r="M841" s="160">
        <f t="shared" ref="M841:M853" si="49">IF(L841="✔",2,0)</f>
        <v>2</v>
      </c>
    </row>
    <row r="842" spans="1:13" ht="30" customHeight="1">
      <c r="A842" s="47" t="s">
        <v>3</v>
      </c>
      <c r="B842" s="48">
        <v>5</v>
      </c>
      <c r="C842" s="48" t="s">
        <v>2</v>
      </c>
      <c r="D842" s="48">
        <v>4</v>
      </c>
      <c r="E842" s="48" t="s">
        <v>11</v>
      </c>
      <c r="F842" s="55">
        <v>5</v>
      </c>
      <c r="G842" s="48" t="s">
        <v>5</v>
      </c>
      <c r="H842" s="138">
        <v>4</v>
      </c>
      <c r="J842" s="7" t="s">
        <v>2</v>
      </c>
      <c r="K842" s="2" t="s">
        <v>37</v>
      </c>
      <c r="L842" s="156" t="s">
        <v>47</v>
      </c>
      <c r="M842" s="82">
        <f t="shared" si="49"/>
        <v>2</v>
      </c>
    </row>
    <row r="843" spans="1:13" ht="15" customHeight="1">
      <c r="A843" s="3" t="s">
        <v>113</v>
      </c>
      <c r="B843" s="2">
        <v>4</v>
      </c>
      <c r="C843" s="2" t="s">
        <v>21</v>
      </c>
      <c r="D843" s="2">
        <v>4</v>
      </c>
      <c r="E843" s="2" t="s">
        <v>22</v>
      </c>
      <c r="F843" s="140">
        <v>5</v>
      </c>
      <c r="G843" s="2" t="s">
        <v>6</v>
      </c>
      <c r="H843" s="139">
        <v>4</v>
      </c>
      <c r="J843" s="8" t="s">
        <v>4</v>
      </c>
      <c r="K843" s="2" t="s">
        <v>39</v>
      </c>
      <c r="L843" s="156" t="s">
        <v>47</v>
      </c>
      <c r="M843" s="82">
        <f t="shared" si="49"/>
        <v>2</v>
      </c>
    </row>
    <row r="844" spans="1:13" ht="45">
      <c r="A844" s="3" t="s">
        <v>163</v>
      </c>
      <c r="B844" s="2">
        <v>5</v>
      </c>
      <c r="C844" s="2" t="s">
        <v>17</v>
      </c>
      <c r="D844" s="2">
        <v>3</v>
      </c>
      <c r="E844" s="2" t="s">
        <v>12</v>
      </c>
      <c r="F844" s="140">
        <v>5</v>
      </c>
      <c r="G844" s="2" t="s">
        <v>7</v>
      </c>
      <c r="H844" s="139">
        <v>4</v>
      </c>
      <c r="J844" s="8" t="s">
        <v>38</v>
      </c>
      <c r="K844" s="2" t="s">
        <v>41</v>
      </c>
      <c r="L844" s="156" t="s">
        <v>47</v>
      </c>
      <c r="M844" s="82">
        <f t="shared" si="49"/>
        <v>2</v>
      </c>
    </row>
    <row r="845" spans="1:13" ht="30" customHeight="1">
      <c r="A845" s="3" t="s">
        <v>114</v>
      </c>
      <c r="B845" s="2">
        <v>5</v>
      </c>
      <c r="C845" s="2" t="s">
        <v>4</v>
      </c>
      <c r="D845" s="2">
        <v>3</v>
      </c>
      <c r="E845" s="2" t="s">
        <v>13</v>
      </c>
      <c r="F845" s="140">
        <v>4</v>
      </c>
      <c r="G845" s="2" t="s">
        <v>8</v>
      </c>
      <c r="H845" s="139">
        <v>4</v>
      </c>
      <c r="J845" s="6" t="s">
        <v>20</v>
      </c>
      <c r="K845" s="2" t="s">
        <v>44</v>
      </c>
      <c r="L845" s="156" t="s">
        <v>47</v>
      </c>
      <c r="M845" s="82">
        <f t="shared" si="49"/>
        <v>2</v>
      </c>
    </row>
    <row r="846" spans="1:13" ht="15" customHeight="1">
      <c r="A846" s="3" t="s">
        <v>32</v>
      </c>
      <c r="B846" s="2">
        <v>5</v>
      </c>
      <c r="C846" s="2" t="s">
        <v>38</v>
      </c>
      <c r="D846" s="2">
        <v>4</v>
      </c>
      <c r="E846" s="2" t="s">
        <v>43</v>
      </c>
      <c r="F846" s="140">
        <v>4</v>
      </c>
      <c r="G846" s="2" t="s">
        <v>9</v>
      </c>
      <c r="H846" s="139">
        <v>4</v>
      </c>
      <c r="J846" s="8" t="s">
        <v>31</v>
      </c>
      <c r="K846" s="2" t="s">
        <v>45</v>
      </c>
      <c r="L846" s="156" t="s">
        <v>47</v>
      </c>
      <c r="M846" s="82">
        <f t="shared" si="49"/>
        <v>2</v>
      </c>
    </row>
    <row r="847" spans="1:13" ht="45">
      <c r="A847" s="3" t="s">
        <v>115</v>
      </c>
      <c r="B847" s="2">
        <v>4</v>
      </c>
      <c r="C847" s="2" t="s">
        <v>27</v>
      </c>
      <c r="D847" s="2">
        <v>4</v>
      </c>
      <c r="E847" s="2" t="s">
        <v>14</v>
      </c>
      <c r="F847" s="140">
        <v>4</v>
      </c>
      <c r="G847" s="2" t="s">
        <v>10</v>
      </c>
      <c r="H847" s="139">
        <v>4</v>
      </c>
      <c r="J847" s="3" t="s">
        <v>33</v>
      </c>
      <c r="K847" s="2" t="s">
        <v>49</v>
      </c>
      <c r="L847" s="156" t="s">
        <v>47</v>
      </c>
      <c r="M847" s="82">
        <f t="shared" si="49"/>
        <v>2</v>
      </c>
    </row>
    <row r="848" spans="1:13" ht="45" customHeight="1">
      <c r="A848" s="3" t="s">
        <v>116</v>
      </c>
      <c r="B848" s="2">
        <v>5</v>
      </c>
      <c r="C848" s="2" t="s">
        <v>19</v>
      </c>
      <c r="D848" s="2">
        <v>3</v>
      </c>
      <c r="E848" s="2" t="s">
        <v>15</v>
      </c>
      <c r="F848" s="140">
        <v>4</v>
      </c>
      <c r="G848" s="2" t="s">
        <v>18</v>
      </c>
      <c r="H848" s="139">
        <v>4</v>
      </c>
      <c r="J848" s="8" t="s">
        <v>16</v>
      </c>
      <c r="K848" s="2" t="s">
        <v>40</v>
      </c>
      <c r="L848" s="156" t="s">
        <v>48</v>
      </c>
      <c r="M848" s="82">
        <f t="shared" si="49"/>
        <v>0</v>
      </c>
    </row>
    <row r="849" spans="1:13" ht="45">
      <c r="A849" s="3" t="s">
        <v>117</v>
      </c>
      <c r="B849" s="2">
        <v>3</v>
      </c>
      <c r="C849" s="2" t="s">
        <v>130</v>
      </c>
      <c r="D849" s="2">
        <v>4</v>
      </c>
      <c r="E849" s="2" t="s">
        <v>16</v>
      </c>
      <c r="F849" s="140">
        <v>4</v>
      </c>
      <c r="G849" s="2" t="s">
        <v>252</v>
      </c>
      <c r="H849" s="139">
        <v>4</v>
      </c>
      <c r="J849" s="9" t="s">
        <v>27</v>
      </c>
      <c r="K849" s="2" t="s">
        <v>42</v>
      </c>
      <c r="L849" s="156" t="s">
        <v>47</v>
      </c>
      <c r="M849" s="82">
        <f t="shared" si="49"/>
        <v>2</v>
      </c>
    </row>
    <row r="850" spans="1:13" ht="45" customHeight="1">
      <c r="A850" s="3" t="s">
        <v>118</v>
      </c>
      <c r="B850" s="2">
        <v>5</v>
      </c>
      <c r="C850" s="2" t="s">
        <v>164</v>
      </c>
      <c r="D850" s="2">
        <v>3</v>
      </c>
      <c r="E850" s="2" t="s">
        <v>26</v>
      </c>
      <c r="F850" s="140">
        <v>4</v>
      </c>
      <c r="G850" s="2" t="s">
        <v>25</v>
      </c>
      <c r="H850" s="139">
        <v>4</v>
      </c>
      <c r="J850" s="6" t="s">
        <v>28</v>
      </c>
      <c r="K850" s="2" t="s">
        <v>40</v>
      </c>
      <c r="L850" s="156" t="s">
        <v>47</v>
      </c>
      <c r="M850" s="82">
        <f t="shared" si="49"/>
        <v>2</v>
      </c>
    </row>
    <row r="851" spans="1:13" ht="45">
      <c r="A851" s="3" t="s">
        <v>161</v>
      </c>
      <c r="B851" s="2">
        <v>4</v>
      </c>
      <c r="C851" s="2" t="s">
        <v>31</v>
      </c>
      <c r="D851" s="2">
        <v>4</v>
      </c>
      <c r="E851" s="2" t="s">
        <v>23</v>
      </c>
      <c r="F851" s="140">
        <v>4</v>
      </c>
      <c r="G851" s="2" t="s">
        <v>28</v>
      </c>
      <c r="H851" s="139">
        <v>4</v>
      </c>
      <c r="J851" s="3" t="s">
        <v>119</v>
      </c>
      <c r="K851" s="2" t="s">
        <v>46</v>
      </c>
      <c r="L851" s="156" t="s">
        <v>47</v>
      </c>
      <c r="M851" s="82">
        <f t="shared" si="49"/>
        <v>2</v>
      </c>
    </row>
    <row r="852" spans="1:13" ht="45">
      <c r="A852" s="3"/>
      <c r="B852" s="57" t="s">
        <v>132</v>
      </c>
      <c r="C852" s="2" t="s">
        <v>30</v>
      </c>
      <c r="D852" s="2">
        <v>4</v>
      </c>
      <c r="E852" s="2" t="s">
        <v>24</v>
      </c>
      <c r="F852" s="140">
        <v>3</v>
      </c>
      <c r="G852" s="2" t="s">
        <v>29</v>
      </c>
      <c r="H852" s="139">
        <v>4</v>
      </c>
      <c r="J852" s="9" t="s">
        <v>31</v>
      </c>
      <c r="K852" s="2" t="s">
        <v>51</v>
      </c>
      <c r="L852" s="156" t="s">
        <v>47</v>
      </c>
      <c r="M852" s="82">
        <f t="shared" si="49"/>
        <v>2</v>
      </c>
    </row>
    <row r="853" spans="1:13" ht="30.75" thickBot="1">
      <c r="A853" s="3"/>
      <c r="B853" s="57" t="s">
        <v>132</v>
      </c>
      <c r="C853" s="2" t="s">
        <v>323</v>
      </c>
      <c r="D853" s="58">
        <v>4</v>
      </c>
      <c r="E853" s="2" t="s">
        <v>144</v>
      </c>
      <c r="F853" s="140">
        <v>4</v>
      </c>
      <c r="G853" s="2" t="s">
        <v>318</v>
      </c>
      <c r="H853" s="58">
        <v>4</v>
      </c>
      <c r="J853" s="78" t="s">
        <v>117</v>
      </c>
      <c r="K853" s="140" t="s">
        <v>152</v>
      </c>
      <c r="L853" s="156" t="s">
        <v>48</v>
      </c>
      <c r="M853" s="82">
        <f t="shared" si="49"/>
        <v>0</v>
      </c>
    </row>
    <row r="854" spans="1:13" ht="30.75" thickBot="1">
      <c r="A854" s="3"/>
      <c r="B854" s="57" t="s">
        <v>132</v>
      </c>
      <c r="C854" s="2"/>
      <c r="D854" s="58" t="s">
        <v>132</v>
      </c>
      <c r="E854" s="2"/>
      <c r="F854" s="58" t="s">
        <v>132</v>
      </c>
      <c r="G854" s="2" t="s">
        <v>269</v>
      </c>
      <c r="H854" s="58">
        <v>4</v>
      </c>
      <c r="J854" s="157" t="s">
        <v>135</v>
      </c>
      <c r="K854" s="42" t="s">
        <v>107</v>
      </c>
      <c r="L854" s="158"/>
      <c r="M854" s="83"/>
    </row>
    <row r="855" spans="1:13" ht="15.75" thickBot="1">
      <c r="A855" s="4"/>
      <c r="B855" s="58" t="s">
        <v>132</v>
      </c>
      <c r="C855" s="5"/>
      <c r="D855" s="58" t="s">
        <v>132</v>
      </c>
      <c r="E855" s="5"/>
      <c r="F855" s="58" t="s">
        <v>132</v>
      </c>
      <c r="G855" s="5"/>
      <c r="H855" s="58" t="s">
        <v>132</v>
      </c>
      <c r="K855" s="90"/>
    </row>
    <row r="856" spans="1:13" ht="15.75" thickBot="1">
      <c r="A856"/>
      <c r="B856"/>
      <c r="C856"/>
      <c r="D856"/>
      <c r="E856"/>
      <c r="F856"/>
      <c r="G856"/>
      <c r="H856"/>
      <c r="J856"/>
      <c r="K856"/>
      <c r="L856"/>
    </row>
    <row r="857" spans="1:13" ht="19.5" thickBot="1">
      <c r="A857" s="391">
        <v>45342</v>
      </c>
      <c r="B857" s="392"/>
      <c r="C857" s="392"/>
      <c r="D857" s="392"/>
      <c r="E857" s="392"/>
      <c r="F857" s="392"/>
      <c r="G857" s="393"/>
      <c r="H857" s="89">
        <f>SUM(B859:B872,D859:D872,F859:F872,H859:H872)+SUM(M858:M870)</f>
        <v>207</v>
      </c>
      <c r="J857" s="53" t="s">
        <v>34</v>
      </c>
      <c r="K857" s="54" t="s">
        <v>35</v>
      </c>
      <c r="L857" s="91" t="s">
        <v>50</v>
      </c>
      <c r="M857" s="161" t="s">
        <v>151</v>
      </c>
    </row>
    <row r="858" spans="1:13" ht="15" customHeight="1" thickBot="1">
      <c r="A858" s="49" t="s">
        <v>0</v>
      </c>
      <c r="B858" s="51" t="s">
        <v>120</v>
      </c>
      <c r="C858" s="50" t="s">
        <v>1</v>
      </c>
      <c r="D858" s="51" t="s">
        <v>120</v>
      </c>
      <c r="E858" s="50" t="s">
        <v>112</v>
      </c>
      <c r="F858" s="51" t="s">
        <v>120</v>
      </c>
      <c r="G858" s="50" t="s">
        <v>131</v>
      </c>
      <c r="H858" s="52" t="s">
        <v>120</v>
      </c>
      <c r="I858" s="155">
        <f>H857/230</f>
        <v>0.9</v>
      </c>
      <c r="J858" s="10" t="s">
        <v>21</v>
      </c>
      <c r="K858" s="46" t="s">
        <v>36</v>
      </c>
      <c r="L858" s="159" t="s">
        <v>47</v>
      </c>
      <c r="M858" s="160">
        <f t="shared" ref="M858:M870" si="50">IF(L858="✔",2,0)</f>
        <v>2</v>
      </c>
    </row>
    <row r="859" spans="1:13" ht="45">
      <c r="A859" s="47" t="s">
        <v>424</v>
      </c>
      <c r="B859" s="48">
        <v>5</v>
      </c>
      <c r="C859" s="48" t="s">
        <v>2</v>
      </c>
      <c r="D859" s="48">
        <v>4</v>
      </c>
      <c r="E859" s="48" t="s">
        <v>11</v>
      </c>
      <c r="F859" s="55">
        <v>5</v>
      </c>
      <c r="G859" s="48" t="s">
        <v>5</v>
      </c>
      <c r="H859" s="138">
        <v>4</v>
      </c>
      <c r="J859" s="7" t="s">
        <v>2</v>
      </c>
      <c r="K859" s="2" t="s">
        <v>37</v>
      </c>
      <c r="L859" s="156" t="s">
        <v>47</v>
      </c>
      <c r="M859" s="82">
        <f t="shared" si="50"/>
        <v>2</v>
      </c>
    </row>
    <row r="860" spans="1:13" ht="30" customHeight="1">
      <c r="A860" s="3" t="s">
        <v>113</v>
      </c>
      <c r="B860" s="2">
        <v>4</v>
      </c>
      <c r="C860" s="2" t="s">
        <v>21</v>
      </c>
      <c r="D860" s="2">
        <v>2</v>
      </c>
      <c r="E860" s="2" t="s">
        <v>22</v>
      </c>
      <c r="F860" s="140">
        <v>5</v>
      </c>
      <c r="G860" s="2" t="s">
        <v>6</v>
      </c>
      <c r="H860" s="139">
        <v>4</v>
      </c>
      <c r="J860" s="8" t="s">
        <v>4</v>
      </c>
      <c r="K860" s="2" t="s">
        <v>39</v>
      </c>
      <c r="L860" s="156" t="s">
        <v>47</v>
      </c>
      <c r="M860" s="82">
        <f t="shared" si="50"/>
        <v>2</v>
      </c>
    </row>
    <row r="861" spans="1:13" ht="15" customHeight="1">
      <c r="A861" s="3" t="s">
        <v>163</v>
      </c>
      <c r="B861" s="2">
        <v>5</v>
      </c>
      <c r="C861" s="2" t="s">
        <v>17</v>
      </c>
      <c r="D861" s="2">
        <v>3</v>
      </c>
      <c r="E861" s="2" t="s">
        <v>12</v>
      </c>
      <c r="F861" s="140">
        <v>5</v>
      </c>
      <c r="G861" s="2" t="s">
        <v>7</v>
      </c>
      <c r="H861" s="139">
        <v>4</v>
      </c>
      <c r="J861" s="8" t="s">
        <v>38</v>
      </c>
      <c r="K861" s="2" t="s">
        <v>41</v>
      </c>
      <c r="L861" s="156" t="s">
        <v>47</v>
      </c>
      <c r="M861" s="82">
        <f t="shared" si="50"/>
        <v>2</v>
      </c>
    </row>
    <row r="862" spans="1:13" ht="45">
      <c r="A862" s="3" t="s">
        <v>114</v>
      </c>
      <c r="B862" s="2">
        <v>5</v>
      </c>
      <c r="C862" s="2" t="s">
        <v>4</v>
      </c>
      <c r="D862" s="2">
        <v>3</v>
      </c>
      <c r="E862" s="2" t="s">
        <v>13</v>
      </c>
      <c r="F862" s="140">
        <v>4</v>
      </c>
      <c r="G862" s="2" t="s">
        <v>8</v>
      </c>
      <c r="H862" s="139">
        <v>4</v>
      </c>
      <c r="J862" s="6" t="s">
        <v>20</v>
      </c>
      <c r="K862" s="2" t="s">
        <v>44</v>
      </c>
      <c r="L862" s="156" t="s">
        <v>47</v>
      </c>
      <c r="M862" s="82">
        <f t="shared" si="50"/>
        <v>2</v>
      </c>
    </row>
    <row r="863" spans="1:13" ht="45" customHeight="1">
      <c r="A863" s="3" t="s">
        <v>32</v>
      </c>
      <c r="B863" s="2">
        <v>5</v>
      </c>
      <c r="C863" s="2" t="s">
        <v>38</v>
      </c>
      <c r="D863" s="2">
        <v>4</v>
      </c>
      <c r="E863" s="2" t="s">
        <v>43</v>
      </c>
      <c r="F863" s="140">
        <v>4</v>
      </c>
      <c r="G863" s="2" t="s">
        <v>9</v>
      </c>
      <c r="H863" s="139">
        <v>4</v>
      </c>
      <c r="J863" s="8" t="s">
        <v>31</v>
      </c>
      <c r="K863" s="2" t="s">
        <v>45</v>
      </c>
      <c r="L863" s="156" t="s">
        <v>47</v>
      </c>
      <c r="M863" s="82">
        <f t="shared" si="50"/>
        <v>2</v>
      </c>
    </row>
    <row r="864" spans="1:13" ht="45">
      <c r="A864" s="3" t="s">
        <v>115</v>
      </c>
      <c r="B864" s="2">
        <v>4</v>
      </c>
      <c r="C864" s="2" t="s">
        <v>27</v>
      </c>
      <c r="D864" s="2">
        <v>4</v>
      </c>
      <c r="E864" s="2" t="s">
        <v>14</v>
      </c>
      <c r="F864" s="140">
        <v>4</v>
      </c>
      <c r="G864" s="2" t="s">
        <v>10</v>
      </c>
      <c r="H864" s="139">
        <v>3</v>
      </c>
      <c r="J864" s="3" t="s">
        <v>33</v>
      </c>
      <c r="K864" s="2" t="s">
        <v>49</v>
      </c>
      <c r="L864" s="156" t="s">
        <v>47</v>
      </c>
      <c r="M864" s="82">
        <f t="shared" si="50"/>
        <v>2</v>
      </c>
    </row>
    <row r="865" spans="1:13" ht="45" customHeight="1">
      <c r="A865" s="3" t="s">
        <v>116</v>
      </c>
      <c r="B865" s="2">
        <v>5</v>
      </c>
      <c r="C865" s="2" t="s">
        <v>19</v>
      </c>
      <c r="D865" s="2">
        <v>3</v>
      </c>
      <c r="E865" s="2" t="s">
        <v>15</v>
      </c>
      <c r="F865" s="140">
        <v>4</v>
      </c>
      <c r="G865" s="2" t="s">
        <v>18</v>
      </c>
      <c r="H865" s="139">
        <v>3</v>
      </c>
      <c r="J865" s="8" t="s">
        <v>16</v>
      </c>
      <c r="K865" s="2" t="s">
        <v>40</v>
      </c>
      <c r="L865" s="156" t="s">
        <v>48</v>
      </c>
      <c r="M865" s="82">
        <f t="shared" si="50"/>
        <v>0</v>
      </c>
    </row>
    <row r="866" spans="1:13" ht="45">
      <c r="A866" s="3" t="s">
        <v>117</v>
      </c>
      <c r="B866" s="2">
        <v>3</v>
      </c>
      <c r="C866" s="2" t="s">
        <v>130</v>
      </c>
      <c r="D866" s="2">
        <v>4</v>
      </c>
      <c r="E866" s="2" t="s">
        <v>16</v>
      </c>
      <c r="F866" s="140">
        <v>4</v>
      </c>
      <c r="G866" s="2" t="s">
        <v>252</v>
      </c>
      <c r="H866" s="139">
        <v>3</v>
      </c>
      <c r="J866" s="9" t="s">
        <v>27</v>
      </c>
      <c r="K866" s="2" t="s">
        <v>42</v>
      </c>
      <c r="L866" s="156" t="s">
        <v>47</v>
      </c>
      <c r="M866" s="82">
        <f t="shared" si="50"/>
        <v>2</v>
      </c>
    </row>
    <row r="867" spans="1:13" ht="45">
      <c r="A867" s="3" t="s">
        <v>118</v>
      </c>
      <c r="B867" s="2">
        <v>4</v>
      </c>
      <c r="C867" s="2" t="s">
        <v>164</v>
      </c>
      <c r="D867" s="2">
        <v>3</v>
      </c>
      <c r="E867" s="2" t="s">
        <v>26</v>
      </c>
      <c r="F867" s="140">
        <v>4</v>
      </c>
      <c r="G867" s="2" t="s">
        <v>25</v>
      </c>
      <c r="H867" s="139">
        <v>4</v>
      </c>
      <c r="J867" s="6" t="s">
        <v>28</v>
      </c>
      <c r="K867" s="2" t="s">
        <v>40</v>
      </c>
      <c r="L867" s="156" t="s">
        <v>47</v>
      </c>
      <c r="M867" s="82">
        <f t="shared" si="50"/>
        <v>2</v>
      </c>
    </row>
    <row r="868" spans="1:13" ht="45">
      <c r="A868" s="3" t="s">
        <v>161</v>
      </c>
      <c r="B868" s="2">
        <v>4</v>
      </c>
      <c r="C868" s="2" t="s">
        <v>31</v>
      </c>
      <c r="D868" s="2">
        <v>4</v>
      </c>
      <c r="E868" s="2" t="s">
        <v>23</v>
      </c>
      <c r="F868" s="140">
        <v>4</v>
      </c>
      <c r="G868" s="2" t="s">
        <v>28</v>
      </c>
      <c r="H868" s="139">
        <v>4</v>
      </c>
      <c r="J868" s="3" t="s">
        <v>119</v>
      </c>
      <c r="K868" s="2" t="s">
        <v>46</v>
      </c>
      <c r="L868" s="156" t="s">
        <v>47</v>
      </c>
      <c r="M868" s="82">
        <f t="shared" si="50"/>
        <v>2</v>
      </c>
    </row>
    <row r="869" spans="1:13" ht="45">
      <c r="A869" s="3"/>
      <c r="B869" s="57" t="s">
        <v>132</v>
      </c>
      <c r="C869" s="2" t="s">
        <v>30</v>
      </c>
      <c r="D869" s="2">
        <v>4</v>
      </c>
      <c r="E869" s="2" t="s">
        <v>24</v>
      </c>
      <c r="F869" s="140">
        <v>3</v>
      </c>
      <c r="G869" s="2" t="s">
        <v>29</v>
      </c>
      <c r="H869" s="139">
        <v>4</v>
      </c>
      <c r="J869" s="9" t="s">
        <v>31</v>
      </c>
      <c r="K869" s="2" t="s">
        <v>51</v>
      </c>
      <c r="L869" s="156" t="s">
        <v>47</v>
      </c>
      <c r="M869" s="82">
        <f t="shared" si="50"/>
        <v>2</v>
      </c>
    </row>
    <row r="870" spans="1:13" ht="30.75" thickBot="1">
      <c r="A870" s="3"/>
      <c r="B870" s="57" t="s">
        <v>132</v>
      </c>
      <c r="C870" s="2" t="s">
        <v>323</v>
      </c>
      <c r="D870" s="58">
        <v>4</v>
      </c>
      <c r="E870" s="2" t="s">
        <v>144</v>
      </c>
      <c r="F870" s="140">
        <v>4</v>
      </c>
      <c r="G870" s="2" t="s">
        <v>318</v>
      </c>
      <c r="H870" s="58">
        <v>4</v>
      </c>
      <c r="J870" s="78" t="s">
        <v>117</v>
      </c>
      <c r="K870" s="140" t="s">
        <v>152</v>
      </c>
      <c r="L870" s="156" t="s">
        <v>48</v>
      </c>
      <c r="M870" s="82">
        <f t="shared" si="50"/>
        <v>0</v>
      </c>
    </row>
    <row r="871" spans="1:13" ht="30.75" thickBot="1">
      <c r="A871" s="3"/>
      <c r="B871" s="57" t="s">
        <v>132</v>
      </c>
      <c r="C871" s="2"/>
      <c r="D871" s="58" t="s">
        <v>132</v>
      </c>
      <c r="E871" s="2"/>
      <c r="F871" s="58" t="s">
        <v>132</v>
      </c>
      <c r="G871" s="2" t="s">
        <v>269</v>
      </c>
      <c r="H871" s="58">
        <v>4</v>
      </c>
      <c r="J871" s="157" t="s">
        <v>135</v>
      </c>
      <c r="K871" s="42" t="s">
        <v>107</v>
      </c>
      <c r="L871" s="158"/>
      <c r="M871" s="83"/>
    </row>
    <row r="872" spans="1:13" ht="30" customHeight="1" thickBot="1">
      <c r="A872" s="4"/>
      <c r="B872" s="58" t="s">
        <v>132</v>
      </c>
      <c r="C872" s="5"/>
      <c r="D872" s="58" t="s">
        <v>132</v>
      </c>
      <c r="E872" s="5"/>
      <c r="F872" s="58" t="s">
        <v>132</v>
      </c>
      <c r="G872" s="5"/>
      <c r="H872" s="58" t="s">
        <v>132</v>
      </c>
      <c r="K872" s="90"/>
    </row>
    <row r="873" spans="1:13" ht="15" customHeight="1" thickBot="1">
      <c r="A873"/>
      <c r="B873"/>
      <c r="C873"/>
      <c r="D873"/>
      <c r="E873"/>
      <c r="F873"/>
      <c r="G873"/>
      <c r="H873"/>
      <c r="J873"/>
      <c r="K873"/>
      <c r="L873"/>
    </row>
    <row r="874" spans="1:13" ht="19.5" thickBot="1">
      <c r="A874" s="391">
        <v>45343</v>
      </c>
      <c r="B874" s="392"/>
      <c r="C874" s="392"/>
      <c r="D874" s="392"/>
      <c r="E874" s="392"/>
      <c r="F874" s="392"/>
      <c r="G874" s="393"/>
      <c r="H874" s="89">
        <f>SUM(B876:B889,D876:D889,F876:F889,H876:H889)+SUM(M875:M887)</f>
        <v>211</v>
      </c>
      <c r="J874" s="53" t="s">
        <v>34</v>
      </c>
      <c r="K874" s="54" t="s">
        <v>35</v>
      </c>
      <c r="L874" s="91" t="s">
        <v>50</v>
      </c>
      <c r="M874" s="161" t="s">
        <v>151</v>
      </c>
    </row>
    <row r="875" spans="1:13" ht="30" customHeight="1" thickBot="1">
      <c r="A875" s="49" t="s">
        <v>0</v>
      </c>
      <c r="B875" s="51" t="s">
        <v>120</v>
      </c>
      <c r="C875" s="50" t="s">
        <v>1</v>
      </c>
      <c r="D875" s="51" t="s">
        <v>120</v>
      </c>
      <c r="E875" s="50" t="s">
        <v>112</v>
      </c>
      <c r="F875" s="51" t="s">
        <v>120</v>
      </c>
      <c r="G875" s="50" t="s">
        <v>131</v>
      </c>
      <c r="H875" s="52" t="s">
        <v>120</v>
      </c>
      <c r="I875" s="155">
        <f>H874/230</f>
        <v>0.91739130434782612</v>
      </c>
      <c r="J875" s="10" t="s">
        <v>21</v>
      </c>
      <c r="K875" s="46" t="s">
        <v>36</v>
      </c>
      <c r="L875" s="159" t="s">
        <v>47</v>
      </c>
      <c r="M875" s="160">
        <f t="shared" ref="M875:M887" si="51">IF(L875="✔",2,0)</f>
        <v>2</v>
      </c>
    </row>
    <row r="876" spans="1:13" ht="15" customHeight="1">
      <c r="A876" s="47" t="s">
        <v>424</v>
      </c>
      <c r="B876" s="48">
        <v>5</v>
      </c>
      <c r="C876" s="48" t="s">
        <v>2</v>
      </c>
      <c r="D876" s="48">
        <v>4</v>
      </c>
      <c r="E876" s="48" t="s">
        <v>11</v>
      </c>
      <c r="F876" s="55">
        <v>5</v>
      </c>
      <c r="G876" s="48" t="s">
        <v>5</v>
      </c>
      <c r="H876" s="138">
        <v>4</v>
      </c>
      <c r="J876" s="7" t="s">
        <v>2</v>
      </c>
      <c r="K876" s="2" t="s">
        <v>37</v>
      </c>
      <c r="L876" s="156" t="s">
        <v>47</v>
      </c>
      <c r="M876" s="82">
        <f t="shared" si="51"/>
        <v>2</v>
      </c>
    </row>
    <row r="877" spans="1:13" ht="45">
      <c r="A877" s="3" t="s">
        <v>113</v>
      </c>
      <c r="B877" s="2">
        <v>4</v>
      </c>
      <c r="C877" s="2" t="s">
        <v>21</v>
      </c>
      <c r="D877" s="2">
        <v>2</v>
      </c>
      <c r="E877" s="2" t="s">
        <v>22</v>
      </c>
      <c r="F877" s="140">
        <v>5</v>
      </c>
      <c r="G877" s="2" t="s">
        <v>6</v>
      </c>
      <c r="H877" s="139">
        <v>4</v>
      </c>
      <c r="J877" s="8" t="s">
        <v>4</v>
      </c>
      <c r="K877" s="2" t="s">
        <v>39</v>
      </c>
      <c r="L877" s="156" t="s">
        <v>47</v>
      </c>
      <c r="M877" s="82">
        <f t="shared" si="51"/>
        <v>2</v>
      </c>
    </row>
    <row r="878" spans="1:13" ht="45" customHeight="1">
      <c r="A878" s="3" t="s">
        <v>163</v>
      </c>
      <c r="B878" s="2">
        <v>5</v>
      </c>
      <c r="C878" s="2" t="s">
        <v>17</v>
      </c>
      <c r="D878" s="2">
        <v>3</v>
      </c>
      <c r="E878" s="2" t="s">
        <v>12</v>
      </c>
      <c r="F878" s="140">
        <v>5</v>
      </c>
      <c r="G878" s="2" t="s">
        <v>7</v>
      </c>
      <c r="H878" s="139">
        <v>4</v>
      </c>
      <c r="J878" s="8" t="s">
        <v>38</v>
      </c>
      <c r="K878" s="2" t="s">
        <v>41</v>
      </c>
      <c r="L878" s="156" t="s">
        <v>47</v>
      </c>
      <c r="M878" s="82">
        <f t="shared" si="51"/>
        <v>2</v>
      </c>
    </row>
    <row r="879" spans="1:13" ht="45">
      <c r="A879" s="3" t="s">
        <v>114</v>
      </c>
      <c r="B879" s="2">
        <v>5</v>
      </c>
      <c r="C879" s="2" t="s">
        <v>4</v>
      </c>
      <c r="D879" s="2">
        <v>3</v>
      </c>
      <c r="E879" s="2" t="s">
        <v>13</v>
      </c>
      <c r="F879" s="140">
        <v>4</v>
      </c>
      <c r="G879" s="2" t="s">
        <v>8</v>
      </c>
      <c r="H879" s="139">
        <v>4</v>
      </c>
      <c r="J879" s="6" t="s">
        <v>20</v>
      </c>
      <c r="K879" s="2" t="s">
        <v>44</v>
      </c>
      <c r="L879" s="156" t="s">
        <v>47</v>
      </c>
      <c r="M879" s="82">
        <f t="shared" si="51"/>
        <v>2</v>
      </c>
    </row>
    <row r="880" spans="1:13" ht="45" customHeight="1">
      <c r="A880" s="3" t="s">
        <v>32</v>
      </c>
      <c r="B880" s="2">
        <v>5</v>
      </c>
      <c r="C880" s="2" t="s">
        <v>38</v>
      </c>
      <c r="D880" s="2">
        <v>4</v>
      </c>
      <c r="E880" s="2" t="s">
        <v>43</v>
      </c>
      <c r="F880" s="140">
        <v>4</v>
      </c>
      <c r="G880" s="2" t="s">
        <v>9</v>
      </c>
      <c r="H880" s="139">
        <v>4</v>
      </c>
      <c r="J880" s="8" t="s">
        <v>31</v>
      </c>
      <c r="K880" s="2" t="s">
        <v>45</v>
      </c>
      <c r="L880" s="156" t="s">
        <v>47</v>
      </c>
      <c r="M880" s="82">
        <f t="shared" si="51"/>
        <v>2</v>
      </c>
    </row>
    <row r="881" spans="1:13" ht="45">
      <c r="A881" s="3" t="s">
        <v>115</v>
      </c>
      <c r="B881" s="2">
        <v>4</v>
      </c>
      <c r="C881" s="2" t="s">
        <v>27</v>
      </c>
      <c r="D881" s="2">
        <v>4</v>
      </c>
      <c r="E881" s="2" t="s">
        <v>14</v>
      </c>
      <c r="F881" s="140">
        <v>4</v>
      </c>
      <c r="G881" s="2" t="s">
        <v>10</v>
      </c>
      <c r="H881" s="139">
        <v>4</v>
      </c>
      <c r="J881" s="3" t="s">
        <v>33</v>
      </c>
      <c r="K881" s="2" t="s">
        <v>49</v>
      </c>
      <c r="L881" s="156" t="s">
        <v>47</v>
      </c>
      <c r="M881" s="82">
        <f t="shared" si="51"/>
        <v>2</v>
      </c>
    </row>
    <row r="882" spans="1:13" ht="45">
      <c r="A882" s="3" t="s">
        <v>116</v>
      </c>
      <c r="B882" s="2">
        <v>5</v>
      </c>
      <c r="C882" s="2" t="s">
        <v>19</v>
      </c>
      <c r="D882" s="2">
        <v>3</v>
      </c>
      <c r="E882" s="2" t="s">
        <v>15</v>
      </c>
      <c r="F882" s="140">
        <v>4</v>
      </c>
      <c r="G882" s="2" t="s">
        <v>18</v>
      </c>
      <c r="H882" s="139">
        <v>4</v>
      </c>
      <c r="J882" s="8" t="s">
        <v>16</v>
      </c>
      <c r="K882" s="2" t="s">
        <v>40</v>
      </c>
      <c r="L882" s="156" t="s">
        <v>48</v>
      </c>
      <c r="M882" s="82">
        <f t="shared" si="51"/>
        <v>0</v>
      </c>
    </row>
    <row r="883" spans="1:13" ht="45">
      <c r="A883" s="3" t="s">
        <v>117</v>
      </c>
      <c r="B883" s="2">
        <v>3</v>
      </c>
      <c r="C883" s="2" t="s">
        <v>130</v>
      </c>
      <c r="D883" s="2">
        <v>4</v>
      </c>
      <c r="E883" s="2" t="s">
        <v>16</v>
      </c>
      <c r="F883" s="140">
        <v>4</v>
      </c>
      <c r="G883" s="2" t="s">
        <v>252</v>
      </c>
      <c r="H883" s="139">
        <v>4</v>
      </c>
      <c r="J883" s="9" t="s">
        <v>27</v>
      </c>
      <c r="K883" s="2" t="s">
        <v>42</v>
      </c>
      <c r="L883" s="156" t="s">
        <v>47</v>
      </c>
      <c r="M883" s="82">
        <f t="shared" si="51"/>
        <v>2</v>
      </c>
    </row>
    <row r="884" spans="1:13" ht="45">
      <c r="A884" s="3" t="s">
        <v>118</v>
      </c>
      <c r="B884" s="2">
        <v>5</v>
      </c>
      <c r="C884" s="2" t="s">
        <v>164</v>
      </c>
      <c r="D884" s="2">
        <v>3</v>
      </c>
      <c r="E884" s="2" t="s">
        <v>26</v>
      </c>
      <c r="F884" s="140">
        <v>4</v>
      </c>
      <c r="G884" s="2" t="s">
        <v>25</v>
      </c>
      <c r="H884" s="139">
        <v>4</v>
      </c>
      <c r="J884" s="6" t="s">
        <v>28</v>
      </c>
      <c r="K884" s="2" t="s">
        <v>40</v>
      </c>
      <c r="L884" s="156" t="s">
        <v>47</v>
      </c>
      <c r="M884" s="82">
        <f t="shared" si="51"/>
        <v>2</v>
      </c>
    </row>
    <row r="885" spans="1:13" ht="45">
      <c r="A885" s="3" t="s">
        <v>161</v>
      </c>
      <c r="B885" s="2">
        <v>4</v>
      </c>
      <c r="C885" s="2" t="s">
        <v>31</v>
      </c>
      <c r="D885" s="2">
        <v>4</v>
      </c>
      <c r="E885" s="2" t="s">
        <v>23</v>
      </c>
      <c r="F885" s="140">
        <v>4</v>
      </c>
      <c r="G885" s="2" t="s">
        <v>28</v>
      </c>
      <c r="H885" s="139">
        <v>4</v>
      </c>
      <c r="J885" s="3" t="s">
        <v>119</v>
      </c>
      <c r="K885" s="2" t="s">
        <v>46</v>
      </c>
      <c r="L885" s="156" t="s">
        <v>47</v>
      </c>
      <c r="M885" s="82">
        <f t="shared" si="51"/>
        <v>2</v>
      </c>
    </row>
    <row r="886" spans="1:13" ht="45">
      <c r="A886" s="3"/>
      <c r="B886" s="57" t="s">
        <v>132</v>
      </c>
      <c r="C886" s="2" t="s">
        <v>30</v>
      </c>
      <c r="D886" s="2">
        <v>4</v>
      </c>
      <c r="E886" s="2" t="s">
        <v>24</v>
      </c>
      <c r="F886" s="140">
        <v>3</v>
      </c>
      <c r="G886" s="2" t="s">
        <v>29</v>
      </c>
      <c r="H886" s="139">
        <v>4</v>
      </c>
      <c r="J886" s="9" t="s">
        <v>31</v>
      </c>
      <c r="K886" s="2" t="s">
        <v>51</v>
      </c>
      <c r="L886" s="156" t="s">
        <v>47</v>
      </c>
      <c r="M886" s="82">
        <f t="shared" si="51"/>
        <v>2</v>
      </c>
    </row>
    <row r="887" spans="1:13" ht="30" customHeight="1" thickBot="1">
      <c r="A887" s="3"/>
      <c r="B887" s="57" t="s">
        <v>132</v>
      </c>
      <c r="C887" s="2" t="s">
        <v>323</v>
      </c>
      <c r="D887" s="58">
        <v>4</v>
      </c>
      <c r="E887" s="2" t="s">
        <v>144</v>
      </c>
      <c r="F887" s="140">
        <v>4</v>
      </c>
      <c r="G887" s="2" t="s">
        <v>318</v>
      </c>
      <c r="H887" s="58">
        <v>4</v>
      </c>
      <c r="J887" s="78" t="s">
        <v>117</v>
      </c>
      <c r="K887" s="140" t="s">
        <v>152</v>
      </c>
      <c r="L887" s="156" t="s">
        <v>48</v>
      </c>
      <c r="M887" s="82">
        <f t="shared" si="51"/>
        <v>0</v>
      </c>
    </row>
    <row r="888" spans="1:13" ht="15" customHeight="1" thickBot="1">
      <c r="A888" s="3"/>
      <c r="B888" s="57" t="s">
        <v>132</v>
      </c>
      <c r="C888" s="2"/>
      <c r="D888" s="58" t="s">
        <v>132</v>
      </c>
      <c r="E888" s="2"/>
      <c r="F888" s="58" t="s">
        <v>132</v>
      </c>
      <c r="G888" s="2" t="s">
        <v>269</v>
      </c>
      <c r="H888" s="58">
        <v>4</v>
      </c>
      <c r="J888" s="157" t="s">
        <v>135</v>
      </c>
      <c r="K888" s="42" t="s">
        <v>107</v>
      </c>
      <c r="L888" s="158"/>
      <c r="M888" s="83"/>
    </row>
    <row r="889" spans="1:13" ht="15.75" thickBot="1">
      <c r="A889" s="4"/>
      <c r="B889" s="58" t="s">
        <v>132</v>
      </c>
      <c r="C889" s="5"/>
      <c r="D889" s="58" t="s">
        <v>132</v>
      </c>
      <c r="E889" s="5"/>
      <c r="F889" s="58" t="s">
        <v>132</v>
      </c>
      <c r="G889" s="5"/>
      <c r="H889" s="58" t="s">
        <v>132</v>
      </c>
      <c r="K889" s="90"/>
    </row>
    <row r="890" spans="1:13" ht="15.75" thickBot="1">
      <c r="A890"/>
      <c r="B890"/>
      <c r="C890"/>
      <c r="D890"/>
      <c r="E890"/>
      <c r="F890"/>
      <c r="G890"/>
      <c r="H890"/>
      <c r="J890"/>
      <c r="K890"/>
      <c r="L890"/>
    </row>
    <row r="891" spans="1:13" ht="15" customHeight="1" thickBot="1">
      <c r="A891" s="391">
        <v>45344</v>
      </c>
      <c r="B891" s="392"/>
      <c r="C891" s="392"/>
      <c r="D891" s="392"/>
      <c r="E891" s="392"/>
      <c r="F891" s="392"/>
      <c r="G891" s="393"/>
      <c r="H891" s="89">
        <f>SUM(B893:B906,D893:D906,F893:F906,H893:H906)+SUM(M892:M904)</f>
        <v>209</v>
      </c>
      <c r="J891" s="53" t="s">
        <v>34</v>
      </c>
      <c r="K891" s="54" t="s">
        <v>35</v>
      </c>
      <c r="L891" s="91" t="s">
        <v>50</v>
      </c>
      <c r="M891" s="161" t="s">
        <v>151</v>
      </c>
    </row>
    <row r="892" spans="1:13" ht="45.75" thickBot="1">
      <c r="A892" s="49" t="s">
        <v>0</v>
      </c>
      <c r="B892" s="51" t="s">
        <v>120</v>
      </c>
      <c r="C892" s="50" t="s">
        <v>1</v>
      </c>
      <c r="D892" s="51" t="s">
        <v>120</v>
      </c>
      <c r="E892" s="50" t="s">
        <v>112</v>
      </c>
      <c r="F892" s="51" t="s">
        <v>120</v>
      </c>
      <c r="G892" s="50" t="s">
        <v>131</v>
      </c>
      <c r="H892" s="52" t="s">
        <v>120</v>
      </c>
      <c r="I892" s="155">
        <f>H891/230</f>
        <v>0.90869565217391302</v>
      </c>
      <c r="J892" s="10" t="s">
        <v>21</v>
      </c>
      <c r="K892" s="46" t="s">
        <v>36</v>
      </c>
      <c r="L892" s="159" t="s">
        <v>47</v>
      </c>
      <c r="M892" s="160">
        <f t="shared" ref="M892:M904" si="52">IF(L892="✔",2,0)</f>
        <v>2</v>
      </c>
    </row>
    <row r="893" spans="1:13" ht="45" customHeight="1">
      <c r="A893" s="47" t="s">
        <v>424</v>
      </c>
      <c r="B893" s="48">
        <v>5</v>
      </c>
      <c r="C893" s="48" t="s">
        <v>2</v>
      </c>
      <c r="D893" s="48">
        <v>4</v>
      </c>
      <c r="E893" s="48" t="s">
        <v>11</v>
      </c>
      <c r="F893" s="55">
        <v>5</v>
      </c>
      <c r="G893" s="48" t="s">
        <v>5</v>
      </c>
      <c r="H893" s="138">
        <v>4</v>
      </c>
      <c r="J893" s="7" t="s">
        <v>2</v>
      </c>
      <c r="K893" s="2" t="s">
        <v>37</v>
      </c>
      <c r="L893" s="156" t="s">
        <v>47</v>
      </c>
      <c r="M893" s="82">
        <f t="shared" si="52"/>
        <v>2</v>
      </c>
    </row>
    <row r="894" spans="1:13" ht="45">
      <c r="A894" s="3" t="s">
        <v>113</v>
      </c>
      <c r="B894" s="2">
        <v>4</v>
      </c>
      <c r="C894" s="2" t="s">
        <v>21</v>
      </c>
      <c r="D894" s="2">
        <v>2</v>
      </c>
      <c r="E894" s="2" t="s">
        <v>22</v>
      </c>
      <c r="F894" s="140">
        <v>5</v>
      </c>
      <c r="G894" s="2" t="s">
        <v>6</v>
      </c>
      <c r="H894" s="139">
        <v>4</v>
      </c>
      <c r="J894" s="8" t="s">
        <v>4</v>
      </c>
      <c r="K894" s="2" t="s">
        <v>39</v>
      </c>
      <c r="L894" s="156" t="s">
        <v>47</v>
      </c>
      <c r="M894" s="82">
        <f t="shared" si="52"/>
        <v>2</v>
      </c>
    </row>
    <row r="895" spans="1:13" ht="45" customHeight="1">
      <c r="A895" s="3" t="s">
        <v>163</v>
      </c>
      <c r="B895" s="2">
        <v>5</v>
      </c>
      <c r="C895" s="2" t="s">
        <v>17</v>
      </c>
      <c r="D895" s="2">
        <v>3</v>
      </c>
      <c r="E895" s="2" t="s">
        <v>12</v>
      </c>
      <c r="F895" s="140">
        <v>5</v>
      </c>
      <c r="G895" s="2" t="s">
        <v>7</v>
      </c>
      <c r="H895" s="139">
        <v>4</v>
      </c>
      <c r="J895" s="8" t="s">
        <v>38</v>
      </c>
      <c r="K895" s="2" t="s">
        <v>41</v>
      </c>
      <c r="L895" s="156" t="s">
        <v>47</v>
      </c>
      <c r="M895" s="82">
        <f t="shared" si="52"/>
        <v>2</v>
      </c>
    </row>
    <row r="896" spans="1:13" ht="45">
      <c r="A896" s="3" t="s">
        <v>114</v>
      </c>
      <c r="B896" s="2">
        <v>5</v>
      </c>
      <c r="C896" s="2" t="s">
        <v>4</v>
      </c>
      <c r="D896" s="2">
        <v>3</v>
      </c>
      <c r="E896" s="2" t="s">
        <v>13</v>
      </c>
      <c r="F896" s="140">
        <v>4</v>
      </c>
      <c r="G896" s="2" t="s">
        <v>8</v>
      </c>
      <c r="H896" s="139">
        <v>4</v>
      </c>
      <c r="J896" s="6" t="s">
        <v>20</v>
      </c>
      <c r="K896" s="2" t="s">
        <v>44</v>
      </c>
      <c r="L896" s="156" t="s">
        <v>47</v>
      </c>
      <c r="M896" s="82">
        <f t="shared" si="52"/>
        <v>2</v>
      </c>
    </row>
    <row r="897" spans="1:13" ht="60">
      <c r="A897" s="3" t="s">
        <v>32</v>
      </c>
      <c r="B897" s="2">
        <v>5</v>
      </c>
      <c r="C897" s="2" t="s">
        <v>38</v>
      </c>
      <c r="D897" s="2">
        <v>4</v>
      </c>
      <c r="E897" s="2" t="s">
        <v>43</v>
      </c>
      <c r="F897" s="140">
        <v>4</v>
      </c>
      <c r="G897" s="2" t="s">
        <v>9</v>
      </c>
      <c r="H897" s="139">
        <v>4</v>
      </c>
      <c r="J897" s="8" t="s">
        <v>31</v>
      </c>
      <c r="K897" s="2" t="s">
        <v>45</v>
      </c>
      <c r="L897" s="156" t="s">
        <v>47</v>
      </c>
      <c r="M897" s="82">
        <f t="shared" si="52"/>
        <v>2</v>
      </c>
    </row>
    <row r="898" spans="1:13" ht="45">
      <c r="A898" s="3" t="s">
        <v>115</v>
      </c>
      <c r="B898" s="2">
        <v>4</v>
      </c>
      <c r="C898" s="2" t="s">
        <v>27</v>
      </c>
      <c r="D898" s="2">
        <v>4</v>
      </c>
      <c r="E898" s="2" t="s">
        <v>14</v>
      </c>
      <c r="F898" s="140">
        <v>4</v>
      </c>
      <c r="G898" s="2" t="s">
        <v>10</v>
      </c>
      <c r="H898" s="139">
        <v>4</v>
      </c>
      <c r="J898" s="3" t="s">
        <v>33</v>
      </c>
      <c r="K898" s="2" t="s">
        <v>49</v>
      </c>
      <c r="L898" s="156" t="s">
        <v>47</v>
      </c>
      <c r="M898" s="82">
        <f t="shared" si="52"/>
        <v>2</v>
      </c>
    </row>
    <row r="899" spans="1:13" ht="45">
      <c r="A899" s="3" t="s">
        <v>116</v>
      </c>
      <c r="B899" s="2">
        <v>5</v>
      </c>
      <c r="C899" s="2" t="s">
        <v>19</v>
      </c>
      <c r="D899" s="2">
        <v>3</v>
      </c>
      <c r="E899" s="2" t="s">
        <v>15</v>
      </c>
      <c r="F899" s="140">
        <v>4</v>
      </c>
      <c r="G899" s="2" t="s">
        <v>18</v>
      </c>
      <c r="H899" s="139">
        <v>4</v>
      </c>
      <c r="J899" s="8" t="s">
        <v>16</v>
      </c>
      <c r="K899" s="2" t="s">
        <v>40</v>
      </c>
      <c r="L899" s="156" t="s">
        <v>48</v>
      </c>
      <c r="M899" s="82">
        <f t="shared" si="52"/>
        <v>0</v>
      </c>
    </row>
    <row r="900" spans="1:13" ht="45">
      <c r="A900" s="3" t="s">
        <v>117</v>
      </c>
      <c r="B900" s="2">
        <v>3</v>
      </c>
      <c r="C900" s="2" t="s">
        <v>130</v>
      </c>
      <c r="D900" s="2">
        <v>4</v>
      </c>
      <c r="E900" s="2" t="s">
        <v>16</v>
      </c>
      <c r="F900" s="140">
        <v>4</v>
      </c>
      <c r="G900" s="2" t="s">
        <v>252</v>
      </c>
      <c r="H900" s="139">
        <v>4</v>
      </c>
      <c r="J900" s="9" t="s">
        <v>27</v>
      </c>
      <c r="K900" s="2" t="s">
        <v>42</v>
      </c>
      <c r="L900" s="156" t="s">
        <v>47</v>
      </c>
      <c r="M900" s="82">
        <f t="shared" si="52"/>
        <v>2</v>
      </c>
    </row>
    <row r="901" spans="1:13" ht="45">
      <c r="A901" s="3" t="s">
        <v>118</v>
      </c>
      <c r="B901" s="2">
        <v>3</v>
      </c>
      <c r="C901" s="2" t="s">
        <v>164</v>
      </c>
      <c r="D901" s="2">
        <v>3</v>
      </c>
      <c r="E901" s="2" t="s">
        <v>26</v>
      </c>
      <c r="F901" s="140">
        <v>4</v>
      </c>
      <c r="G901" s="2" t="s">
        <v>25</v>
      </c>
      <c r="H901" s="139">
        <v>4</v>
      </c>
      <c r="J901" s="6" t="s">
        <v>28</v>
      </c>
      <c r="K901" s="2" t="s">
        <v>40</v>
      </c>
      <c r="L901" s="156" t="s">
        <v>47</v>
      </c>
      <c r="M901" s="82">
        <f t="shared" si="52"/>
        <v>2</v>
      </c>
    </row>
    <row r="902" spans="1:13" ht="30" customHeight="1">
      <c r="A902" s="3" t="s">
        <v>161</v>
      </c>
      <c r="B902" s="2">
        <v>4</v>
      </c>
      <c r="C902" s="2" t="s">
        <v>31</v>
      </c>
      <c r="D902" s="2">
        <v>4</v>
      </c>
      <c r="E902" s="2" t="s">
        <v>23</v>
      </c>
      <c r="F902" s="140">
        <v>4</v>
      </c>
      <c r="G902" s="2" t="s">
        <v>28</v>
      </c>
      <c r="H902" s="139">
        <v>4</v>
      </c>
      <c r="J902" s="3" t="s">
        <v>119</v>
      </c>
      <c r="K902" s="2" t="s">
        <v>46</v>
      </c>
      <c r="L902" s="156" t="s">
        <v>47</v>
      </c>
      <c r="M902" s="82">
        <f t="shared" si="52"/>
        <v>2</v>
      </c>
    </row>
    <row r="903" spans="1:13" ht="15" customHeight="1">
      <c r="A903" s="3"/>
      <c r="B903" s="57" t="s">
        <v>132</v>
      </c>
      <c r="C903" s="2" t="s">
        <v>30</v>
      </c>
      <c r="D903" s="2">
        <v>4</v>
      </c>
      <c r="E903" s="2" t="s">
        <v>24</v>
      </c>
      <c r="F903" s="140">
        <v>3</v>
      </c>
      <c r="G903" s="2" t="s">
        <v>29</v>
      </c>
      <c r="H903" s="139">
        <v>4</v>
      </c>
      <c r="J903" s="9" t="s">
        <v>31</v>
      </c>
      <c r="K903" s="2" t="s">
        <v>51</v>
      </c>
      <c r="L903" s="156" t="s">
        <v>47</v>
      </c>
      <c r="M903" s="82">
        <f t="shared" si="52"/>
        <v>2</v>
      </c>
    </row>
    <row r="904" spans="1:13" ht="30.75" thickBot="1">
      <c r="A904" s="3"/>
      <c r="B904" s="57" t="s">
        <v>132</v>
      </c>
      <c r="C904" s="2" t="s">
        <v>323</v>
      </c>
      <c r="D904" s="58">
        <v>4</v>
      </c>
      <c r="E904" s="2" t="s">
        <v>144</v>
      </c>
      <c r="F904" s="140">
        <v>4</v>
      </c>
      <c r="G904" s="2" t="s">
        <v>318</v>
      </c>
      <c r="H904" s="58">
        <v>4</v>
      </c>
      <c r="J904" s="78" t="s">
        <v>117</v>
      </c>
      <c r="K904" s="140" t="s">
        <v>152</v>
      </c>
      <c r="L904" s="156" t="s">
        <v>48</v>
      </c>
      <c r="M904" s="82">
        <f t="shared" si="52"/>
        <v>0</v>
      </c>
    </row>
    <row r="905" spans="1:13" ht="30" customHeight="1" thickBot="1">
      <c r="A905" s="3"/>
      <c r="B905" s="57" t="s">
        <v>132</v>
      </c>
      <c r="C905" s="2"/>
      <c r="D905" s="58" t="s">
        <v>132</v>
      </c>
      <c r="E905" s="2"/>
      <c r="F905" s="58" t="s">
        <v>132</v>
      </c>
      <c r="G905" s="2" t="s">
        <v>269</v>
      </c>
      <c r="H905" s="58">
        <v>4</v>
      </c>
      <c r="J905" s="157" t="s">
        <v>135</v>
      </c>
      <c r="K905" s="42" t="s">
        <v>107</v>
      </c>
      <c r="L905" s="158"/>
      <c r="M905" s="83"/>
    </row>
    <row r="906" spans="1:13" ht="15" customHeight="1" thickBot="1">
      <c r="A906" s="4"/>
      <c r="B906" s="58" t="s">
        <v>132</v>
      </c>
      <c r="C906" s="5"/>
      <c r="D906" s="58" t="s">
        <v>132</v>
      </c>
      <c r="E906" s="5"/>
      <c r="F906" s="58" t="s">
        <v>132</v>
      </c>
      <c r="G906" s="5"/>
      <c r="H906" s="58" t="s">
        <v>132</v>
      </c>
      <c r="K906" s="90"/>
    </row>
    <row r="907" spans="1:13" ht="15.75" thickBot="1">
      <c r="A907"/>
      <c r="B907"/>
      <c r="C907"/>
      <c r="D907"/>
      <c r="E907"/>
      <c r="F907"/>
      <c r="G907"/>
      <c r="H907"/>
      <c r="J907"/>
      <c r="K907"/>
      <c r="L907"/>
    </row>
    <row r="908" spans="1:13" ht="19.5" thickBot="1">
      <c r="A908" s="391">
        <v>45345</v>
      </c>
      <c r="B908" s="392"/>
      <c r="C908" s="392"/>
      <c r="D908" s="392"/>
      <c r="E908" s="392"/>
      <c r="F908" s="392"/>
      <c r="G908" s="393"/>
      <c r="H908" s="89">
        <f>SUM(B910:B923,D910:D923,F910:F923,H910:H923)+SUM(M909:M921)</f>
        <v>208</v>
      </c>
      <c r="J908" s="53" t="s">
        <v>34</v>
      </c>
      <c r="K908" s="54" t="s">
        <v>35</v>
      </c>
      <c r="L908" s="91" t="s">
        <v>50</v>
      </c>
      <c r="M908" s="161" t="s">
        <v>151</v>
      </c>
    </row>
    <row r="909" spans="1:13" ht="45.75" thickBot="1">
      <c r="A909" s="49" t="s">
        <v>0</v>
      </c>
      <c r="B909" s="51" t="s">
        <v>120</v>
      </c>
      <c r="C909" s="50" t="s">
        <v>1</v>
      </c>
      <c r="D909" s="51" t="s">
        <v>120</v>
      </c>
      <c r="E909" s="50" t="s">
        <v>112</v>
      </c>
      <c r="F909" s="51" t="s">
        <v>120</v>
      </c>
      <c r="G909" s="50" t="s">
        <v>131</v>
      </c>
      <c r="H909" s="52" t="s">
        <v>120</v>
      </c>
      <c r="I909" s="155">
        <f>H908/230</f>
        <v>0.90434782608695652</v>
      </c>
      <c r="J909" s="10" t="s">
        <v>21</v>
      </c>
      <c r="K909" s="46" t="s">
        <v>36</v>
      </c>
      <c r="L909" s="159" t="s">
        <v>47</v>
      </c>
      <c r="M909" s="160">
        <f t="shared" ref="M909:M921" si="53">IF(L909="✔",2,0)</f>
        <v>2</v>
      </c>
    </row>
    <row r="910" spans="1:13" ht="45" customHeight="1">
      <c r="A910" s="47" t="s">
        <v>424</v>
      </c>
      <c r="B910" s="48">
        <v>5</v>
      </c>
      <c r="C910" s="48" t="s">
        <v>2</v>
      </c>
      <c r="D910" s="48">
        <v>4</v>
      </c>
      <c r="E910" s="48" t="s">
        <v>11</v>
      </c>
      <c r="F910" s="55">
        <v>5</v>
      </c>
      <c r="G910" s="48" t="s">
        <v>5</v>
      </c>
      <c r="H910" s="138">
        <v>4</v>
      </c>
      <c r="J910" s="7" t="s">
        <v>2</v>
      </c>
      <c r="K910" s="2" t="s">
        <v>37</v>
      </c>
      <c r="L910" s="156" t="s">
        <v>47</v>
      </c>
      <c r="M910" s="82">
        <f t="shared" si="53"/>
        <v>2</v>
      </c>
    </row>
    <row r="911" spans="1:13" ht="45">
      <c r="A911" s="3" t="s">
        <v>113</v>
      </c>
      <c r="B911" s="2">
        <v>4</v>
      </c>
      <c r="C911" s="2" t="s">
        <v>21</v>
      </c>
      <c r="D911" s="2">
        <v>2</v>
      </c>
      <c r="E911" s="2" t="s">
        <v>22</v>
      </c>
      <c r="F911" s="140">
        <v>5</v>
      </c>
      <c r="G911" s="2" t="s">
        <v>6</v>
      </c>
      <c r="H911" s="139">
        <v>4</v>
      </c>
      <c r="J911" s="8" t="s">
        <v>4</v>
      </c>
      <c r="K911" s="2" t="s">
        <v>39</v>
      </c>
      <c r="L911" s="156" t="s">
        <v>47</v>
      </c>
      <c r="M911" s="82">
        <f t="shared" si="53"/>
        <v>2</v>
      </c>
    </row>
    <row r="912" spans="1:13" ht="45">
      <c r="A912" s="3" t="s">
        <v>163</v>
      </c>
      <c r="B912" s="2">
        <v>5</v>
      </c>
      <c r="C912" s="2" t="s">
        <v>17</v>
      </c>
      <c r="D912" s="2">
        <v>3</v>
      </c>
      <c r="E912" s="2" t="s">
        <v>12</v>
      </c>
      <c r="F912" s="140">
        <v>5</v>
      </c>
      <c r="G912" s="2" t="s">
        <v>7</v>
      </c>
      <c r="H912" s="139">
        <v>4</v>
      </c>
      <c r="J912" s="8" t="s">
        <v>38</v>
      </c>
      <c r="K912" s="2" t="s">
        <v>41</v>
      </c>
      <c r="L912" s="156" t="s">
        <v>47</v>
      </c>
      <c r="M912" s="82">
        <f t="shared" si="53"/>
        <v>2</v>
      </c>
    </row>
    <row r="913" spans="1:13" ht="45">
      <c r="A913" s="3" t="s">
        <v>114</v>
      </c>
      <c r="B913" s="2">
        <v>5</v>
      </c>
      <c r="C913" s="2" t="s">
        <v>4</v>
      </c>
      <c r="D913" s="2">
        <v>3</v>
      </c>
      <c r="E913" s="2" t="s">
        <v>13</v>
      </c>
      <c r="F913" s="140">
        <v>4</v>
      </c>
      <c r="G913" s="2" t="s">
        <v>8</v>
      </c>
      <c r="H913" s="139">
        <v>4</v>
      </c>
      <c r="J913" s="6" t="s">
        <v>20</v>
      </c>
      <c r="K913" s="2" t="s">
        <v>44</v>
      </c>
      <c r="L913" s="156" t="s">
        <v>47</v>
      </c>
      <c r="M913" s="82">
        <f t="shared" si="53"/>
        <v>2</v>
      </c>
    </row>
    <row r="914" spans="1:13" ht="60">
      <c r="A914" s="3" t="s">
        <v>32</v>
      </c>
      <c r="B914" s="2">
        <v>5</v>
      </c>
      <c r="C914" s="2" t="s">
        <v>38</v>
      </c>
      <c r="D914" s="2">
        <v>4</v>
      </c>
      <c r="E914" s="2" t="s">
        <v>43</v>
      </c>
      <c r="F914" s="140">
        <v>4</v>
      </c>
      <c r="G914" s="2" t="s">
        <v>9</v>
      </c>
      <c r="H914" s="139">
        <v>4</v>
      </c>
      <c r="J914" s="8" t="s">
        <v>31</v>
      </c>
      <c r="K914" s="2" t="s">
        <v>45</v>
      </c>
      <c r="L914" s="156" t="s">
        <v>47</v>
      </c>
      <c r="M914" s="82">
        <f t="shared" si="53"/>
        <v>2</v>
      </c>
    </row>
    <row r="915" spans="1:13" ht="45">
      <c r="A915" s="3" t="s">
        <v>115</v>
      </c>
      <c r="B915" s="2">
        <v>4</v>
      </c>
      <c r="C915" s="2" t="s">
        <v>27</v>
      </c>
      <c r="D915" s="2">
        <v>4</v>
      </c>
      <c r="E915" s="2" t="s">
        <v>14</v>
      </c>
      <c r="F915" s="140">
        <v>4</v>
      </c>
      <c r="G915" s="2" t="s">
        <v>10</v>
      </c>
      <c r="H915" s="139">
        <v>4</v>
      </c>
      <c r="J915" s="3" t="s">
        <v>33</v>
      </c>
      <c r="K915" s="2" t="s">
        <v>49</v>
      </c>
      <c r="L915" s="156" t="s">
        <v>47</v>
      </c>
      <c r="M915" s="82">
        <f t="shared" si="53"/>
        <v>2</v>
      </c>
    </row>
    <row r="916" spans="1:13" ht="45">
      <c r="A916" s="3" t="s">
        <v>116</v>
      </c>
      <c r="B916" s="2">
        <v>5</v>
      </c>
      <c r="C916" s="2" t="s">
        <v>19</v>
      </c>
      <c r="D916" s="2">
        <v>3</v>
      </c>
      <c r="E916" s="2" t="s">
        <v>15</v>
      </c>
      <c r="F916" s="140">
        <v>4</v>
      </c>
      <c r="G916" s="2" t="s">
        <v>18</v>
      </c>
      <c r="H916" s="139">
        <v>4</v>
      </c>
      <c r="J916" s="8" t="s">
        <v>16</v>
      </c>
      <c r="K916" s="2" t="s">
        <v>40</v>
      </c>
      <c r="L916" s="156" t="s">
        <v>48</v>
      </c>
      <c r="M916" s="82">
        <f t="shared" si="53"/>
        <v>0</v>
      </c>
    </row>
    <row r="917" spans="1:13" ht="30" customHeight="1">
      <c r="A917" s="3" t="s">
        <v>117</v>
      </c>
      <c r="B917" s="2">
        <v>2</v>
      </c>
      <c r="C917" s="2" t="s">
        <v>130</v>
      </c>
      <c r="D917" s="2">
        <v>4</v>
      </c>
      <c r="E917" s="2" t="s">
        <v>16</v>
      </c>
      <c r="F917" s="140">
        <v>4</v>
      </c>
      <c r="G917" s="2" t="s">
        <v>252</v>
      </c>
      <c r="H917" s="139">
        <v>4</v>
      </c>
      <c r="J917" s="9" t="s">
        <v>27</v>
      </c>
      <c r="K917" s="2" t="s">
        <v>42</v>
      </c>
      <c r="L917" s="156" t="s">
        <v>47</v>
      </c>
      <c r="M917" s="82">
        <f t="shared" si="53"/>
        <v>2</v>
      </c>
    </row>
    <row r="918" spans="1:13" ht="15" customHeight="1">
      <c r="A918" s="3" t="s">
        <v>118</v>
      </c>
      <c r="B918" s="2">
        <v>3</v>
      </c>
      <c r="C918" s="2" t="s">
        <v>164</v>
      </c>
      <c r="D918" s="2">
        <v>3</v>
      </c>
      <c r="E918" s="2" t="s">
        <v>26</v>
      </c>
      <c r="F918" s="140">
        <v>4</v>
      </c>
      <c r="G918" s="2" t="s">
        <v>25</v>
      </c>
      <c r="H918" s="139">
        <v>4</v>
      </c>
      <c r="J918" s="6" t="s">
        <v>28</v>
      </c>
      <c r="K918" s="2" t="s">
        <v>40</v>
      </c>
      <c r="L918" s="156" t="s">
        <v>47</v>
      </c>
      <c r="M918" s="82">
        <f t="shared" si="53"/>
        <v>2</v>
      </c>
    </row>
    <row r="919" spans="1:13" ht="45">
      <c r="A919" s="3" t="s">
        <v>161</v>
      </c>
      <c r="B919" s="2">
        <v>4</v>
      </c>
      <c r="C919" s="2" t="s">
        <v>31</v>
      </c>
      <c r="D919" s="2">
        <v>4</v>
      </c>
      <c r="E919" s="2" t="s">
        <v>23</v>
      </c>
      <c r="F919" s="140">
        <v>4</v>
      </c>
      <c r="G919" s="2" t="s">
        <v>28</v>
      </c>
      <c r="H919" s="139">
        <v>4</v>
      </c>
      <c r="J919" s="3" t="s">
        <v>119</v>
      </c>
      <c r="K919" s="2" t="s">
        <v>46</v>
      </c>
      <c r="L919" s="156" t="s">
        <v>47</v>
      </c>
      <c r="M919" s="82">
        <f t="shared" si="53"/>
        <v>2</v>
      </c>
    </row>
    <row r="920" spans="1:13" ht="30" customHeight="1">
      <c r="A920" s="3"/>
      <c r="B920" s="57" t="s">
        <v>132</v>
      </c>
      <c r="C920" s="2" t="s">
        <v>30</v>
      </c>
      <c r="D920" s="2">
        <v>4</v>
      </c>
      <c r="E920" s="2" t="s">
        <v>24</v>
      </c>
      <c r="F920" s="140">
        <v>3</v>
      </c>
      <c r="G920" s="2" t="s">
        <v>29</v>
      </c>
      <c r="H920" s="139">
        <v>4</v>
      </c>
      <c r="J920" s="9" t="s">
        <v>31</v>
      </c>
      <c r="K920" s="2" t="s">
        <v>51</v>
      </c>
      <c r="L920" s="156" t="s">
        <v>47</v>
      </c>
      <c r="M920" s="82">
        <f t="shared" si="53"/>
        <v>2</v>
      </c>
    </row>
    <row r="921" spans="1:13" ht="15" customHeight="1" thickBot="1">
      <c r="A921" s="3"/>
      <c r="B921" s="57" t="s">
        <v>132</v>
      </c>
      <c r="C921" s="2" t="s">
        <v>323</v>
      </c>
      <c r="D921" s="58">
        <v>4</v>
      </c>
      <c r="E921" s="2" t="s">
        <v>144</v>
      </c>
      <c r="F921" s="140">
        <v>4</v>
      </c>
      <c r="G921" s="2" t="s">
        <v>318</v>
      </c>
      <c r="H921" s="58">
        <v>4</v>
      </c>
      <c r="J921" s="78" t="s">
        <v>117</v>
      </c>
      <c r="K921" s="140" t="s">
        <v>152</v>
      </c>
      <c r="L921" s="156" t="s">
        <v>48</v>
      </c>
      <c r="M921" s="82">
        <f t="shared" si="53"/>
        <v>0</v>
      </c>
    </row>
    <row r="922" spans="1:13" ht="30.75" thickBot="1">
      <c r="A922" s="3"/>
      <c r="B922" s="57" t="s">
        <v>132</v>
      </c>
      <c r="C922" s="2"/>
      <c r="D922" s="58" t="s">
        <v>132</v>
      </c>
      <c r="E922" s="2"/>
      <c r="F922" s="58" t="s">
        <v>132</v>
      </c>
      <c r="G922" s="2" t="s">
        <v>269</v>
      </c>
      <c r="H922" s="58">
        <v>4</v>
      </c>
      <c r="J922" s="157" t="s">
        <v>135</v>
      </c>
      <c r="K922" s="42" t="s">
        <v>107</v>
      </c>
      <c r="L922" s="158"/>
      <c r="M922" s="83"/>
    </row>
    <row r="923" spans="1:13" ht="15.75" thickBot="1">
      <c r="A923" s="4"/>
      <c r="B923" s="58" t="s">
        <v>132</v>
      </c>
      <c r="C923" s="5"/>
      <c r="D923" s="58" t="s">
        <v>132</v>
      </c>
      <c r="E923" s="5"/>
      <c r="F923" s="58" t="s">
        <v>132</v>
      </c>
      <c r="G923" s="5"/>
      <c r="H923" s="58" t="s">
        <v>132</v>
      </c>
      <c r="K923" s="90"/>
    </row>
    <row r="924" spans="1:13" ht="15.75" thickBot="1">
      <c r="A924"/>
      <c r="B924"/>
      <c r="C924"/>
      <c r="D924"/>
      <c r="E924"/>
      <c r="F924"/>
      <c r="G924"/>
      <c r="H924"/>
      <c r="J924"/>
      <c r="K924"/>
      <c r="L924"/>
    </row>
    <row r="925" spans="1:13" ht="19.5" thickBot="1">
      <c r="A925" s="391">
        <v>45346</v>
      </c>
      <c r="B925" s="392"/>
      <c r="C925" s="392"/>
      <c r="D925" s="392"/>
      <c r="E925" s="392"/>
      <c r="F925" s="392"/>
      <c r="G925" s="393"/>
      <c r="H925" s="89">
        <f>SUM(B927:B940,D927:D940,F927:F940,H927:H940)+SUM(M926:M938)</f>
        <v>211</v>
      </c>
      <c r="J925" s="53" t="s">
        <v>34</v>
      </c>
      <c r="K925" s="54" t="s">
        <v>35</v>
      </c>
      <c r="L925" s="91" t="s">
        <v>50</v>
      </c>
      <c r="M925" s="161" t="s">
        <v>151</v>
      </c>
    </row>
    <row r="926" spans="1:13" ht="45.75" thickBot="1">
      <c r="A926" s="49" t="s">
        <v>0</v>
      </c>
      <c r="B926" s="51" t="s">
        <v>120</v>
      </c>
      <c r="C926" s="50" t="s">
        <v>1</v>
      </c>
      <c r="D926" s="51" t="s">
        <v>120</v>
      </c>
      <c r="E926" s="50" t="s">
        <v>112</v>
      </c>
      <c r="F926" s="51" t="s">
        <v>120</v>
      </c>
      <c r="G926" s="50" t="s">
        <v>131</v>
      </c>
      <c r="H926" s="52" t="s">
        <v>120</v>
      </c>
      <c r="I926" s="155">
        <f>H925/230</f>
        <v>0.91739130434782612</v>
      </c>
      <c r="J926" s="10" t="s">
        <v>21</v>
      </c>
      <c r="K926" s="46" t="s">
        <v>36</v>
      </c>
      <c r="L926" s="159" t="s">
        <v>47</v>
      </c>
      <c r="M926" s="160">
        <f t="shared" ref="M926:M938" si="54">IF(L926="✔",2,0)</f>
        <v>2</v>
      </c>
    </row>
    <row r="927" spans="1:13" ht="45">
      <c r="A927" s="47" t="s">
        <v>424</v>
      </c>
      <c r="B927" s="48">
        <v>5</v>
      </c>
      <c r="C927" s="48" t="s">
        <v>2</v>
      </c>
      <c r="D927" s="48">
        <v>4</v>
      </c>
      <c r="E927" s="48" t="s">
        <v>11</v>
      </c>
      <c r="F927" s="55">
        <v>5</v>
      </c>
      <c r="G927" s="48" t="s">
        <v>5</v>
      </c>
      <c r="H927" s="138">
        <v>4</v>
      </c>
      <c r="J927" s="7" t="s">
        <v>2</v>
      </c>
      <c r="K927" s="2" t="s">
        <v>37</v>
      </c>
      <c r="L927" s="156" t="s">
        <v>47</v>
      </c>
      <c r="M927" s="82">
        <f t="shared" si="54"/>
        <v>2</v>
      </c>
    </row>
    <row r="928" spans="1:13" ht="45">
      <c r="A928" s="3" t="s">
        <v>113</v>
      </c>
      <c r="B928" s="2">
        <v>4</v>
      </c>
      <c r="C928" s="2" t="s">
        <v>21</v>
      </c>
      <c r="D928" s="2">
        <v>3</v>
      </c>
      <c r="E928" s="2" t="s">
        <v>22</v>
      </c>
      <c r="F928" s="140">
        <v>5</v>
      </c>
      <c r="G928" s="2" t="s">
        <v>6</v>
      </c>
      <c r="H928" s="139">
        <v>4</v>
      </c>
      <c r="J928" s="8" t="s">
        <v>4</v>
      </c>
      <c r="K928" s="2" t="s">
        <v>39</v>
      </c>
      <c r="L928" s="156" t="s">
        <v>47</v>
      </c>
      <c r="M928" s="82">
        <f t="shared" si="54"/>
        <v>2</v>
      </c>
    </row>
    <row r="929" spans="1:16" ht="45">
      <c r="A929" s="3" t="s">
        <v>163</v>
      </c>
      <c r="B929" s="2">
        <v>5</v>
      </c>
      <c r="C929" s="2" t="s">
        <v>17</v>
      </c>
      <c r="D929" s="2">
        <v>3</v>
      </c>
      <c r="E929" s="2" t="s">
        <v>12</v>
      </c>
      <c r="F929" s="140">
        <v>5</v>
      </c>
      <c r="G929" s="2" t="s">
        <v>7</v>
      </c>
      <c r="H929" s="139">
        <v>4</v>
      </c>
      <c r="J929" s="8" t="s">
        <v>38</v>
      </c>
      <c r="K929" s="2" t="s">
        <v>41</v>
      </c>
      <c r="L929" s="156" t="s">
        <v>47</v>
      </c>
      <c r="M929" s="82">
        <f t="shared" si="54"/>
        <v>2</v>
      </c>
    </row>
    <row r="930" spans="1:16" ht="45">
      <c r="A930" s="3" t="s">
        <v>114</v>
      </c>
      <c r="B930" s="2">
        <v>5</v>
      </c>
      <c r="C930" s="2" t="s">
        <v>4</v>
      </c>
      <c r="D930" s="2">
        <v>3</v>
      </c>
      <c r="E930" s="2" t="s">
        <v>13</v>
      </c>
      <c r="F930" s="140">
        <v>4</v>
      </c>
      <c r="G930" s="2" t="s">
        <v>8</v>
      </c>
      <c r="H930" s="139">
        <v>4</v>
      </c>
      <c r="J930" s="6" t="s">
        <v>20</v>
      </c>
      <c r="K930" s="2" t="s">
        <v>44</v>
      </c>
      <c r="L930" s="156" t="s">
        <v>47</v>
      </c>
      <c r="M930" s="82">
        <f t="shared" si="54"/>
        <v>2</v>
      </c>
    </row>
    <row r="931" spans="1:16" ht="60">
      <c r="A931" s="3" t="s">
        <v>32</v>
      </c>
      <c r="B931" s="2">
        <v>5</v>
      </c>
      <c r="C931" s="2" t="s">
        <v>38</v>
      </c>
      <c r="D931" s="2">
        <v>4</v>
      </c>
      <c r="E931" s="2" t="s">
        <v>43</v>
      </c>
      <c r="F931" s="140">
        <v>4</v>
      </c>
      <c r="G931" s="2" t="s">
        <v>9</v>
      </c>
      <c r="H931" s="139">
        <v>4</v>
      </c>
      <c r="J931" s="8" t="s">
        <v>31</v>
      </c>
      <c r="K931" s="2" t="s">
        <v>45</v>
      </c>
      <c r="L931" s="156" t="s">
        <v>47</v>
      </c>
      <c r="M931" s="82">
        <f t="shared" si="54"/>
        <v>2</v>
      </c>
    </row>
    <row r="932" spans="1:16" ht="30" customHeight="1">
      <c r="A932" s="3" t="s">
        <v>115</v>
      </c>
      <c r="B932" s="2">
        <v>4</v>
      </c>
      <c r="C932" s="2" t="s">
        <v>27</v>
      </c>
      <c r="D932" s="2">
        <v>4</v>
      </c>
      <c r="E932" s="2" t="s">
        <v>14</v>
      </c>
      <c r="F932" s="140">
        <v>4</v>
      </c>
      <c r="G932" s="2" t="s">
        <v>10</v>
      </c>
      <c r="H932" s="139">
        <v>4</v>
      </c>
      <c r="J932" s="3" t="s">
        <v>33</v>
      </c>
      <c r="K932" s="2" t="s">
        <v>49</v>
      </c>
      <c r="L932" s="156" t="s">
        <v>47</v>
      </c>
      <c r="M932" s="82">
        <f t="shared" si="54"/>
        <v>2</v>
      </c>
    </row>
    <row r="933" spans="1:16" ht="15" customHeight="1">
      <c r="A933" s="3" t="s">
        <v>116</v>
      </c>
      <c r="B933" s="2">
        <v>5</v>
      </c>
      <c r="C933" s="2" t="s">
        <v>19</v>
      </c>
      <c r="D933" s="2">
        <v>4</v>
      </c>
      <c r="E933" s="2" t="s">
        <v>15</v>
      </c>
      <c r="F933" s="140">
        <v>4</v>
      </c>
      <c r="G933" s="2" t="s">
        <v>18</v>
      </c>
      <c r="H933" s="139">
        <v>4</v>
      </c>
      <c r="J933" s="8" t="s">
        <v>16</v>
      </c>
      <c r="K933" s="2" t="s">
        <v>40</v>
      </c>
      <c r="L933" s="156" t="s">
        <v>48</v>
      </c>
      <c r="M933" s="82">
        <f t="shared" si="54"/>
        <v>0</v>
      </c>
    </row>
    <row r="934" spans="1:16" ht="45">
      <c r="A934" s="3" t="s">
        <v>117</v>
      </c>
      <c r="B934" s="2">
        <v>3</v>
      </c>
      <c r="C934" s="2" t="s">
        <v>130</v>
      </c>
      <c r="D934" s="2">
        <v>4</v>
      </c>
      <c r="E934" s="2" t="s">
        <v>16</v>
      </c>
      <c r="F934" s="140">
        <v>4</v>
      </c>
      <c r="G934" s="2" t="s">
        <v>252</v>
      </c>
      <c r="H934" s="139">
        <v>4</v>
      </c>
      <c r="J934" s="9" t="s">
        <v>27</v>
      </c>
      <c r="K934" s="2" t="s">
        <v>42</v>
      </c>
      <c r="L934" s="156" t="s">
        <v>47</v>
      </c>
      <c r="M934" s="82">
        <f t="shared" si="54"/>
        <v>2</v>
      </c>
    </row>
    <row r="935" spans="1:16" ht="30" customHeight="1">
      <c r="A935" s="3" t="s">
        <v>118</v>
      </c>
      <c r="B935" s="2">
        <v>3</v>
      </c>
      <c r="C935" s="2" t="s">
        <v>164</v>
      </c>
      <c r="D935" s="2">
        <v>3</v>
      </c>
      <c r="E935" s="2" t="s">
        <v>26</v>
      </c>
      <c r="F935" s="140">
        <v>4</v>
      </c>
      <c r="G935" s="2" t="s">
        <v>25</v>
      </c>
      <c r="H935" s="139">
        <v>4</v>
      </c>
      <c r="J935" s="6" t="s">
        <v>28</v>
      </c>
      <c r="K935" s="2" t="s">
        <v>40</v>
      </c>
      <c r="L935" s="156" t="s">
        <v>47</v>
      </c>
      <c r="M935" s="82">
        <f t="shared" si="54"/>
        <v>2</v>
      </c>
    </row>
    <row r="936" spans="1:16" ht="15" customHeight="1">
      <c r="A936" s="3" t="s">
        <v>161</v>
      </c>
      <c r="B936" s="2">
        <v>4</v>
      </c>
      <c r="C936" s="2" t="s">
        <v>31</v>
      </c>
      <c r="D936" s="2">
        <v>4</v>
      </c>
      <c r="E936" s="2" t="s">
        <v>23</v>
      </c>
      <c r="F936" s="140">
        <v>4</v>
      </c>
      <c r="G936" s="2" t="s">
        <v>28</v>
      </c>
      <c r="H936" s="139">
        <v>4</v>
      </c>
      <c r="J936" s="3" t="s">
        <v>119</v>
      </c>
      <c r="K936" s="2" t="s">
        <v>46</v>
      </c>
      <c r="L936" s="156" t="s">
        <v>47</v>
      </c>
      <c r="M936" s="82">
        <f t="shared" si="54"/>
        <v>2</v>
      </c>
    </row>
    <row r="937" spans="1:16" ht="45">
      <c r="A937" s="3"/>
      <c r="B937" s="57" t="s">
        <v>132</v>
      </c>
      <c r="C937" s="2" t="s">
        <v>30</v>
      </c>
      <c r="D937" s="2">
        <v>4</v>
      </c>
      <c r="E937" s="2" t="s">
        <v>24</v>
      </c>
      <c r="F937" s="140">
        <v>3</v>
      </c>
      <c r="G937" s="2" t="s">
        <v>29</v>
      </c>
      <c r="H937" s="139">
        <v>4</v>
      </c>
      <c r="J937" s="9" t="s">
        <v>31</v>
      </c>
      <c r="K937" s="2" t="s">
        <v>51</v>
      </c>
      <c r="L937" s="156" t="s">
        <v>47</v>
      </c>
      <c r="M937" s="82">
        <f t="shared" si="54"/>
        <v>2</v>
      </c>
    </row>
    <row r="938" spans="1:16" ht="45" customHeight="1" thickBot="1">
      <c r="A938" s="3"/>
      <c r="B938" s="57" t="s">
        <v>132</v>
      </c>
      <c r="C938" s="2" t="s">
        <v>323</v>
      </c>
      <c r="D938" s="58">
        <v>4</v>
      </c>
      <c r="E938" s="2" t="s">
        <v>144</v>
      </c>
      <c r="F938" s="140">
        <v>4</v>
      </c>
      <c r="G938" s="2" t="s">
        <v>318</v>
      </c>
      <c r="H938" s="58">
        <v>4</v>
      </c>
      <c r="J938" s="78" t="s">
        <v>117</v>
      </c>
      <c r="K938" s="140" t="s">
        <v>152</v>
      </c>
      <c r="L938" s="156" t="s">
        <v>48</v>
      </c>
      <c r="M938" s="82">
        <f t="shared" si="54"/>
        <v>0</v>
      </c>
    </row>
    <row r="939" spans="1:16" ht="30.75" thickBot="1">
      <c r="A939" s="3"/>
      <c r="B939" s="57" t="s">
        <v>132</v>
      </c>
      <c r="C939" s="2"/>
      <c r="D939" s="58" t="s">
        <v>132</v>
      </c>
      <c r="E939" s="2"/>
      <c r="F939" s="58" t="s">
        <v>132</v>
      </c>
      <c r="G939" s="2" t="s">
        <v>269</v>
      </c>
      <c r="H939" s="58">
        <v>4</v>
      </c>
      <c r="J939" s="157" t="s">
        <v>135</v>
      </c>
      <c r="K939" s="42" t="s">
        <v>107</v>
      </c>
      <c r="L939" s="158"/>
      <c r="M939" s="83"/>
    </row>
    <row r="940" spans="1:16" ht="15.75" thickBot="1">
      <c r="A940" s="4"/>
      <c r="B940" s="58" t="s">
        <v>132</v>
      </c>
      <c r="C940" s="5"/>
      <c r="D940" s="58" t="s">
        <v>132</v>
      </c>
      <c r="E940" s="5"/>
      <c r="F940" s="58" t="s">
        <v>132</v>
      </c>
      <c r="G940" s="5"/>
      <c r="H940" s="58" t="s">
        <v>132</v>
      </c>
      <c r="K940" s="90"/>
    </row>
    <row r="941" spans="1:16" ht="15.75" thickBot="1">
      <c r="A941"/>
      <c r="B941"/>
      <c r="C941"/>
      <c r="D941"/>
      <c r="E941"/>
      <c r="F941"/>
      <c r="G941"/>
      <c r="H941"/>
      <c r="J941"/>
      <c r="K941"/>
      <c r="L941"/>
    </row>
    <row r="942" spans="1:16" ht="19.5" thickBot="1">
      <c r="A942" s="391">
        <v>45347</v>
      </c>
      <c r="B942" s="392"/>
      <c r="C942" s="392"/>
      <c r="D942" s="392"/>
      <c r="E942" s="392"/>
      <c r="F942" s="392"/>
      <c r="G942" s="393"/>
      <c r="H942" s="89">
        <f>SUM(B944:B957,D944:D957,F944:F957,H944:H957)+SUM(M943:M955)</f>
        <v>212</v>
      </c>
      <c r="J942" s="53" t="s">
        <v>34</v>
      </c>
      <c r="K942" s="54" t="s">
        <v>35</v>
      </c>
      <c r="L942" s="91" t="s">
        <v>50</v>
      </c>
      <c r="M942" s="161" t="s">
        <v>151</v>
      </c>
      <c r="N942" s="341"/>
      <c r="O942" s="208"/>
      <c r="P942" s="208"/>
    </row>
    <row r="943" spans="1:16" ht="45.75" thickBot="1">
      <c r="A943" s="49" t="s">
        <v>0</v>
      </c>
      <c r="B943" s="51" t="s">
        <v>120</v>
      </c>
      <c r="C943" s="50" t="s">
        <v>1</v>
      </c>
      <c r="D943" s="51" t="s">
        <v>120</v>
      </c>
      <c r="E943" s="50" t="s">
        <v>112</v>
      </c>
      <c r="F943" s="51" t="s">
        <v>120</v>
      </c>
      <c r="G943" s="50" t="s">
        <v>131</v>
      </c>
      <c r="H943" s="52" t="s">
        <v>120</v>
      </c>
      <c r="I943" s="155">
        <f>H942/230</f>
        <v>0.92173913043478262</v>
      </c>
      <c r="J943" s="10" t="s">
        <v>21</v>
      </c>
      <c r="K943" s="46" t="s">
        <v>36</v>
      </c>
      <c r="L943" s="159" t="s">
        <v>47</v>
      </c>
      <c r="M943" s="160">
        <f t="shared" ref="M943:M955" si="55">IF(L943="✔",2,0)</f>
        <v>2</v>
      </c>
    </row>
    <row r="944" spans="1:16" ht="45">
      <c r="A944" s="47" t="s">
        <v>424</v>
      </c>
      <c r="B944" s="48">
        <v>5</v>
      </c>
      <c r="C944" s="48" t="s">
        <v>2</v>
      </c>
      <c r="D944" s="48">
        <v>4</v>
      </c>
      <c r="E944" s="48" t="s">
        <v>11</v>
      </c>
      <c r="F944" s="55">
        <v>5</v>
      </c>
      <c r="G944" s="48" t="s">
        <v>5</v>
      </c>
      <c r="H944" s="138">
        <v>4</v>
      </c>
      <c r="J944" s="7" t="s">
        <v>2</v>
      </c>
      <c r="K944" s="2" t="s">
        <v>37</v>
      </c>
      <c r="L944" s="156" t="s">
        <v>47</v>
      </c>
      <c r="M944" s="82">
        <f t="shared" si="55"/>
        <v>2</v>
      </c>
    </row>
    <row r="945" spans="1:13" ht="45">
      <c r="A945" s="3" t="s">
        <v>113</v>
      </c>
      <c r="B945" s="2">
        <v>4</v>
      </c>
      <c r="C945" s="2" t="s">
        <v>21</v>
      </c>
      <c r="D945" s="2">
        <v>2</v>
      </c>
      <c r="E945" s="2" t="s">
        <v>22</v>
      </c>
      <c r="F945" s="140">
        <v>5</v>
      </c>
      <c r="G945" s="2" t="s">
        <v>6</v>
      </c>
      <c r="H945" s="139">
        <v>4</v>
      </c>
      <c r="J945" s="8" t="s">
        <v>4</v>
      </c>
      <c r="K945" s="2" t="s">
        <v>39</v>
      </c>
      <c r="L945" s="156" t="s">
        <v>47</v>
      </c>
      <c r="M945" s="82">
        <f t="shared" si="55"/>
        <v>2</v>
      </c>
    </row>
    <row r="946" spans="1:13" ht="45">
      <c r="A946" s="3" t="s">
        <v>163</v>
      </c>
      <c r="B946" s="2">
        <v>5</v>
      </c>
      <c r="C946" s="2" t="s">
        <v>17</v>
      </c>
      <c r="D946" s="2">
        <v>3</v>
      </c>
      <c r="E946" s="2" t="s">
        <v>12</v>
      </c>
      <c r="F946" s="140">
        <v>5</v>
      </c>
      <c r="G946" s="2" t="s">
        <v>7</v>
      </c>
      <c r="H946" s="139">
        <v>4</v>
      </c>
      <c r="J946" s="8" t="s">
        <v>38</v>
      </c>
      <c r="K946" s="2" t="s">
        <v>41</v>
      </c>
      <c r="L946" s="156" t="s">
        <v>47</v>
      </c>
      <c r="M946" s="82">
        <f t="shared" si="55"/>
        <v>2</v>
      </c>
    </row>
    <row r="947" spans="1:13" ht="30" customHeight="1">
      <c r="A947" s="3" t="s">
        <v>114</v>
      </c>
      <c r="B947" s="2">
        <v>5</v>
      </c>
      <c r="C947" s="2" t="s">
        <v>4</v>
      </c>
      <c r="D947" s="2">
        <v>3</v>
      </c>
      <c r="E947" s="2" t="s">
        <v>13</v>
      </c>
      <c r="F947" s="140">
        <v>4</v>
      </c>
      <c r="G947" s="2" t="s">
        <v>8</v>
      </c>
      <c r="H947" s="139">
        <v>4</v>
      </c>
      <c r="J947" s="6" t="s">
        <v>20</v>
      </c>
      <c r="K947" s="2" t="s">
        <v>44</v>
      </c>
      <c r="L947" s="156" t="s">
        <v>47</v>
      </c>
      <c r="M947" s="82">
        <f t="shared" si="55"/>
        <v>2</v>
      </c>
    </row>
    <row r="948" spans="1:13" ht="15" customHeight="1">
      <c r="A948" s="3" t="s">
        <v>32</v>
      </c>
      <c r="B948" s="2">
        <v>5</v>
      </c>
      <c r="C948" s="2" t="s">
        <v>38</v>
      </c>
      <c r="D948" s="2">
        <v>4</v>
      </c>
      <c r="E948" s="2" t="s">
        <v>43</v>
      </c>
      <c r="F948" s="140">
        <v>4</v>
      </c>
      <c r="G948" s="2" t="s">
        <v>9</v>
      </c>
      <c r="H948" s="139">
        <v>4</v>
      </c>
      <c r="J948" s="8" t="s">
        <v>31</v>
      </c>
      <c r="K948" s="2" t="s">
        <v>45</v>
      </c>
      <c r="L948" s="156" t="s">
        <v>47</v>
      </c>
      <c r="M948" s="82">
        <f t="shared" si="55"/>
        <v>2</v>
      </c>
    </row>
    <row r="949" spans="1:13" ht="45">
      <c r="A949" s="3" t="s">
        <v>115</v>
      </c>
      <c r="B949" s="2">
        <v>4</v>
      </c>
      <c r="C949" s="2" t="s">
        <v>27</v>
      </c>
      <c r="D949" s="2">
        <v>4</v>
      </c>
      <c r="E949" s="2" t="s">
        <v>14</v>
      </c>
      <c r="F949" s="140">
        <v>4</v>
      </c>
      <c r="G949" s="2" t="s">
        <v>10</v>
      </c>
      <c r="H949" s="139">
        <v>4</v>
      </c>
      <c r="J949" s="3" t="s">
        <v>33</v>
      </c>
      <c r="K949" s="2" t="s">
        <v>49</v>
      </c>
      <c r="L949" s="156" t="s">
        <v>47</v>
      </c>
      <c r="M949" s="82">
        <f t="shared" si="55"/>
        <v>2</v>
      </c>
    </row>
    <row r="950" spans="1:13" ht="30" customHeight="1">
      <c r="A950" s="3" t="s">
        <v>116</v>
      </c>
      <c r="B950" s="2">
        <v>5</v>
      </c>
      <c r="C950" s="2" t="s">
        <v>19</v>
      </c>
      <c r="D950" s="2">
        <v>4</v>
      </c>
      <c r="E950" s="2" t="s">
        <v>15</v>
      </c>
      <c r="F950" s="140">
        <v>4</v>
      </c>
      <c r="G950" s="2" t="s">
        <v>18</v>
      </c>
      <c r="H950" s="139">
        <v>4</v>
      </c>
      <c r="J950" s="8" t="s">
        <v>16</v>
      </c>
      <c r="K950" s="2" t="s">
        <v>40</v>
      </c>
      <c r="L950" s="156" t="s">
        <v>48</v>
      </c>
      <c r="M950" s="82">
        <f t="shared" si="55"/>
        <v>0</v>
      </c>
    </row>
    <row r="951" spans="1:13" ht="15" customHeight="1">
      <c r="A951" s="3" t="s">
        <v>117</v>
      </c>
      <c r="B951" s="2">
        <v>3</v>
      </c>
      <c r="C951" s="2" t="s">
        <v>130</v>
      </c>
      <c r="D951" s="2">
        <v>4</v>
      </c>
      <c r="E951" s="2" t="s">
        <v>16</v>
      </c>
      <c r="F951" s="140">
        <v>4</v>
      </c>
      <c r="G951" s="2" t="s">
        <v>252</v>
      </c>
      <c r="H951" s="139">
        <v>4</v>
      </c>
      <c r="J951" s="9" t="s">
        <v>27</v>
      </c>
      <c r="K951" s="2" t="s">
        <v>42</v>
      </c>
      <c r="L951" s="156" t="s">
        <v>47</v>
      </c>
      <c r="M951" s="82">
        <f t="shared" si="55"/>
        <v>2</v>
      </c>
    </row>
    <row r="952" spans="1:13" ht="45">
      <c r="A952" s="3" t="s">
        <v>118</v>
      </c>
      <c r="B952" s="2">
        <v>5</v>
      </c>
      <c r="C952" s="2" t="s">
        <v>164</v>
      </c>
      <c r="D952" s="2">
        <v>3</v>
      </c>
      <c r="E952" s="2" t="s">
        <v>26</v>
      </c>
      <c r="F952" s="140">
        <v>4</v>
      </c>
      <c r="G952" s="2" t="s">
        <v>25</v>
      </c>
      <c r="H952" s="139">
        <v>4</v>
      </c>
      <c r="J952" s="6" t="s">
        <v>28</v>
      </c>
      <c r="K952" s="2" t="s">
        <v>40</v>
      </c>
      <c r="L952" s="156" t="s">
        <v>47</v>
      </c>
      <c r="M952" s="82">
        <f t="shared" si="55"/>
        <v>2</v>
      </c>
    </row>
    <row r="953" spans="1:13" ht="45" customHeight="1">
      <c r="A953" s="3" t="s">
        <v>161</v>
      </c>
      <c r="B953" s="2">
        <v>4</v>
      </c>
      <c r="C953" s="2" t="s">
        <v>31</v>
      </c>
      <c r="D953" s="2">
        <v>4</v>
      </c>
      <c r="E953" s="2" t="s">
        <v>23</v>
      </c>
      <c r="F953" s="140">
        <v>4</v>
      </c>
      <c r="G953" s="2" t="s">
        <v>28</v>
      </c>
      <c r="H953" s="139">
        <v>4</v>
      </c>
      <c r="J953" s="3" t="s">
        <v>119</v>
      </c>
      <c r="K953" s="2" t="s">
        <v>46</v>
      </c>
      <c r="L953" s="156" t="s">
        <v>47</v>
      </c>
      <c r="M953" s="82">
        <f t="shared" si="55"/>
        <v>2</v>
      </c>
    </row>
    <row r="954" spans="1:13" ht="45">
      <c r="A954" s="3"/>
      <c r="B954" s="57" t="s">
        <v>132</v>
      </c>
      <c r="C954" s="2" t="s">
        <v>30</v>
      </c>
      <c r="D954" s="2">
        <v>4</v>
      </c>
      <c r="E954" s="2" t="s">
        <v>24</v>
      </c>
      <c r="F954" s="140">
        <v>3</v>
      </c>
      <c r="G954" s="2" t="s">
        <v>29</v>
      </c>
      <c r="H954" s="139">
        <v>4</v>
      </c>
      <c r="J954" s="9" t="s">
        <v>31</v>
      </c>
      <c r="K954" s="2" t="s">
        <v>51</v>
      </c>
      <c r="L954" s="156" t="s">
        <v>47</v>
      </c>
      <c r="M954" s="82">
        <f t="shared" si="55"/>
        <v>2</v>
      </c>
    </row>
    <row r="955" spans="1:13" ht="45" customHeight="1" thickBot="1">
      <c r="A955" s="3"/>
      <c r="B955" s="57" t="s">
        <v>132</v>
      </c>
      <c r="C955" s="2" t="s">
        <v>323</v>
      </c>
      <c r="D955" s="58">
        <v>4</v>
      </c>
      <c r="E955" s="2" t="s">
        <v>144</v>
      </c>
      <c r="F955" s="140">
        <v>4</v>
      </c>
      <c r="G955" s="2" t="s">
        <v>318</v>
      </c>
      <c r="H955" s="58">
        <v>4</v>
      </c>
      <c r="J955" s="78" t="s">
        <v>117</v>
      </c>
      <c r="K955" s="140" t="s">
        <v>152</v>
      </c>
      <c r="L955" s="156" t="s">
        <v>48</v>
      </c>
      <c r="M955" s="82">
        <f t="shared" si="55"/>
        <v>0</v>
      </c>
    </row>
    <row r="956" spans="1:13" ht="30.75" thickBot="1">
      <c r="A956" s="3"/>
      <c r="B956" s="57" t="s">
        <v>132</v>
      </c>
      <c r="C956" s="2"/>
      <c r="D956" s="58" t="s">
        <v>132</v>
      </c>
      <c r="E956" s="2"/>
      <c r="F956" s="58" t="s">
        <v>132</v>
      </c>
      <c r="G956" s="2" t="s">
        <v>269</v>
      </c>
      <c r="H956" s="58">
        <v>4</v>
      </c>
      <c r="J956" s="157" t="s">
        <v>135</v>
      </c>
      <c r="K956" s="42" t="s">
        <v>107</v>
      </c>
      <c r="L956" s="158"/>
      <c r="M956" s="83"/>
    </row>
    <row r="957" spans="1:13" ht="15.75" thickBot="1">
      <c r="A957" s="4"/>
      <c r="B957" s="58" t="s">
        <v>132</v>
      </c>
      <c r="C957" s="5"/>
      <c r="D957" s="58" t="s">
        <v>132</v>
      </c>
      <c r="E957" s="5"/>
      <c r="F957" s="58" t="s">
        <v>132</v>
      </c>
      <c r="G957" s="5"/>
      <c r="H957" s="58" t="s">
        <v>132</v>
      </c>
      <c r="K957" s="90"/>
    </row>
    <row r="958" spans="1:13" ht="15.75" thickBot="1">
      <c r="A958"/>
      <c r="B958"/>
      <c r="C958"/>
      <c r="D958"/>
      <c r="E958"/>
      <c r="F958"/>
      <c r="G958"/>
      <c r="H958"/>
      <c r="J958"/>
      <c r="K958"/>
      <c r="L958"/>
    </row>
    <row r="959" spans="1:13" ht="19.5" thickBot="1">
      <c r="A959" s="391">
        <v>45348</v>
      </c>
      <c r="B959" s="392"/>
      <c r="C959" s="392"/>
      <c r="D959" s="392"/>
      <c r="E959" s="392"/>
      <c r="F959" s="392"/>
      <c r="G959" s="393"/>
      <c r="H959" s="89">
        <f>SUM(B961:B974,D961:D974,F961:F974,H961:H974)+SUM(M960:M972)</f>
        <v>213</v>
      </c>
      <c r="J959" s="53" t="s">
        <v>34</v>
      </c>
      <c r="K959" s="54" t="s">
        <v>35</v>
      </c>
      <c r="L959" s="91" t="s">
        <v>50</v>
      </c>
      <c r="M959" s="161" t="s">
        <v>151</v>
      </c>
    </row>
    <row r="960" spans="1:13" ht="60.75" thickBot="1">
      <c r="A960" s="49" t="s">
        <v>0</v>
      </c>
      <c r="B960" s="51" t="s">
        <v>120</v>
      </c>
      <c r="C960" s="50" t="s">
        <v>1</v>
      </c>
      <c r="D960" s="51" t="s">
        <v>120</v>
      </c>
      <c r="E960" s="50" t="s">
        <v>112</v>
      </c>
      <c r="F960" s="51" t="s">
        <v>120</v>
      </c>
      <c r="G960" s="50" t="s">
        <v>131</v>
      </c>
      <c r="H960" s="52" t="s">
        <v>120</v>
      </c>
      <c r="I960" s="155">
        <f>H959/230</f>
        <v>0.92608695652173911</v>
      </c>
      <c r="J960" s="10" t="s">
        <v>21</v>
      </c>
      <c r="K960" s="46" t="s">
        <v>467</v>
      </c>
      <c r="L960" s="159" t="s">
        <v>47</v>
      </c>
      <c r="M960" s="160">
        <f t="shared" ref="M960:M972" si="56">IF(L960="✔",2,0)</f>
        <v>2</v>
      </c>
    </row>
    <row r="961" spans="1:13" ht="45">
      <c r="A961" s="47" t="s">
        <v>424</v>
      </c>
      <c r="B961" s="48">
        <v>5</v>
      </c>
      <c r="C961" s="48" t="s">
        <v>2</v>
      </c>
      <c r="D961" s="48">
        <v>4</v>
      </c>
      <c r="E961" s="48" t="s">
        <v>11</v>
      </c>
      <c r="F961" s="55">
        <v>5</v>
      </c>
      <c r="G961" s="48" t="s">
        <v>5</v>
      </c>
      <c r="H961" s="138">
        <v>4</v>
      </c>
      <c r="J961" s="7" t="s">
        <v>2</v>
      </c>
      <c r="K961" s="2" t="s">
        <v>37</v>
      </c>
      <c r="L961" s="156" t="s">
        <v>47</v>
      </c>
      <c r="M961" s="82">
        <f t="shared" si="56"/>
        <v>2</v>
      </c>
    </row>
    <row r="962" spans="1:13" ht="30" customHeight="1">
      <c r="A962" s="3" t="s">
        <v>113</v>
      </c>
      <c r="B962" s="2">
        <v>4</v>
      </c>
      <c r="C962" s="2" t="s">
        <v>21</v>
      </c>
      <c r="D962" s="2">
        <v>3</v>
      </c>
      <c r="E962" s="2" t="s">
        <v>22</v>
      </c>
      <c r="F962" s="140">
        <v>5</v>
      </c>
      <c r="G962" s="2" t="s">
        <v>6</v>
      </c>
      <c r="H962" s="139">
        <v>4</v>
      </c>
      <c r="J962" s="8" t="s">
        <v>4</v>
      </c>
      <c r="K962" s="2" t="s">
        <v>39</v>
      </c>
      <c r="L962" s="156" t="s">
        <v>47</v>
      </c>
      <c r="M962" s="82">
        <f t="shared" si="56"/>
        <v>2</v>
      </c>
    </row>
    <row r="963" spans="1:13" ht="15" customHeight="1">
      <c r="A963" s="3" t="s">
        <v>163</v>
      </c>
      <c r="B963" s="2">
        <v>5</v>
      </c>
      <c r="C963" s="2" t="s">
        <v>17</v>
      </c>
      <c r="D963" s="2">
        <v>3</v>
      </c>
      <c r="E963" s="2" t="s">
        <v>12</v>
      </c>
      <c r="F963" s="140">
        <v>5</v>
      </c>
      <c r="G963" s="2" t="s">
        <v>7</v>
      </c>
      <c r="H963" s="139">
        <v>4</v>
      </c>
      <c r="J963" s="8" t="s">
        <v>38</v>
      </c>
      <c r="K963" s="2" t="s">
        <v>41</v>
      </c>
      <c r="L963" s="156" t="s">
        <v>47</v>
      </c>
      <c r="M963" s="82">
        <f t="shared" si="56"/>
        <v>2</v>
      </c>
    </row>
    <row r="964" spans="1:13" ht="45">
      <c r="A964" s="3" t="s">
        <v>114</v>
      </c>
      <c r="B964" s="2">
        <v>5</v>
      </c>
      <c r="C964" s="2" t="s">
        <v>4</v>
      </c>
      <c r="D964" s="2">
        <v>3</v>
      </c>
      <c r="E964" s="2" t="s">
        <v>13</v>
      </c>
      <c r="F964" s="140">
        <v>4</v>
      </c>
      <c r="G964" s="2" t="s">
        <v>8</v>
      </c>
      <c r="H964" s="139">
        <v>4</v>
      </c>
      <c r="J964" s="6" t="s">
        <v>20</v>
      </c>
      <c r="K964" s="2" t="s">
        <v>44</v>
      </c>
      <c r="L964" s="156" t="s">
        <v>47</v>
      </c>
      <c r="M964" s="82">
        <f t="shared" si="56"/>
        <v>2</v>
      </c>
    </row>
    <row r="965" spans="1:13" ht="30" customHeight="1">
      <c r="A965" s="3" t="s">
        <v>32</v>
      </c>
      <c r="B965" s="2">
        <v>5</v>
      </c>
      <c r="C965" s="2" t="s">
        <v>38</v>
      </c>
      <c r="D965" s="2">
        <v>4</v>
      </c>
      <c r="E965" s="2" t="s">
        <v>43</v>
      </c>
      <c r="F965" s="140">
        <v>4</v>
      </c>
      <c r="G965" s="2" t="s">
        <v>9</v>
      </c>
      <c r="H965" s="139">
        <v>4</v>
      </c>
      <c r="J965" s="8" t="s">
        <v>31</v>
      </c>
      <c r="K965" s="2" t="s">
        <v>45</v>
      </c>
      <c r="L965" s="156" t="s">
        <v>47</v>
      </c>
      <c r="M965" s="82">
        <f t="shared" si="56"/>
        <v>2</v>
      </c>
    </row>
    <row r="966" spans="1:13" ht="15" customHeight="1">
      <c r="A966" s="3" t="s">
        <v>115</v>
      </c>
      <c r="B966" s="2">
        <v>4</v>
      </c>
      <c r="C966" s="2" t="s">
        <v>27</v>
      </c>
      <c r="D966" s="2">
        <v>4</v>
      </c>
      <c r="E966" s="2" t="s">
        <v>14</v>
      </c>
      <c r="F966" s="140">
        <v>4</v>
      </c>
      <c r="G966" s="2" t="s">
        <v>10</v>
      </c>
      <c r="H966" s="139">
        <v>4</v>
      </c>
      <c r="J966" s="3" t="s">
        <v>33</v>
      </c>
      <c r="K966" s="2" t="s">
        <v>49</v>
      </c>
      <c r="L966" s="156" t="s">
        <v>47</v>
      </c>
      <c r="M966" s="82">
        <f t="shared" si="56"/>
        <v>2</v>
      </c>
    </row>
    <row r="967" spans="1:13" ht="45">
      <c r="A967" s="3" t="s">
        <v>116</v>
      </c>
      <c r="B967" s="2">
        <v>5</v>
      </c>
      <c r="C967" s="2" t="s">
        <v>19</v>
      </c>
      <c r="D967" s="2">
        <v>4</v>
      </c>
      <c r="E967" s="2" t="s">
        <v>15</v>
      </c>
      <c r="F967" s="140">
        <v>4</v>
      </c>
      <c r="G967" s="2" t="s">
        <v>18</v>
      </c>
      <c r="H967" s="139">
        <v>4</v>
      </c>
      <c r="J967" s="8" t="s">
        <v>16</v>
      </c>
      <c r="K967" s="2" t="s">
        <v>40</v>
      </c>
      <c r="L967" s="156" t="s">
        <v>48</v>
      </c>
      <c r="M967" s="82">
        <f t="shared" si="56"/>
        <v>0</v>
      </c>
    </row>
    <row r="968" spans="1:13" ht="45" customHeight="1">
      <c r="A968" s="3" t="s">
        <v>117</v>
      </c>
      <c r="B968" s="2">
        <v>3</v>
      </c>
      <c r="C968" s="2" t="s">
        <v>130</v>
      </c>
      <c r="D968" s="2">
        <v>4</v>
      </c>
      <c r="E968" s="2" t="s">
        <v>16</v>
      </c>
      <c r="F968" s="140">
        <v>4</v>
      </c>
      <c r="G968" s="2" t="s">
        <v>252</v>
      </c>
      <c r="H968" s="139">
        <v>4</v>
      </c>
      <c r="J968" s="9" t="s">
        <v>27</v>
      </c>
      <c r="K968" s="2" t="s">
        <v>42</v>
      </c>
      <c r="L968" s="156" t="s">
        <v>47</v>
      </c>
      <c r="M968" s="82">
        <f t="shared" si="56"/>
        <v>2</v>
      </c>
    </row>
    <row r="969" spans="1:13" ht="45">
      <c r="A969" s="3" t="s">
        <v>118</v>
      </c>
      <c r="B969" s="2">
        <v>5</v>
      </c>
      <c r="C969" s="2" t="s">
        <v>164</v>
      </c>
      <c r="D969" s="2">
        <v>3</v>
      </c>
      <c r="E969" s="2" t="s">
        <v>26</v>
      </c>
      <c r="F969" s="140">
        <v>4</v>
      </c>
      <c r="G969" s="2" t="s">
        <v>25</v>
      </c>
      <c r="H969" s="139">
        <v>4</v>
      </c>
      <c r="J969" s="6" t="s">
        <v>28</v>
      </c>
      <c r="K969" s="2" t="s">
        <v>40</v>
      </c>
      <c r="L969" s="156" t="s">
        <v>47</v>
      </c>
      <c r="M969" s="82">
        <f t="shared" si="56"/>
        <v>2</v>
      </c>
    </row>
    <row r="970" spans="1:13" ht="45" customHeight="1">
      <c r="A970" s="3" t="s">
        <v>161</v>
      </c>
      <c r="B970" s="2">
        <v>4</v>
      </c>
      <c r="C970" s="2" t="s">
        <v>31</v>
      </c>
      <c r="D970" s="2">
        <v>4</v>
      </c>
      <c r="E970" s="2" t="s">
        <v>23</v>
      </c>
      <c r="F970" s="140">
        <v>4</v>
      </c>
      <c r="G970" s="2" t="s">
        <v>28</v>
      </c>
      <c r="H970" s="139">
        <v>4</v>
      </c>
      <c r="J970" s="3" t="s">
        <v>119</v>
      </c>
      <c r="K970" s="2" t="s">
        <v>46</v>
      </c>
      <c r="L970" s="156" t="s">
        <v>47</v>
      </c>
      <c r="M970" s="82">
        <f t="shared" si="56"/>
        <v>2</v>
      </c>
    </row>
    <row r="971" spans="1:13" ht="45">
      <c r="A971" s="3"/>
      <c r="B971" s="57" t="s">
        <v>132</v>
      </c>
      <c r="C971" s="2" t="s">
        <v>30</v>
      </c>
      <c r="D971" s="2">
        <v>4</v>
      </c>
      <c r="E971" s="2" t="s">
        <v>24</v>
      </c>
      <c r="F971" s="140">
        <v>3</v>
      </c>
      <c r="G971" s="2" t="s">
        <v>29</v>
      </c>
      <c r="H971" s="139">
        <v>4</v>
      </c>
      <c r="J971" s="9" t="s">
        <v>31</v>
      </c>
      <c r="K971" s="2" t="s">
        <v>51</v>
      </c>
      <c r="L971" s="156" t="s">
        <v>47</v>
      </c>
      <c r="M971" s="82">
        <f t="shared" si="56"/>
        <v>2</v>
      </c>
    </row>
    <row r="972" spans="1:13" ht="30.75" thickBot="1">
      <c r="A972" s="3"/>
      <c r="B972" s="57" t="s">
        <v>132</v>
      </c>
      <c r="C972" s="2" t="s">
        <v>323</v>
      </c>
      <c r="D972" s="58">
        <v>4</v>
      </c>
      <c r="E972" s="2" t="s">
        <v>144</v>
      </c>
      <c r="F972" s="140">
        <v>4</v>
      </c>
      <c r="G972" s="2" t="s">
        <v>318</v>
      </c>
      <c r="H972" s="58">
        <v>4</v>
      </c>
      <c r="J972" s="78" t="s">
        <v>117</v>
      </c>
      <c r="K972" s="140" t="s">
        <v>152</v>
      </c>
      <c r="L972" s="156" t="s">
        <v>48</v>
      </c>
      <c r="M972" s="82">
        <f t="shared" si="56"/>
        <v>0</v>
      </c>
    </row>
    <row r="973" spans="1:13" ht="30.75" thickBot="1">
      <c r="A973" s="3"/>
      <c r="B973" s="57" t="s">
        <v>132</v>
      </c>
      <c r="C973" s="2"/>
      <c r="D973" s="58" t="s">
        <v>132</v>
      </c>
      <c r="E973" s="2"/>
      <c r="F973" s="58" t="s">
        <v>132</v>
      </c>
      <c r="G973" s="2" t="s">
        <v>269</v>
      </c>
      <c r="H973" s="58">
        <v>4</v>
      </c>
      <c r="J973" s="157" t="s">
        <v>135</v>
      </c>
      <c r="K973" s="42" t="s">
        <v>107</v>
      </c>
      <c r="L973" s="158"/>
      <c r="M973" s="83"/>
    </row>
    <row r="974" spans="1:13" ht="15.75" thickBot="1">
      <c r="A974" s="4"/>
      <c r="B974" s="58" t="s">
        <v>132</v>
      </c>
      <c r="C974" s="5"/>
      <c r="D974" s="58" t="s">
        <v>132</v>
      </c>
      <c r="E974" s="5"/>
      <c r="F974" s="58" t="s">
        <v>132</v>
      </c>
      <c r="G974" s="5"/>
      <c r="H974" s="58" t="s">
        <v>132</v>
      </c>
      <c r="K974" s="90"/>
    </row>
    <row r="975" spans="1:13" ht="15.75" thickBot="1">
      <c r="A975"/>
      <c r="B975"/>
      <c r="C975"/>
      <c r="D975"/>
      <c r="E975"/>
      <c r="F975"/>
      <c r="G975"/>
      <c r="H975"/>
      <c r="J975"/>
      <c r="K975"/>
      <c r="L975"/>
    </row>
    <row r="976" spans="1:13" ht="19.5" thickBot="1">
      <c r="A976" s="391">
        <v>45349</v>
      </c>
      <c r="B976" s="392"/>
      <c r="C976" s="392"/>
      <c r="D976" s="392"/>
      <c r="E976" s="392"/>
      <c r="F976" s="392"/>
      <c r="G976" s="393"/>
      <c r="H976" s="89">
        <f>SUM(B978:B991,D978:D991,F978:F991,H978:H991)+SUM(M977:M989)</f>
        <v>211</v>
      </c>
      <c r="J976" s="53" t="s">
        <v>34</v>
      </c>
      <c r="K976" s="54" t="s">
        <v>35</v>
      </c>
      <c r="L976" s="91" t="s">
        <v>50</v>
      </c>
      <c r="M976" s="161" t="s">
        <v>151</v>
      </c>
    </row>
    <row r="977" spans="1:13" ht="30" customHeight="1" thickBot="1">
      <c r="A977" s="49" t="s">
        <v>0</v>
      </c>
      <c r="B977" s="51" t="s">
        <v>120</v>
      </c>
      <c r="C977" s="50" t="s">
        <v>1</v>
      </c>
      <c r="D977" s="51" t="s">
        <v>120</v>
      </c>
      <c r="E977" s="50" t="s">
        <v>112</v>
      </c>
      <c r="F977" s="51" t="s">
        <v>120</v>
      </c>
      <c r="G977" s="50" t="s">
        <v>131</v>
      </c>
      <c r="H977" s="52" t="s">
        <v>120</v>
      </c>
      <c r="I977" s="155">
        <f>H976/230</f>
        <v>0.91739130434782612</v>
      </c>
      <c r="J977" s="10" t="s">
        <v>21</v>
      </c>
      <c r="K977" s="46" t="s">
        <v>467</v>
      </c>
      <c r="L977" s="159" t="s">
        <v>47</v>
      </c>
      <c r="M977" s="160">
        <f t="shared" ref="M977:M989" si="57">IF(L977="✔",2,0)</f>
        <v>2</v>
      </c>
    </row>
    <row r="978" spans="1:13" ht="15" customHeight="1">
      <c r="A978" s="47" t="s">
        <v>424</v>
      </c>
      <c r="B978" s="48">
        <v>5</v>
      </c>
      <c r="C978" s="48" t="s">
        <v>2</v>
      </c>
      <c r="D978" s="48">
        <v>4</v>
      </c>
      <c r="E978" s="48" t="s">
        <v>11</v>
      </c>
      <c r="F978" s="55">
        <v>5</v>
      </c>
      <c r="G978" s="48" t="s">
        <v>5</v>
      </c>
      <c r="H978" s="138">
        <v>4</v>
      </c>
      <c r="J978" s="7" t="s">
        <v>2</v>
      </c>
      <c r="K978" s="2" t="s">
        <v>37</v>
      </c>
      <c r="L978" s="156" t="s">
        <v>47</v>
      </c>
      <c r="M978" s="82">
        <f t="shared" si="57"/>
        <v>2</v>
      </c>
    </row>
    <row r="979" spans="1:13" ht="45">
      <c r="A979" s="3" t="s">
        <v>113</v>
      </c>
      <c r="B979" s="2">
        <v>4</v>
      </c>
      <c r="C979" s="2" t="s">
        <v>21</v>
      </c>
      <c r="D979" s="2">
        <v>3</v>
      </c>
      <c r="E979" s="2" t="s">
        <v>22</v>
      </c>
      <c r="F979" s="140">
        <v>5</v>
      </c>
      <c r="G979" s="2" t="s">
        <v>6</v>
      </c>
      <c r="H979" s="139">
        <v>4</v>
      </c>
      <c r="J979" s="8" t="s">
        <v>4</v>
      </c>
      <c r="K979" s="2" t="s">
        <v>39</v>
      </c>
      <c r="L979" s="156" t="s">
        <v>47</v>
      </c>
      <c r="M979" s="82">
        <f t="shared" si="57"/>
        <v>2</v>
      </c>
    </row>
    <row r="980" spans="1:13" ht="30" customHeight="1">
      <c r="A980" s="3" t="s">
        <v>163</v>
      </c>
      <c r="B980" s="2">
        <v>5</v>
      </c>
      <c r="C980" s="2" t="s">
        <v>17</v>
      </c>
      <c r="D980" s="2">
        <v>3</v>
      </c>
      <c r="E980" s="2" t="s">
        <v>12</v>
      </c>
      <c r="F980" s="140">
        <v>5</v>
      </c>
      <c r="G980" s="2" t="s">
        <v>7</v>
      </c>
      <c r="H980" s="139">
        <v>4</v>
      </c>
      <c r="J980" s="8" t="s">
        <v>38</v>
      </c>
      <c r="K980" s="2" t="s">
        <v>41</v>
      </c>
      <c r="L980" s="156" t="s">
        <v>47</v>
      </c>
      <c r="M980" s="82">
        <f t="shared" si="57"/>
        <v>2</v>
      </c>
    </row>
    <row r="981" spans="1:13" ht="15" customHeight="1">
      <c r="A981" s="3" t="s">
        <v>114</v>
      </c>
      <c r="B981" s="2">
        <v>5</v>
      </c>
      <c r="C981" s="2" t="s">
        <v>4</v>
      </c>
      <c r="D981" s="2">
        <v>3</v>
      </c>
      <c r="E981" s="2" t="s">
        <v>13</v>
      </c>
      <c r="F981" s="140">
        <v>4</v>
      </c>
      <c r="G981" s="2" t="s">
        <v>8</v>
      </c>
      <c r="H981" s="139">
        <v>4</v>
      </c>
      <c r="J981" s="6" t="s">
        <v>20</v>
      </c>
      <c r="K981" s="2" t="s">
        <v>44</v>
      </c>
      <c r="L981" s="156" t="s">
        <v>47</v>
      </c>
      <c r="M981" s="82">
        <f t="shared" si="57"/>
        <v>2</v>
      </c>
    </row>
    <row r="982" spans="1:13" ht="60">
      <c r="A982" s="3" t="s">
        <v>32</v>
      </c>
      <c r="B982" s="2">
        <v>5</v>
      </c>
      <c r="C982" s="2" t="s">
        <v>38</v>
      </c>
      <c r="D982" s="2">
        <v>4</v>
      </c>
      <c r="E982" s="2" t="s">
        <v>43</v>
      </c>
      <c r="F982" s="140">
        <v>4</v>
      </c>
      <c r="G982" s="2" t="s">
        <v>9</v>
      </c>
      <c r="H982" s="139">
        <v>4</v>
      </c>
      <c r="J982" s="8" t="s">
        <v>31</v>
      </c>
      <c r="K982" s="2" t="s">
        <v>45</v>
      </c>
      <c r="L982" s="156" t="s">
        <v>47</v>
      </c>
      <c r="M982" s="82">
        <f t="shared" si="57"/>
        <v>2</v>
      </c>
    </row>
    <row r="983" spans="1:13" ht="45" customHeight="1">
      <c r="A983" s="3" t="s">
        <v>115</v>
      </c>
      <c r="B983" s="2">
        <v>4</v>
      </c>
      <c r="C983" s="2" t="s">
        <v>27</v>
      </c>
      <c r="D983" s="2">
        <v>4</v>
      </c>
      <c r="E983" s="2" t="s">
        <v>14</v>
      </c>
      <c r="F983" s="140">
        <v>4</v>
      </c>
      <c r="G983" s="2" t="s">
        <v>10</v>
      </c>
      <c r="H983" s="139">
        <v>4</v>
      </c>
      <c r="J983" s="3" t="s">
        <v>33</v>
      </c>
      <c r="K983" s="2" t="s">
        <v>49</v>
      </c>
      <c r="L983" s="156" t="s">
        <v>47</v>
      </c>
      <c r="M983" s="82">
        <f t="shared" si="57"/>
        <v>2</v>
      </c>
    </row>
    <row r="984" spans="1:13" ht="45">
      <c r="A984" s="3" t="s">
        <v>116</v>
      </c>
      <c r="B984" s="2">
        <v>5</v>
      </c>
      <c r="C984" s="2" t="s">
        <v>19</v>
      </c>
      <c r="D984" s="2">
        <v>4</v>
      </c>
      <c r="E984" s="2" t="s">
        <v>15</v>
      </c>
      <c r="F984" s="140">
        <v>4</v>
      </c>
      <c r="G984" s="2" t="s">
        <v>18</v>
      </c>
      <c r="H984" s="139">
        <v>4</v>
      </c>
      <c r="J984" s="8" t="s">
        <v>16</v>
      </c>
      <c r="K984" s="2" t="s">
        <v>40</v>
      </c>
      <c r="L984" s="156" t="s">
        <v>48</v>
      </c>
      <c r="M984" s="82">
        <f t="shared" si="57"/>
        <v>0</v>
      </c>
    </row>
    <row r="985" spans="1:13" ht="45" customHeight="1">
      <c r="A985" s="3" t="s">
        <v>117</v>
      </c>
      <c r="B985" s="2">
        <v>3</v>
      </c>
      <c r="C985" s="2" t="s">
        <v>130</v>
      </c>
      <c r="D985" s="2">
        <v>4</v>
      </c>
      <c r="E985" s="2" t="s">
        <v>16</v>
      </c>
      <c r="F985" s="140">
        <v>4</v>
      </c>
      <c r="G985" s="2" t="s">
        <v>252</v>
      </c>
      <c r="H985" s="139">
        <v>4</v>
      </c>
      <c r="J985" s="9" t="s">
        <v>27</v>
      </c>
      <c r="K985" s="2" t="s">
        <v>42</v>
      </c>
      <c r="L985" s="156" t="s">
        <v>47</v>
      </c>
      <c r="M985" s="82">
        <f t="shared" si="57"/>
        <v>2</v>
      </c>
    </row>
    <row r="986" spans="1:13" ht="45">
      <c r="A986" s="3" t="s">
        <v>118</v>
      </c>
      <c r="B986" s="2">
        <v>3</v>
      </c>
      <c r="C986" s="2" t="s">
        <v>164</v>
      </c>
      <c r="D986" s="2">
        <v>3</v>
      </c>
      <c r="E986" s="2" t="s">
        <v>26</v>
      </c>
      <c r="F986" s="140">
        <v>4</v>
      </c>
      <c r="G986" s="2" t="s">
        <v>25</v>
      </c>
      <c r="H986" s="139">
        <v>4</v>
      </c>
      <c r="J986" s="6" t="s">
        <v>28</v>
      </c>
      <c r="K986" s="2" t="s">
        <v>40</v>
      </c>
      <c r="L986" s="156" t="s">
        <v>47</v>
      </c>
      <c r="M986" s="82">
        <f t="shared" si="57"/>
        <v>2</v>
      </c>
    </row>
    <row r="987" spans="1:13" ht="45">
      <c r="A987" s="3" t="s">
        <v>161</v>
      </c>
      <c r="B987" s="2">
        <v>4</v>
      </c>
      <c r="C987" s="2" t="s">
        <v>31</v>
      </c>
      <c r="D987" s="2">
        <v>4</v>
      </c>
      <c r="E987" s="2" t="s">
        <v>23</v>
      </c>
      <c r="F987" s="140">
        <v>4</v>
      </c>
      <c r="G987" s="2" t="s">
        <v>28</v>
      </c>
      <c r="H987" s="139">
        <v>4</v>
      </c>
      <c r="J987" s="3" t="s">
        <v>119</v>
      </c>
      <c r="K987" s="2" t="s">
        <v>46</v>
      </c>
      <c r="L987" s="156" t="s">
        <v>47</v>
      </c>
      <c r="M987" s="82">
        <f t="shared" si="57"/>
        <v>2</v>
      </c>
    </row>
    <row r="988" spans="1:13" ht="45">
      <c r="A988" s="3"/>
      <c r="B988" s="57" t="s">
        <v>132</v>
      </c>
      <c r="C988" s="2" t="s">
        <v>30</v>
      </c>
      <c r="D988" s="2">
        <v>4</v>
      </c>
      <c r="E988" s="2" t="s">
        <v>24</v>
      </c>
      <c r="F988" s="140">
        <v>3</v>
      </c>
      <c r="G988" s="2" t="s">
        <v>29</v>
      </c>
      <c r="H988" s="139">
        <v>4</v>
      </c>
      <c r="J988" s="9" t="s">
        <v>31</v>
      </c>
      <c r="K988" s="2" t="s">
        <v>51</v>
      </c>
      <c r="L988" s="156" t="s">
        <v>47</v>
      </c>
      <c r="M988" s="82">
        <f t="shared" si="57"/>
        <v>2</v>
      </c>
    </row>
    <row r="989" spans="1:13" ht="30.75" thickBot="1">
      <c r="A989" s="3"/>
      <c r="B989" s="57" t="s">
        <v>132</v>
      </c>
      <c r="C989" s="2" t="s">
        <v>323</v>
      </c>
      <c r="D989" s="58">
        <v>4</v>
      </c>
      <c r="E989" s="2" t="s">
        <v>144</v>
      </c>
      <c r="F989" s="140">
        <v>4</v>
      </c>
      <c r="G989" s="2" t="s">
        <v>318</v>
      </c>
      <c r="H989" s="58">
        <v>4</v>
      </c>
      <c r="J989" s="78" t="s">
        <v>117</v>
      </c>
      <c r="K989" s="140" t="s">
        <v>152</v>
      </c>
      <c r="L989" s="156" t="s">
        <v>48</v>
      </c>
      <c r="M989" s="82">
        <f t="shared" si="57"/>
        <v>0</v>
      </c>
    </row>
    <row r="990" spans="1:13" ht="30.75" thickBot="1">
      <c r="A990" s="3"/>
      <c r="B990" s="57" t="s">
        <v>132</v>
      </c>
      <c r="C990" s="2"/>
      <c r="D990" s="58" t="s">
        <v>132</v>
      </c>
      <c r="E990" s="2"/>
      <c r="F990" s="58" t="s">
        <v>132</v>
      </c>
      <c r="G990" s="2" t="s">
        <v>269</v>
      </c>
      <c r="H990" s="58">
        <v>4</v>
      </c>
      <c r="J990" s="157" t="s">
        <v>135</v>
      </c>
      <c r="K990" s="42" t="s">
        <v>107</v>
      </c>
      <c r="L990" s="158"/>
      <c r="M990" s="83"/>
    </row>
    <row r="991" spans="1:13" ht="15.75" thickBot="1">
      <c r="A991" s="4"/>
      <c r="B991" s="58" t="s">
        <v>132</v>
      </c>
      <c r="C991" s="5"/>
      <c r="D991" s="58" t="s">
        <v>132</v>
      </c>
      <c r="E991" s="5"/>
      <c r="F991" s="58" t="s">
        <v>132</v>
      </c>
      <c r="G991" s="5"/>
      <c r="H991" s="58" t="s">
        <v>132</v>
      </c>
      <c r="K991" s="90"/>
    </row>
    <row r="992" spans="1:13" ht="30" customHeight="1" thickBot="1">
      <c r="A992"/>
      <c r="B992"/>
      <c r="C992"/>
      <c r="D992"/>
      <c r="E992"/>
      <c r="F992"/>
      <c r="G992"/>
      <c r="H992"/>
      <c r="J992"/>
      <c r="K992"/>
      <c r="L992"/>
    </row>
    <row r="993" spans="1:13" ht="15" customHeight="1" thickBot="1">
      <c r="A993" s="391">
        <v>45350</v>
      </c>
      <c r="B993" s="392"/>
      <c r="C993" s="392"/>
      <c r="D993" s="392"/>
      <c r="E993" s="392"/>
      <c r="F993" s="392"/>
      <c r="G993" s="393"/>
      <c r="H993" s="89">
        <f>SUM(B995:B1008,D995:D1008,F995:F1008,H995:H1008)+SUM(M994:M1006)</f>
        <v>210</v>
      </c>
      <c r="J993" s="53" t="s">
        <v>34</v>
      </c>
      <c r="K993" s="54" t="s">
        <v>35</v>
      </c>
      <c r="L993" s="91" t="s">
        <v>50</v>
      </c>
      <c r="M993" s="161" t="s">
        <v>151</v>
      </c>
    </row>
    <row r="994" spans="1:13" ht="60.75" thickBot="1">
      <c r="A994" s="49" t="s">
        <v>0</v>
      </c>
      <c r="B994" s="51" t="s">
        <v>120</v>
      </c>
      <c r="C994" s="50" t="s">
        <v>1</v>
      </c>
      <c r="D994" s="51" t="s">
        <v>120</v>
      </c>
      <c r="E994" s="50" t="s">
        <v>112</v>
      </c>
      <c r="F994" s="51" t="s">
        <v>120</v>
      </c>
      <c r="G994" s="50" t="s">
        <v>131</v>
      </c>
      <c r="H994" s="52" t="s">
        <v>120</v>
      </c>
      <c r="I994" s="155">
        <f>H993/230</f>
        <v>0.91304347826086951</v>
      </c>
      <c r="J994" s="10" t="s">
        <v>21</v>
      </c>
      <c r="K994" s="46" t="s">
        <v>467</v>
      </c>
      <c r="L994" s="159" t="s">
        <v>47</v>
      </c>
      <c r="M994" s="160">
        <f t="shared" ref="M994:M1006" si="58">IF(L994="✔",2,0)</f>
        <v>2</v>
      </c>
    </row>
    <row r="995" spans="1:13" ht="30" customHeight="1">
      <c r="A995" s="47" t="s">
        <v>424</v>
      </c>
      <c r="B995" s="48">
        <v>5</v>
      </c>
      <c r="C995" s="48" t="s">
        <v>2</v>
      </c>
      <c r="D995" s="48">
        <v>4</v>
      </c>
      <c r="E995" s="48" t="s">
        <v>11</v>
      </c>
      <c r="F995" s="55">
        <v>5</v>
      </c>
      <c r="G995" s="48" t="s">
        <v>5</v>
      </c>
      <c r="H995" s="138">
        <v>4</v>
      </c>
      <c r="J995" s="7" t="s">
        <v>2</v>
      </c>
      <c r="K995" s="2" t="s">
        <v>37</v>
      </c>
      <c r="L995" s="156" t="s">
        <v>47</v>
      </c>
      <c r="M995" s="82">
        <f t="shared" si="58"/>
        <v>2</v>
      </c>
    </row>
    <row r="996" spans="1:13" ht="15" customHeight="1">
      <c r="A996" s="3" t="s">
        <v>113</v>
      </c>
      <c r="B996" s="2">
        <v>4</v>
      </c>
      <c r="C996" s="2" t="s">
        <v>21</v>
      </c>
      <c r="D996" s="2">
        <v>2</v>
      </c>
      <c r="E996" s="2" t="s">
        <v>22</v>
      </c>
      <c r="F996" s="140">
        <v>5</v>
      </c>
      <c r="G996" s="2" t="s">
        <v>6</v>
      </c>
      <c r="H996" s="139">
        <v>4</v>
      </c>
      <c r="J996" s="8" t="s">
        <v>4</v>
      </c>
      <c r="K996" s="2" t="s">
        <v>39</v>
      </c>
      <c r="L996" s="156" t="s">
        <v>47</v>
      </c>
      <c r="M996" s="82">
        <f t="shared" si="58"/>
        <v>2</v>
      </c>
    </row>
    <row r="997" spans="1:13" ht="45">
      <c r="A997" s="3" t="s">
        <v>163</v>
      </c>
      <c r="B997" s="2">
        <v>5</v>
      </c>
      <c r="C997" s="2" t="s">
        <v>17</v>
      </c>
      <c r="D997" s="2">
        <v>3</v>
      </c>
      <c r="E997" s="2" t="s">
        <v>12</v>
      </c>
      <c r="F997" s="140">
        <v>5</v>
      </c>
      <c r="G997" s="2" t="s">
        <v>7</v>
      </c>
      <c r="H997" s="139">
        <v>4</v>
      </c>
      <c r="J997" s="8" t="s">
        <v>38</v>
      </c>
      <c r="K997" s="2" t="s">
        <v>41</v>
      </c>
      <c r="L997" s="156" t="s">
        <v>47</v>
      </c>
      <c r="M997" s="82">
        <f t="shared" si="58"/>
        <v>2</v>
      </c>
    </row>
    <row r="998" spans="1:13" ht="45" customHeight="1">
      <c r="A998" s="3" t="s">
        <v>114</v>
      </c>
      <c r="B998" s="2">
        <v>5</v>
      </c>
      <c r="C998" s="2" t="s">
        <v>4</v>
      </c>
      <c r="D998" s="2">
        <v>3</v>
      </c>
      <c r="E998" s="2" t="s">
        <v>13</v>
      </c>
      <c r="F998" s="140">
        <v>4</v>
      </c>
      <c r="G998" s="2" t="s">
        <v>8</v>
      </c>
      <c r="H998" s="139">
        <v>4</v>
      </c>
      <c r="J998" s="6" t="s">
        <v>20</v>
      </c>
      <c r="K998" s="2" t="s">
        <v>44</v>
      </c>
      <c r="L998" s="156" t="s">
        <v>47</v>
      </c>
      <c r="M998" s="82">
        <f t="shared" si="58"/>
        <v>2</v>
      </c>
    </row>
    <row r="999" spans="1:13" ht="60">
      <c r="A999" s="3" t="s">
        <v>32</v>
      </c>
      <c r="B999" s="2">
        <v>5</v>
      </c>
      <c r="C999" s="2" t="s">
        <v>38</v>
      </c>
      <c r="D999" s="2">
        <v>4</v>
      </c>
      <c r="E999" s="2" t="s">
        <v>43</v>
      </c>
      <c r="F999" s="140">
        <v>4</v>
      </c>
      <c r="G999" s="2" t="s">
        <v>9</v>
      </c>
      <c r="H999" s="139">
        <v>4</v>
      </c>
      <c r="J999" s="8" t="s">
        <v>31</v>
      </c>
      <c r="K999" s="2" t="s">
        <v>45</v>
      </c>
      <c r="L999" s="156" t="s">
        <v>47</v>
      </c>
      <c r="M999" s="82">
        <f t="shared" si="58"/>
        <v>2</v>
      </c>
    </row>
    <row r="1000" spans="1:13" ht="45" customHeight="1">
      <c r="A1000" s="3" t="s">
        <v>115</v>
      </c>
      <c r="B1000" s="2">
        <v>4</v>
      </c>
      <c r="C1000" s="2" t="s">
        <v>27</v>
      </c>
      <c r="D1000" s="2">
        <v>4</v>
      </c>
      <c r="E1000" s="2" t="s">
        <v>14</v>
      </c>
      <c r="F1000" s="140">
        <v>4</v>
      </c>
      <c r="G1000" s="2" t="s">
        <v>10</v>
      </c>
      <c r="H1000" s="139">
        <v>4</v>
      </c>
      <c r="J1000" s="3" t="s">
        <v>33</v>
      </c>
      <c r="K1000" s="2" t="s">
        <v>49</v>
      </c>
      <c r="L1000" s="156" t="s">
        <v>47</v>
      </c>
      <c r="M1000" s="82">
        <f t="shared" si="58"/>
        <v>2</v>
      </c>
    </row>
    <row r="1001" spans="1:13" ht="45">
      <c r="A1001" s="3" t="s">
        <v>116</v>
      </c>
      <c r="B1001" s="2">
        <v>5</v>
      </c>
      <c r="C1001" s="2" t="s">
        <v>19</v>
      </c>
      <c r="D1001" s="2">
        <v>4</v>
      </c>
      <c r="E1001" s="2" t="s">
        <v>15</v>
      </c>
      <c r="F1001" s="140">
        <v>4</v>
      </c>
      <c r="G1001" s="2" t="s">
        <v>18</v>
      </c>
      <c r="H1001" s="139">
        <v>4</v>
      </c>
      <c r="J1001" s="8" t="s">
        <v>16</v>
      </c>
      <c r="K1001" s="2" t="s">
        <v>40</v>
      </c>
      <c r="L1001" s="156" t="s">
        <v>48</v>
      </c>
      <c r="M1001" s="82">
        <f t="shared" si="58"/>
        <v>0</v>
      </c>
    </row>
    <row r="1002" spans="1:13" ht="45">
      <c r="A1002" s="3" t="s">
        <v>117</v>
      </c>
      <c r="B1002" s="2">
        <v>3</v>
      </c>
      <c r="C1002" s="2" t="s">
        <v>130</v>
      </c>
      <c r="D1002" s="2">
        <v>4</v>
      </c>
      <c r="E1002" s="2" t="s">
        <v>16</v>
      </c>
      <c r="F1002" s="140">
        <v>4</v>
      </c>
      <c r="G1002" s="2" t="s">
        <v>252</v>
      </c>
      <c r="H1002" s="139">
        <v>4</v>
      </c>
      <c r="J1002" s="9" t="s">
        <v>27</v>
      </c>
      <c r="K1002" s="2" t="s">
        <v>42</v>
      </c>
      <c r="L1002" s="156" t="s">
        <v>47</v>
      </c>
      <c r="M1002" s="82">
        <f t="shared" si="58"/>
        <v>2</v>
      </c>
    </row>
    <row r="1003" spans="1:13" ht="45">
      <c r="A1003" s="3" t="s">
        <v>118</v>
      </c>
      <c r="B1003" s="2">
        <v>3</v>
      </c>
      <c r="C1003" s="2" t="s">
        <v>164</v>
      </c>
      <c r="D1003" s="2">
        <v>3</v>
      </c>
      <c r="E1003" s="2" t="s">
        <v>26</v>
      </c>
      <c r="F1003" s="140">
        <v>4</v>
      </c>
      <c r="G1003" s="2" t="s">
        <v>25</v>
      </c>
      <c r="H1003" s="139">
        <v>4</v>
      </c>
      <c r="J1003" s="6" t="s">
        <v>28</v>
      </c>
      <c r="K1003" s="2" t="s">
        <v>40</v>
      </c>
      <c r="L1003" s="156" t="s">
        <v>47</v>
      </c>
      <c r="M1003" s="82">
        <f t="shared" si="58"/>
        <v>2</v>
      </c>
    </row>
    <row r="1004" spans="1:13" ht="45">
      <c r="A1004" s="3" t="s">
        <v>161</v>
      </c>
      <c r="B1004" s="2">
        <v>4</v>
      </c>
      <c r="C1004" s="2" t="s">
        <v>31</v>
      </c>
      <c r="D1004" s="2">
        <v>4</v>
      </c>
      <c r="E1004" s="2" t="s">
        <v>23</v>
      </c>
      <c r="F1004" s="140">
        <v>4</v>
      </c>
      <c r="G1004" s="2" t="s">
        <v>28</v>
      </c>
      <c r="H1004" s="139">
        <v>4</v>
      </c>
      <c r="J1004" s="3" t="s">
        <v>119</v>
      </c>
      <c r="K1004" s="2" t="s">
        <v>46</v>
      </c>
      <c r="L1004" s="156" t="s">
        <v>47</v>
      </c>
      <c r="M1004" s="82">
        <f t="shared" si="58"/>
        <v>2</v>
      </c>
    </row>
    <row r="1005" spans="1:13" ht="45">
      <c r="A1005" s="3"/>
      <c r="B1005" s="57" t="s">
        <v>132</v>
      </c>
      <c r="C1005" s="2" t="s">
        <v>30</v>
      </c>
      <c r="D1005" s="2">
        <v>4</v>
      </c>
      <c r="E1005" s="2" t="s">
        <v>24</v>
      </c>
      <c r="F1005" s="140">
        <v>3</v>
      </c>
      <c r="G1005" s="2" t="s">
        <v>29</v>
      </c>
      <c r="H1005" s="139">
        <v>4</v>
      </c>
      <c r="J1005" s="9" t="s">
        <v>31</v>
      </c>
      <c r="K1005" s="2" t="s">
        <v>51</v>
      </c>
      <c r="L1005" s="156" t="s">
        <v>47</v>
      </c>
      <c r="M1005" s="82">
        <f t="shared" si="58"/>
        <v>2</v>
      </c>
    </row>
    <row r="1006" spans="1:13" ht="30.75" thickBot="1">
      <c r="A1006" s="3"/>
      <c r="B1006" s="57" t="s">
        <v>132</v>
      </c>
      <c r="C1006" s="2" t="s">
        <v>323</v>
      </c>
      <c r="D1006" s="58">
        <v>4</v>
      </c>
      <c r="E1006" s="2" t="s">
        <v>144</v>
      </c>
      <c r="F1006" s="140">
        <v>4</v>
      </c>
      <c r="G1006" s="2" t="s">
        <v>318</v>
      </c>
      <c r="H1006" s="58">
        <v>4</v>
      </c>
      <c r="J1006" s="78" t="s">
        <v>117</v>
      </c>
      <c r="K1006" s="140" t="s">
        <v>152</v>
      </c>
      <c r="L1006" s="156" t="s">
        <v>48</v>
      </c>
      <c r="M1006" s="82">
        <f t="shared" si="58"/>
        <v>0</v>
      </c>
    </row>
    <row r="1007" spans="1:13" ht="30" customHeight="1" thickBot="1">
      <c r="A1007" s="3"/>
      <c r="B1007" s="57" t="s">
        <v>132</v>
      </c>
      <c r="C1007" s="2"/>
      <c r="D1007" s="58" t="s">
        <v>132</v>
      </c>
      <c r="E1007" s="2"/>
      <c r="F1007" s="58" t="s">
        <v>132</v>
      </c>
      <c r="G1007" s="2" t="s">
        <v>269</v>
      </c>
      <c r="H1007" s="58">
        <v>4</v>
      </c>
      <c r="J1007" s="157" t="s">
        <v>135</v>
      </c>
      <c r="K1007" s="42" t="s">
        <v>107</v>
      </c>
      <c r="L1007" s="158"/>
      <c r="M1007" s="83"/>
    </row>
    <row r="1008" spans="1:13" ht="15" customHeight="1" thickBot="1">
      <c r="A1008" s="4"/>
      <c r="B1008" s="58" t="s">
        <v>132</v>
      </c>
      <c r="C1008" s="5"/>
      <c r="D1008" s="58" t="s">
        <v>132</v>
      </c>
      <c r="E1008" s="5"/>
      <c r="F1008" s="58" t="s">
        <v>132</v>
      </c>
      <c r="G1008" s="5"/>
      <c r="H1008" s="58" t="s">
        <v>132</v>
      </c>
      <c r="K1008" s="90"/>
    </row>
    <row r="1009" spans="1:13" ht="15.75" thickBot="1">
      <c r="A1009"/>
      <c r="B1009"/>
      <c r="C1009"/>
      <c r="D1009"/>
      <c r="E1009"/>
      <c r="F1009"/>
      <c r="G1009"/>
      <c r="H1009"/>
      <c r="J1009"/>
      <c r="K1009"/>
      <c r="L1009"/>
    </row>
    <row r="1010" spans="1:13" ht="19.5" thickBot="1">
      <c r="A1010" s="391">
        <v>45351</v>
      </c>
      <c r="B1010" s="392"/>
      <c r="C1010" s="392"/>
      <c r="D1010" s="392"/>
      <c r="E1010" s="392"/>
      <c r="F1010" s="392"/>
      <c r="G1010" s="393"/>
      <c r="H1010" s="89">
        <f>SUM(B1012:B1025,D1012:D1025,F1012:F1025,H1012:H1025)+SUM(M1011:M1023)</f>
        <v>210</v>
      </c>
      <c r="J1010" s="53" t="s">
        <v>34</v>
      </c>
      <c r="K1010" s="54" t="s">
        <v>35</v>
      </c>
      <c r="L1010" s="91" t="s">
        <v>50</v>
      </c>
      <c r="M1010" s="161" t="s">
        <v>151</v>
      </c>
    </row>
    <row r="1011" spans="1:13" ht="15" customHeight="1" thickBot="1">
      <c r="A1011" s="49" t="s">
        <v>0</v>
      </c>
      <c r="B1011" s="51" t="s">
        <v>120</v>
      </c>
      <c r="C1011" s="50" t="s">
        <v>1</v>
      </c>
      <c r="D1011" s="51" t="s">
        <v>120</v>
      </c>
      <c r="E1011" s="50" t="s">
        <v>112</v>
      </c>
      <c r="F1011" s="51" t="s">
        <v>120</v>
      </c>
      <c r="G1011" s="50" t="s">
        <v>131</v>
      </c>
      <c r="H1011" s="52" t="s">
        <v>120</v>
      </c>
      <c r="I1011" s="155">
        <f>H1010/230</f>
        <v>0.91304347826086951</v>
      </c>
      <c r="J1011" s="10" t="s">
        <v>21</v>
      </c>
      <c r="K1011" s="46" t="s">
        <v>467</v>
      </c>
      <c r="L1011" s="159" t="s">
        <v>47</v>
      </c>
      <c r="M1011" s="160">
        <f t="shared" ref="M1011:M1023" si="59">IF(L1011="✔",2,0)</f>
        <v>2</v>
      </c>
    </row>
    <row r="1012" spans="1:13" ht="45">
      <c r="A1012" s="47" t="s">
        <v>424</v>
      </c>
      <c r="B1012" s="48">
        <v>5</v>
      </c>
      <c r="C1012" s="48" t="s">
        <v>2</v>
      </c>
      <c r="D1012" s="48">
        <v>4</v>
      </c>
      <c r="E1012" s="48" t="s">
        <v>11</v>
      </c>
      <c r="F1012" s="55">
        <v>5</v>
      </c>
      <c r="G1012" s="48" t="s">
        <v>5</v>
      </c>
      <c r="H1012" s="138">
        <v>4</v>
      </c>
      <c r="J1012" s="7" t="s">
        <v>2</v>
      </c>
      <c r="K1012" s="2" t="s">
        <v>37</v>
      </c>
      <c r="L1012" s="156" t="s">
        <v>47</v>
      </c>
      <c r="M1012" s="82">
        <f t="shared" si="59"/>
        <v>2</v>
      </c>
    </row>
    <row r="1013" spans="1:13" ht="45" customHeight="1">
      <c r="A1013" s="3" t="s">
        <v>113</v>
      </c>
      <c r="B1013" s="2">
        <v>4</v>
      </c>
      <c r="C1013" s="2" t="s">
        <v>21</v>
      </c>
      <c r="D1013" s="2">
        <v>2</v>
      </c>
      <c r="E1013" s="2" t="s">
        <v>22</v>
      </c>
      <c r="F1013" s="140">
        <v>5</v>
      </c>
      <c r="G1013" s="2" t="s">
        <v>6</v>
      </c>
      <c r="H1013" s="139">
        <v>4</v>
      </c>
      <c r="J1013" s="8" t="s">
        <v>4</v>
      </c>
      <c r="K1013" s="2" t="s">
        <v>39</v>
      </c>
      <c r="L1013" s="156" t="s">
        <v>47</v>
      </c>
      <c r="M1013" s="82">
        <f t="shared" si="59"/>
        <v>2</v>
      </c>
    </row>
    <row r="1014" spans="1:13" ht="45">
      <c r="A1014" s="3" t="s">
        <v>163</v>
      </c>
      <c r="B1014" s="2">
        <v>5</v>
      </c>
      <c r="C1014" s="2" t="s">
        <v>17</v>
      </c>
      <c r="D1014" s="2">
        <v>3</v>
      </c>
      <c r="E1014" s="2" t="s">
        <v>12</v>
      </c>
      <c r="F1014" s="140">
        <v>5</v>
      </c>
      <c r="G1014" s="2" t="s">
        <v>7</v>
      </c>
      <c r="H1014" s="139">
        <v>4</v>
      </c>
      <c r="J1014" s="8" t="s">
        <v>38</v>
      </c>
      <c r="K1014" s="2" t="s">
        <v>41</v>
      </c>
      <c r="L1014" s="156" t="s">
        <v>47</v>
      </c>
      <c r="M1014" s="82">
        <f t="shared" si="59"/>
        <v>2</v>
      </c>
    </row>
    <row r="1015" spans="1:13" ht="45" customHeight="1">
      <c r="A1015" s="3" t="s">
        <v>114</v>
      </c>
      <c r="B1015" s="2">
        <v>5</v>
      </c>
      <c r="C1015" s="2" t="s">
        <v>4</v>
      </c>
      <c r="D1015" s="2">
        <v>3</v>
      </c>
      <c r="E1015" s="2" t="s">
        <v>13</v>
      </c>
      <c r="F1015" s="140">
        <v>4</v>
      </c>
      <c r="G1015" s="2" t="s">
        <v>8</v>
      </c>
      <c r="H1015" s="139">
        <v>4</v>
      </c>
      <c r="J1015" s="6" t="s">
        <v>20</v>
      </c>
      <c r="K1015" s="2" t="s">
        <v>44</v>
      </c>
      <c r="L1015" s="156" t="s">
        <v>47</v>
      </c>
      <c r="M1015" s="82">
        <f t="shared" si="59"/>
        <v>2</v>
      </c>
    </row>
    <row r="1016" spans="1:13" ht="60">
      <c r="A1016" s="3" t="s">
        <v>32</v>
      </c>
      <c r="B1016" s="2">
        <v>5</v>
      </c>
      <c r="C1016" s="2" t="s">
        <v>38</v>
      </c>
      <c r="D1016" s="2">
        <v>4</v>
      </c>
      <c r="E1016" s="2" t="s">
        <v>43</v>
      </c>
      <c r="F1016" s="140">
        <v>4</v>
      </c>
      <c r="G1016" s="2" t="s">
        <v>9</v>
      </c>
      <c r="H1016" s="139">
        <v>4</v>
      </c>
      <c r="J1016" s="8" t="s">
        <v>31</v>
      </c>
      <c r="K1016" s="2" t="s">
        <v>45</v>
      </c>
      <c r="L1016" s="156" t="s">
        <v>47</v>
      </c>
      <c r="M1016" s="82">
        <f t="shared" si="59"/>
        <v>2</v>
      </c>
    </row>
    <row r="1017" spans="1:13" ht="45">
      <c r="A1017" s="3" t="s">
        <v>115</v>
      </c>
      <c r="B1017" s="2">
        <v>4</v>
      </c>
      <c r="C1017" s="2" t="s">
        <v>27</v>
      </c>
      <c r="D1017" s="2">
        <v>4</v>
      </c>
      <c r="E1017" s="2" t="s">
        <v>14</v>
      </c>
      <c r="F1017" s="140">
        <v>4</v>
      </c>
      <c r="G1017" s="2" t="s">
        <v>10</v>
      </c>
      <c r="H1017" s="139">
        <v>4</v>
      </c>
      <c r="J1017" s="3" t="s">
        <v>33</v>
      </c>
      <c r="K1017" s="2" t="s">
        <v>49</v>
      </c>
      <c r="L1017" s="156" t="s">
        <v>47</v>
      </c>
      <c r="M1017" s="82">
        <f t="shared" si="59"/>
        <v>2</v>
      </c>
    </row>
    <row r="1018" spans="1:13" ht="45">
      <c r="A1018" s="3" t="s">
        <v>116</v>
      </c>
      <c r="B1018" s="2">
        <v>5</v>
      </c>
      <c r="C1018" s="2" t="s">
        <v>19</v>
      </c>
      <c r="D1018" s="2">
        <v>4</v>
      </c>
      <c r="E1018" s="2" t="s">
        <v>15</v>
      </c>
      <c r="F1018" s="140">
        <v>4</v>
      </c>
      <c r="G1018" s="2" t="s">
        <v>18</v>
      </c>
      <c r="H1018" s="139">
        <v>4</v>
      </c>
      <c r="J1018" s="8" t="s">
        <v>16</v>
      </c>
      <c r="K1018" s="2" t="s">
        <v>40</v>
      </c>
      <c r="L1018" s="156" t="s">
        <v>48</v>
      </c>
      <c r="M1018" s="82">
        <f t="shared" si="59"/>
        <v>0</v>
      </c>
    </row>
    <row r="1019" spans="1:13" ht="60">
      <c r="A1019" s="3" t="s">
        <v>117</v>
      </c>
      <c r="B1019" s="2">
        <v>3</v>
      </c>
      <c r="C1019" s="2" t="s">
        <v>130</v>
      </c>
      <c r="D1019" s="2">
        <v>4</v>
      </c>
      <c r="E1019" s="2" t="s">
        <v>16</v>
      </c>
      <c r="F1019" s="140">
        <v>4</v>
      </c>
      <c r="G1019" s="2" t="s">
        <v>252</v>
      </c>
      <c r="H1019" s="139">
        <v>4</v>
      </c>
      <c r="J1019" s="9" t="s">
        <v>27</v>
      </c>
      <c r="K1019" s="2" t="s">
        <v>476</v>
      </c>
      <c r="L1019" s="156" t="s">
        <v>47</v>
      </c>
      <c r="M1019" s="82">
        <f t="shared" si="59"/>
        <v>2</v>
      </c>
    </row>
    <row r="1020" spans="1:13" ht="45">
      <c r="A1020" s="3" t="s">
        <v>118</v>
      </c>
      <c r="B1020" s="2">
        <v>3</v>
      </c>
      <c r="C1020" s="2" t="s">
        <v>164</v>
      </c>
      <c r="D1020" s="2">
        <v>3</v>
      </c>
      <c r="E1020" s="2" t="s">
        <v>26</v>
      </c>
      <c r="F1020" s="140">
        <v>4</v>
      </c>
      <c r="G1020" s="2" t="s">
        <v>25</v>
      </c>
      <c r="H1020" s="139">
        <v>4</v>
      </c>
      <c r="J1020" s="6" t="s">
        <v>28</v>
      </c>
      <c r="K1020" s="2" t="s">
        <v>40</v>
      </c>
      <c r="L1020" s="156" t="s">
        <v>47</v>
      </c>
      <c r="M1020" s="82">
        <f t="shared" si="59"/>
        <v>2</v>
      </c>
    </row>
    <row r="1021" spans="1:13" ht="45">
      <c r="A1021" s="3" t="s">
        <v>161</v>
      </c>
      <c r="B1021" s="2">
        <v>4</v>
      </c>
      <c r="C1021" s="2" t="s">
        <v>31</v>
      </c>
      <c r="D1021" s="2">
        <v>4</v>
      </c>
      <c r="E1021" s="2" t="s">
        <v>23</v>
      </c>
      <c r="F1021" s="140">
        <v>4</v>
      </c>
      <c r="G1021" s="2" t="s">
        <v>28</v>
      </c>
      <c r="H1021" s="139">
        <v>4</v>
      </c>
      <c r="J1021" s="3" t="s">
        <v>119</v>
      </c>
      <c r="K1021" s="2" t="s">
        <v>46</v>
      </c>
      <c r="L1021" s="156" t="s">
        <v>47</v>
      </c>
      <c r="M1021" s="82">
        <f t="shared" si="59"/>
        <v>2</v>
      </c>
    </row>
    <row r="1022" spans="1:13" ht="30" customHeight="1">
      <c r="A1022" s="3"/>
      <c r="B1022" s="57" t="s">
        <v>132</v>
      </c>
      <c r="C1022" s="2" t="s">
        <v>30</v>
      </c>
      <c r="D1022" s="2">
        <v>4</v>
      </c>
      <c r="E1022" s="2" t="s">
        <v>24</v>
      </c>
      <c r="F1022" s="140">
        <v>3</v>
      </c>
      <c r="G1022" s="2" t="s">
        <v>29</v>
      </c>
      <c r="H1022" s="139">
        <v>4</v>
      </c>
      <c r="J1022" s="9" t="s">
        <v>31</v>
      </c>
      <c r="K1022" s="2" t="s">
        <v>51</v>
      </c>
      <c r="L1022" s="156" t="s">
        <v>47</v>
      </c>
      <c r="M1022" s="82">
        <f t="shared" si="59"/>
        <v>2</v>
      </c>
    </row>
    <row r="1023" spans="1:13" ht="15" customHeight="1" thickBot="1">
      <c r="A1023" s="3"/>
      <c r="B1023" s="57" t="s">
        <v>132</v>
      </c>
      <c r="C1023" s="2" t="s">
        <v>323</v>
      </c>
      <c r="D1023" s="58">
        <v>4</v>
      </c>
      <c r="E1023" s="2" t="s">
        <v>144</v>
      </c>
      <c r="F1023" s="140">
        <v>4</v>
      </c>
      <c r="G1023" s="2" t="s">
        <v>318</v>
      </c>
      <c r="H1023" s="58">
        <v>4</v>
      </c>
      <c r="J1023" s="78" t="s">
        <v>117</v>
      </c>
      <c r="K1023" s="140" t="s">
        <v>152</v>
      </c>
      <c r="L1023" s="156" t="s">
        <v>48</v>
      </c>
      <c r="M1023" s="82">
        <f t="shared" si="59"/>
        <v>0</v>
      </c>
    </row>
    <row r="1024" spans="1:13" ht="30.75" thickBot="1">
      <c r="A1024" s="3"/>
      <c r="B1024" s="57" t="s">
        <v>132</v>
      </c>
      <c r="C1024" s="2"/>
      <c r="D1024" s="58" t="s">
        <v>132</v>
      </c>
      <c r="E1024" s="2"/>
      <c r="F1024" s="58" t="s">
        <v>132</v>
      </c>
      <c r="G1024" s="2" t="s">
        <v>269</v>
      </c>
      <c r="H1024" s="58">
        <v>4</v>
      </c>
      <c r="J1024" s="157" t="s">
        <v>135</v>
      </c>
      <c r="K1024" s="42" t="s">
        <v>107</v>
      </c>
      <c r="L1024" s="158"/>
      <c r="M1024" s="83"/>
    </row>
    <row r="1025" spans="1:13" ht="30" customHeight="1" thickBot="1">
      <c r="A1025" s="4"/>
      <c r="B1025" s="58" t="s">
        <v>132</v>
      </c>
      <c r="C1025" s="5"/>
      <c r="D1025" s="58" t="s">
        <v>132</v>
      </c>
      <c r="E1025" s="5"/>
      <c r="F1025" s="58" t="s">
        <v>132</v>
      </c>
      <c r="G1025" s="5"/>
      <c r="H1025" s="58" t="s">
        <v>132</v>
      </c>
      <c r="K1025" s="90"/>
    </row>
    <row r="1026" spans="1:13" ht="15" customHeight="1" thickBot="1">
      <c r="A1026"/>
      <c r="B1026"/>
      <c r="C1026"/>
      <c r="D1026"/>
      <c r="E1026"/>
      <c r="F1026"/>
      <c r="G1026"/>
      <c r="H1026"/>
      <c r="J1026"/>
      <c r="K1026"/>
      <c r="L1026"/>
    </row>
    <row r="1027" spans="1:13" ht="19.5" thickBot="1">
      <c r="A1027" s="391">
        <v>45352</v>
      </c>
      <c r="B1027" s="392"/>
      <c r="C1027" s="392"/>
      <c r="D1027" s="392"/>
      <c r="E1027" s="392"/>
      <c r="F1027" s="392"/>
      <c r="G1027" s="393"/>
      <c r="H1027" s="89">
        <f>SUM(B1029:B1042,D1029:D1042,F1029:F1042,H1029:H1042)+SUM(M1028:M1040)</f>
        <v>210</v>
      </c>
      <c r="J1027" s="53" t="s">
        <v>34</v>
      </c>
      <c r="K1027" s="54" t="s">
        <v>35</v>
      </c>
      <c r="L1027" s="91" t="s">
        <v>50</v>
      </c>
      <c r="M1027" s="161" t="s">
        <v>151</v>
      </c>
    </row>
    <row r="1028" spans="1:13" ht="60.75" thickBot="1">
      <c r="A1028" s="49" t="s">
        <v>0</v>
      </c>
      <c r="B1028" s="51" t="s">
        <v>120</v>
      </c>
      <c r="C1028" s="50" t="s">
        <v>1</v>
      </c>
      <c r="D1028" s="51" t="s">
        <v>120</v>
      </c>
      <c r="E1028" s="50" t="s">
        <v>112</v>
      </c>
      <c r="F1028" s="51" t="s">
        <v>120</v>
      </c>
      <c r="G1028" s="50" t="s">
        <v>131</v>
      </c>
      <c r="H1028" s="52" t="s">
        <v>120</v>
      </c>
      <c r="I1028" s="155">
        <f>H1027/230</f>
        <v>0.91304347826086951</v>
      </c>
      <c r="J1028" s="10" t="s">
        <v>21</v>
      </c>
      <c r="K1028" s="46" t="s">
        <v>467</v>
      </c>
      <c r="L1028" s="159" t="s">
        <v>47</v>
      </c>
      <c r="M1028" s="160">
        <f t="shared" ref="M1028:M1040" si="60">IF(L1028="✔",2,0)</f>
        <v>2</v>
      </c>
    </row>
    <row r="1029" spans="1:13" ht="45">
      <c r="A1029" s="47" t="s">
        <v>424</v>
      </c>
      <c r="B1029" s="48">
        <v>5</v>
      </c>
      <c r="C1029" s="48" t="s">
        <v>2</v>
      </c>
      <c r="D1029" s="48">
        <v>4</v>
      </c>
      <c r="E1029" s="48" t="s">
        <v>11</v>
      </c>
      <c r="F1029" s="55">
        <v>5</v>
      </c>
      <c r="G1029" s="48" t="s">
        <v>5</v>
      </c>
      <c r="H1029" s="138">
        <v>4</v>
      </c>
      <c r="J1029" s="7" t="s">
        <v>2</v>
      </c>
      <c r="K1029" s="2" t="s">
        <v>37</v>
      </c>
      <c r="L1029" s="156" t="s">
        <v>47</v>
      </c>
      <c r="M1029" s="82">
        <f t="shared" si="60"/>
        <v>2</v>
      </c>
    </row>
    <row r="1030" spans="1:13" ht="45" customHeight="1">
      <c r="A1030" s="3" t="s">
        <v>113</v>
      </c>
      <c r="B1030" s="2">
        <v>4</v>
      </c>
      <c r="C1030" s="2" t="s">
        <v>21</v>
      </c>
      <c r="D1030" s="2">
        <v>2</v>
      </c>
      <c r="E1030" s="2" t="s">
        <v>22</v>
      </c>
      <c r="F1030" s="140">
        <v>5</v>
      </c>
      <c r="G1030" s="2" t="s">
        <v>6</v>
      </c>
      <c r="H1030" s="139">
        <v>4</v>
      </c>
      <c r="J1030" s="8" t="s">
        <v>4</v>
      </c>
      <c r="K1030" s="2" t="s">
        <v>39</v>
      </c>
      <c r="L1030" s="156" t="s">
        <v>47</v>
      </c>
      <c r="M1030" s="82">
        <f t="shared" si="60"/>
        <v>2</v>
      </c>
    </row>
    <row r="1031" spans="1:13" ht="45">
      <c r="A1031" s="3" t="s">
        <v>163</v>
      </c>
      <c r="B1031" s="2">
        <v>5</v>
      </c>
      <c r="C1031" s="2" t="s">
        <v>17</v>
      </c>
      <c r="D1031" s="2">
        <v>3</v>
      </c>
      <c r="E1031" s="2" t="s">
        <v>12</v>
      </c>
      <c r="F1031" s="140">
        <v>5</v>
      </c>
      <c r="G1031" s="2" t="s">
        <v>7</v>
      </c>
      <c r="H1031" s="139">
        <v>4</v>
      </c>
      <c r="J1031" s="8" t="s">
        <v>38</v>
      </c>
      <c r="K1031" s="2" t="s">
        <v>41</v>
      </c>
      <c r="L1031" s="156" t="s">
        <v>47</v>
      </c>
      <c r="M1031" s="82">
        <f t="shared" si="60"/>
        <v>2</v>
      </c>
    </row>
    <row r="1032" spans="1:13" ht="45">
      <c r="A1032" s="3" t="s">
        <v>114</v>
      </c>
      <c r="B1032" s="2">
        <v>5</v>
      </c>
      <c r="C1032" s="2" t="s">
        <v>4</v>
      </c>
      <c r="D1032" s="2">
        <v>3</v>
      </c>
      <c r="E1032" s="2" t="s">
        <v>13</v>
      </c>
      <c r="F1032" s="140">
        <v>4</v>
      </c>
      <c r="G1032" s="2" t="s">
        <v>8</v>
      </c>
      <c r="H1032" s="139">
        <v>4</v>
      </c>
      <c r="J1032" s="6" t="s">
        <v>20</v>
      </c>
      <c r="K1032" s="2" t="s">
        <v>44</v>
      </c>
      <c r="L1032" s="156" t="s">
        <v>47</v>
      </c>
      <c r="M1032" s="82">
        <f t="shared" si="60"/>
        <v>2</v>
      </c>
    </row>
    <row r="1033" spans="1:13" ht="60">
      <c r="A1033" s="3" t="s">
        <v>32</v>
      </c>
      <c r="B1033" s="2">
        <v>5</v>
      </c>
      <c r="C1033" s="2" t="s">
        <v>38</v>
      </c>
      <c r="D1033" s="2">
        <v>4</v>
      </c>
      <c r="E1033" s="2" t="s">
        <v>43</v>
      </c>
      <c r="F1033" s="140">
        <v>4</v>
      </c>
      <c r="G1033" s="2" t="s">
        <v>9</v>
      </c>
      <c r="H1033" s="139">
        <v>4</v>
      </c>
      <c r="J1033" s="8" t="s">
        <v>31</v>
      </c>
      <c r="K1033" s="2" t="s">
        <v>45</v>
      </c>
      <c r="L1033" s="156" t="s">
        <v>47</v>
      </c>
      <c r="M1033" s="82">
        <f t="shared" si="60"/>
        <v>2</v>
      </c>
    </row>
    <row r="1034" spans="1:13" ht="45">
      <c r="A1034" s="3" t="s">
        <v>115</v>
      </c>
      <c r="B1034" s="2">
        <v>4</v>
      </c>
      <c r="C1034" s="2" t="s">
        <v>27</v>
      </c>
      <c r="D1034" s="2">
        <v>4</v>
      </c>
      <c r="E1034" s="2" t="s">
        <v>14</v>
      </c>
      <c r="F1034" s="140">
        <v>4</v>
      </c>
      <c r="G1034" s="2" t="s">
        <v>10</v>
      </c>
      <c r="H1034" s="139">
        <v>4</v>
      </c>
      <c r="J1034" s="3" t="s">
        <v>33</v>
      </c>
      <c r="K1034" s="2" t="s">
        <v>49</v>
      </c>
      <c r="L1034" s="156" t="s">
        <v>47</v>
      </c>
      <c r="M1034" s="82">
        <f t="shared" si="60"/>
        <v>2</v>
      </c>
    </row>
    <row r="1035" spans="1:13" ht="45">
      <c r="A1035" s="3" t="s">
        <v>116</v>
      </c>
      <c r="B1035" s="2">
        <v>5</v>
      </c>
      <c r="C1035" s="2" t="s">
        <v>19</v>
      </c>
      <c r="D1035" s="2">
        <v>4</v>
      </c>
      <c r="E1035" s="2" t="s">
        <v>15</v>
      </c>
      <c r="F1035" s="140">
        <v>4</v>
      </c>
      <c r="G1035" s="2" t="s">
        <v>18</v>
      </c>
      <c r="H1035" s="139">
        <v>4</v>
      </c>
      <c r="J1035" s="8" t="s">
        <v>16</v>
      </c>
      <c r="K1035" s="2" t="s">
        <v>40</v>
      </c>
      <c r="L1035" s="156" t="s">
        <v>48</v>
      </c>
      <c r="M1035" s="82">
        <f t="shared" si="60"/>
        <v>0</v>
      </c>
    </row>
    <row r="1036" spans="1:13" ht="60">
      <c r="A1036" s="3" t="s">
        <v>117</v>
      </c>
      <c r="B1036" s="2">
        <v>3</v>
      </c>
      <c r="C1036" s="2" t="s">
        <v>130</v>
      </c>
      <c r="D1036" s="2">
        <v>4</v>
      </c>
      <c r="E1036" s="2" t="s">
        <v>16</v>
      </c>
      <c r="F1036" s="140">
        <v>4</v>
      </c>
      <c r="G1036" s="2" t="s">
        <v>252</v>
      </c>
      <c r="H1036" s="139">
        <v>4</v>
      </c>
      <c r="J1036" s="9" t="s">
        <v>27</v>
      </c>
      <c r="K1036" s="2" t="s">
        <v>476</v>
      </c>
      <c r="L1036" s="156" t="s">
        <v>47</v>
      </c>
      <c r="M1036" s="82">
        <f t="shared" si="60"/>
        <v>2</v>
      </c>
    </row>
    <row r="1037" spans="1:13" ht="30" customHeight="1">
      <c r="A1037" s="3" t="s">
        <v>118</v>
      </c>
      <c r="B1037" s="2">
        <v>3</v>
      </c>
      <c r="C1037" s="2" t="s">
        <v>164</v>
      </c>
      <c r="D1037" s="2">
        <v>3</v>
      </c>
      <c r="E1037" s="2" t="s">
        <v>26</v>
      </c>
      <c r="F1037" s="140">
        <v>4</v>
      </c>
      <c r="G1037" s="2" t="s">
        <v>25</v>
      </c>
      <c r="H1037" s="139">
        <v>4</v>
      </c>
      <c r="J1037" s="6" t="s">
        <v>28</v>
      </c>
      <c r="K1037" s="2" t="s">
        <v>40</v>
      </c>
      <c r="L1037" s="156" t="s">
        <v>47</v>
      </c>
      <c r="M1037" s="82">
        <f t="shared" si="60"/>
        <v>2</v>
      </c>
    </row>
    <row r="1038" spans="1:13" ht="15" customHeight="1">
      <c r="A1038" s="3" t="s">
        <v>161</v>
      </c>
      <c r="B1038" s="2">
        <v>4</v>
      </c>
      <c r="C1038" s="2" t="s">
        <v>31</v>
      </c>
      <c r="D1038" s="2">
        <v>4</v>
      </c>
      <c r="E1038" s="2" t="s">
        <v>23</v>
      </c>
      <c r="F1038" s="140">
        <v>4</v>
      </c>
      <c r="G1038" s="2" t="s">
        <v>28</v>
      </c>
      <c r="H1038" s="139">
        <v>4</v>
      </c>
      <c r="J1038" s="3" t="s">
        <v>119</v>
      </c>
      <c r="K1038" s="2" t="s">
        <v>46</v>
      </c>
      <c r="L1038" s="156" t="s">
        <v>47</v>
      </c>
      <c r="M1038" s="82">
        <f t="shared" si="60"/>
        <v>2</v>
      </c>
    </row>
    <row r="1039" spans="1:13" ht="45">
      <c r="A1039" s="3"/>
      <c r="B1039" s="57" t="s">
        <v>132</v>
      </c>
      <c r="C1039" s="2" t="s">
        <v>30</v>
      </c>
      <c r="D1039" s="2">
        <v>4</v>
      </c>
      <c r="E1039" s="2" t="s">
        <v>24</v>
      </c>
      <c r="F1039" s="140">
        <v>3</v>
      </c>
      <c r="G1039" s="2" t="s">
        <v>29</v>
      </c>
      <c r="H1039" s="139">
        <v>4</v>
      </c>
      <c r="J1039" s="9" t="s">
        <v>31</v>
      </c>
      <c r="K1039" s="2" t="s">
        <v>51</v>
      </c>
      <c r="L1039" s="156" t="s">
        <v>47</v>
      </c>
      <c r="M1039" s="82">
        <f t="shared" si="60"/>
        <v>2</v>
      </c>
    </row>
    <row r="1040" spans="1:13" ht="30" customHeight="1" thickBot="1">
      <c r="A1040" s="3"/>
      <c r="B1040" s="57" t="s">
        <v>132</v>
      </c>
      <c r="C1040" s="2" t="s">
        <v>323</v>
      </c>
      <c r="D1040" s="58">
        <v>4</v>
      </c>
      <c r="E1040" s="2" t="s">
        <v>144</v>
      </c>
      <c r="F1040" s="140">
        <v>4</v>
      </c>
      <c r="G1040" s="2" t="s">
        <v>318</v>
      </c>
      <c r="H1040" s="58">
        <v>4</v>
      </c>
      <c r="J1040" s="78" t="s">
        <v>117</v>
      </c>
      <c r="K1040" s="140" t="s">
        <v>152</v>
      </c>
      <c r="L1040" s="156" t="s">
        <v>48</v>
      </c>
      <c r="M1040" s="82">
        <f t="shared" si="60"/>
        <v>0</v>
      </c>
    </row>
    <row r="1041" spans="1:13" ht="15" customHeight="1" thickBot="1">
      <c r="A1041" s="3"/>
      <c r="B1041" s="57" t="s">
        <v>132</v>
      </c>
      <c r="C1041" s="2"/>
      <c r="D1041" s="58" t="s">
        <v>132</v>
      </c>
      <c r="E1041" s="2"/>
      <c r="F1041" s="58" t="s">
        <v>132</v>
      </c>
      <c r="G1041" s="2" t="s">
        <v>269</v>
      </c>
      <c r="H1041" s="58">
        <v>4</v>
      </c>
      <c r="J1041" s="157" t="s">
        <v>135</v>
      </c>
      <c r="K1041" s="42" t="s">
        <v>107</v>
      </c>
      <c r="L1041" s="158"/>
      <c r="M1041" s="83"/>
    </row>
    <row r="1042" spans="1:13" ht="15.75" thickBot="1">
      <c r="A1042" s="4"/>
      <c r="B1042" s="58" t="s">
        <v>132</v>
      </c>
      <c r="C1042" s="5"/>
      <c r="D1042" s="58" t="s">
        <v>132</v>
      </c>
      <c r="E1042" s="5"/>
      <c r="F1042" s="58" t="s">
        <v>132</v>
      </c>
      <c r="G1042" s="5"/>
      <c r="H1042" s="58" t="s">
        <v>132</v>
      </c>
      <c r="K1042" s="90"/>
    </row>
    <row r="1043" spans="1:13" ht="15.75" thickBot="1">
      <c r="A1043"/>
      <c r="B1043"/>
      <c r="C1043"/>
      <c r="D1043"/>
      <c r="E1043"/>
      <c r="F1043"/>
      <c r="G1043"/>
      <c r="H1043"/>
      <c r="J1043"/>
      <c r="K1043"/>
      <c r="L1043"/>
    </row>
    <row r="1044" spans="1:13" ht="19.5" thickBot="1">
      <c r="A1044" s="391">
        <v>45353</v>
      </c>
      <c r="B1044" s="392"/>
      <c r="C1044" s="392"/>
      <c r="D1044" s="392"/>
      <c r="E1044" s="392"/>
      <c r="F1044" s="392"/>
      <c r="G1044" s="393"/>
      <c r="H1044" s="89">
        <f>SUM(B1046:B1059,D1046:D1059,F1046:F1059,H1046:H1059)+SUM(M1045:M1057)</f>
        <v>210</v>
      </c>
      <c r="J1044" s="53" t="s">
        <v>34</v>
      </c>
      <c r="K1044" s="54" t="s">
        <v>35</v>
      </c>
      <c r="L1044" s="91" t="s">
        <v>50</v>
      </c>
      <c r="M1044" s="161" t="s">
        <v>151</v>
      </c>
    </row>
    <row r="1045" spans="1:13" ht="45" customHeight="1" thickBot="1">
      <c r="A1045" s="49" t="s">
        <v>0</v>
      </c>
      <c r="B1045" s="51" t="s">
        <v>120</v>
      </c>
      <c r="C1045" s="50" t="s">
        <v>1</v>
      </c>
      <c r="D1045" s="51" t="s">
        <v>120</v>
      </c>
      <c r="E1045" s="50" t="s">
        <v>112</v>
      </c>
      <c r="F1045" s="51" t="s">
        <v>120</v>
      </c>
      <c r="G1045" s="50" t="s">
        <v>131</v>
      </c>
      <c r="H1045" s="52" t="s">
        <v>120</v>
      </c>
      <c r="I1045" s="155">
        <f>H1044/230</f>
        <v>0.91304347826086951</v>
      </c>
      <c r="J1045" s="10" t="s">
        <v>21</v>
      </c>
      <c r="K1045" s="46" t="s">
        <v>467</v>
      </c>
      <c r="L1045" s="159" t="s">
        <v>47</v>
      </c>
      <c r="M1045" s="160">
        <f t="shared" ref="M1045:M1057" si="61">IF(L1045="✔",2,0)</f>
        <v>2</v>
      </c>
    </row>
    <row r="1046" spans="1:13" ht="45">
      <c r="A1046" s="47" t="s">
        <v>424</v>
      </c>
      <c r="B1046" s="48">
        <v>5</v>
      </c>
      <c r="C1046" s="48" t="s">
        <v>2</v>
      </c>
      <c r="D1046" s="48">
        <v>4</v>
      </c>
      <c r="E1046" s="48" t="s">
        <v>11</v>
      </c>
      <c r="F1046" s="55">
        <v>5</v>
      </c>
      <c r="G1046" s="48" t="s">
        <v>5</v>
      </c>
      <c r="H1046" s="138">
        <v>4</v>
      </c>
      <c r="J1046" s="7" t="s">
        <v>2</v>
      </c>
      <c r="K1046" s="2" t="s">
        <v>37</v>
      </c>
      <c r="L1046" s="156" t="s">
        <v>47</v>
      </c>
      <c r="M1046" s="82">
        <f t="shared" si="61"/>
        <v>2</v>
      </c>
    </row>
    <row r="1047" spans="1:13" ht="45">
      <c r="A1047" s="3" t="s">
        <v>113</v>
      </c>
      <c r="B1047" s="2">
        <v>4</v>
      </c>
      <c r="C1047" s="2" t="s">
        <v>21</v>
      </c>
      <c r="D1047" s="2">
        <v>2</v>
      </c>
      <c r="E1047" s="2" t="s">
        <v>22</v>
      </c>
      <c r="F1047" s="140">
        <v>5</v>
      </c>
      <c r="G1047" s="2" t="s">
        <v>6</v>
      </c>
      <c r="H1047" s="139">
        <v>4</v>
      </c>
      <c r="J1047" s="8" t="s">
        <v>4</v>
      </c>
      <c r="K1047" s="2" t="s">
        <v>39</v>
      </c>
      <c r="L1047" s="156" t="s">
        <v>47</v>
      </c>
      <c r="M1047" s="82">
        <f t="shared" si="61"/>
        <v>2</v>
      </c>
    </row>
    <row r="1048" spans="1:13" ht="45">
      <c r="A1048" s="3" t="s">
        <v>163</v>
      </c>
      <c r="B1048" s="2">
        <v>5</v>
      </c>
      <c r="C1048" s="2" t="s">
        <v>17</v>
      </c>
      <c r="D1048" s="2">
        <v>3</v>
      </c>
      <c r="E1048" s="2" t="s">
        <v>12</v>
      </c>
      <c r="F1048" s="140">
        <v>5</v>
      </c>
      <c r="G1048" s="2" t="s">
        <v>7</v>
      </c>
      <c r="H1048" s="139">
        <v>4</v>
      </c>
      <c r="J1048" s="8" t="s">
        <v>38</v>
      </c>
      <c r="K1048" s="2" t="s">
        <v>41</v>
      </c>
      <c r="L1048" s="156" t="s">
        <v>47</v>
      </c>
      <c r="M1048" s="82">
        <f t="shared" si="61"/>
        <v>2</v>
      </c>
    </row>
    <row r="1049" spans="1:13" ht="45">
      <c r="A1049" s="3" t="s">
        <v>114</v>
      </c>
      <c r="B1049" s="2">
        <v>5</v>
      </c>
      <c r="C1049" s="2" t="s">
        <v>4</v>
      </c>
      <c r="D1049" s="2">
        <v>3</v>
      </c>
      <c r="E1049" s="2" t="s">
        <v>13</v>
      </c>
      <c r="F1049" s="140">
        <v>4</v>
      </c>
      <c r="G1049" s="2" t="s">
        <v>8</v>
      </c>
      <c r="H1049" s="139">
        <v>4</v>
      </c>
      <c r="J1049" s="6" t="s">
        <v>20</v>
      </c>
      <c r="K1049" s="2" t="s">
        <v>44</v>
      </c>
      <c r="L1049" s="156" t="s">
        <v>47</v>
      </c>
      <c r="M1049" s="82">
        <f t="shared" si="61"/>
        <v>2</v>
      </c>
    </row>
    <row r="1050" spans="1:13" ht="60">
      <c r="A1050" s="3" t="s">
        <v>32</v>
      </c>
      <c r="B1050" s="2">
        <v>5</v>
      </c>
      <c r="C1050" s="2" t="s">
        <v>38</v>
      </c>
      <c r="D1050" s="2">
        <v>4</v>
      </c>
      <c r="E1050" s="2" t="s">
        <v>43</v>
      </c>
      <c r="F1050" s="140">
        <v>4</v>
      </c>
      <c r="G1050" s="2" t="s">
        <v>9</v>
      </c>
      <c r="H1050" s="139">
        <v>4</v>
      </c>
      <c r="J1050" s="8" t="s">
        <v>31</v>
      </c>
      <c r="K1050" s="2" t="s">
        <v>45</v>
      </c>
      <c r="L1050" s="156" t="s">
        <v>47</v>
      </c>
      <c r="M1050" s="82">
        <f t="shared" si="61"/>
        <v>2</v>
      </c>
    </row>
    <row r="1051" spans="1:13" ht="45">
      <c r="A1051" s="3" t="s">
        <v>115</v>
      </c>
      <c r="B1051" s="2">
        <v>4</v>
      </c>
      <c r="C1051" s="2" t="s">
        <v>27</v>
      </c>
      <c r="D1051" s="2">
        <v>4</v>
      </c>
      <c r="E1051" s="2" t="s">
        <v>14</v>
      </c>
      <c r="F1051" s="140">
        <v>4</v>
      </c>
      <c r="G1051" s="2" t="s">
        <v>10</v>
      </c>
      <c r="H1051" s="139">
        <v>4</v>
      </c>
      <c r="J1051" s="3" t="s">
        <v>33</v>
      </c>
      <c r="K1051" s="2" t="s">
        <v>49</v>
      </c>
      <c r="L1051" s="156" t="s">
        <v>47</v>
      </c>
      <c r="M1051" s="82">
        <f t="shared" si="61"/>
        <v>2</v>
      </c>
    </row>
    <row r="1052" spans="1:13" ht="30" customHeight="1">
      <c r="A1052" s="3" t="s">
        <v>116</v>
      </c>
      <c r="B1052" s="2">
        <v>5</v>
      </c>
      <c r="C1052" s="2" t="s">
        <v>19</v>
      </c>
      <c r="D1052" s="2">
        <v>4</v>
      </c>
      <c r="E1052" s="2" t="s">
        <v>15</v>
      </c>
      <c r="F1052" s="140">
        <v>4</v>
      </c>
      <c r="G1052" s="2" t="s">
        <v>18</v>
      </c>
      <c r="H1052" s="139">
        <v>4</v>
      </c>
      <c r="J1052" s="8" t="s">
        <v>16</v>
      </c>
      <c r="K1052" s="2" t="s">
        <v>40</v>
      </c>
      <c r="L1052" s="156" t="s">
        <v>48</v>
      </c>
      <c r="M1052" s="82">
        <f t="shared" si="61"/>
        <v>0</v>
      </c>
    </row>
    <row r="1053" spans="1:13" ht="15" customHeight="1">
      <c r="A1053" s="3" t="s">
        <v>117</v>
      </c>
      <c r="B1053" s="2">
        <v>3</v>
      </c>
      <c r="C1053" s="2" t="s">
        <v>130</v>
      </c>
      <c r="D1053" s="2">
        <v>4</v>
      </c>
      <c r="E1053" s="2" t="s">
        <v>16</v>
      </c>
      <c r="F1053" s="140">
        <v>4</v>
      </c>
      <c r="G1053" s="2" t="s">
        <v>252</v>
      </c>
      <c r="H1053" s="139">
        <v>4</v>
      </c>
      <c r="J1053" s="9" t="s">
        <v>27</v>
      </c>
      <c r="K1053" s="2" t="s">
        <v>476</v>
      </c>
      <c r="L1053" s="156" t="s">
        <v>47</v>
      </c>
      <c r="M1053" s="82">
        <f t="shared" si="61"/>
        <v>2</v>
      </c>
    </row>
    <row r="1054" spans="1:13" ht="45">
      <c r="A1054" s="3" t="s">
        <v>118</v>
      </c>
      <c r="B1054" s="2">
        <v>3</v>
      </c>
      <c r="C1054" s="2" t="s">
        <v>164</v>
      </c>
      <c r="D1054" s="2">
        <v>3</v>
      </c>
      <c r="E1054" s="2" t="s">
        <v>26</v>
      </c>
      <c r="F1054" s="140">
        <v>4</v>
      </c>
      <c r="G1054" s="2" t="s">
        <v>25</v>
      </c>
      <c r="H1054" s="139">
        <v>4</v>
      </c>
      <c r="J1054" s="6" t="s">
        <v>28</v>
      </c>
      <c r="K1054" s="2" t="s">
        <v>40</v>
      </c>
      <c r="L1054" s="156" t="s">
        <v>47</v>
      </c>
      <c r="M1054" s="82">
        <f t="shared" si="61"/>
        <v>2</v>
      </c>
    </row>
    <row r="1055" spans="1:13" ht="30" customHeight="1">
      <c r="A1055" s="3" t="s">
        <v>161</v>
      </c>
      <c r="B1055" s="2">
        <v>4</v>
      </c>
      <c r="C1055" s="2" t="s">
        <v>31</v>
      </c>
      <c r="D1055" s="2">
        <v>4</v>
      </c>
      <c r="E1055" s="2" t="s">
        <v>23</v>
      </c>
      <c r="F1055" s="140">
        <v>4</v>
      </c>
      <c r="G1055" s="2" t="s">
        <v>28</v>
      </c>
      <c r="H1055" s="139">
        <v>4</v>
      </c>
      <c r="J1055" s="3" t="s">
        <v>119</v>
      </c>
      <c r="K1055" s="2" t="s">
        <v>46</v>
      </c>
      <c r="L1055" s="156" t="s">
        <v>47</v>
      </c>
      <c r="M1055" s="82">
        <f t="shared" si="61"/>
        <v>2</v>
      </c>
    </row>
    <row r="1056" spans="1:13" ht="15" customHeight="1">
      <c r="A1056" s="3"/>
      <c r="B1056" s="57" t="s">
        <v>132</v>
      </c>
      <c r="C1056" s="2" t="s">
        <v>30</v>
      </c>
      <c r="D1056" s="2">
        <v>4</v>
      </c>
      <c r="E1056" s="2" t="s">
        <v>24</v>
      </c>
      <c r="F1056" s="140">
        <v>3</v>
      </c>
      <c r="G1056" s="2" t="s">
        <v>29</v>
      </c>
      <c r="H1056" s="139">
        <v>4</v>
      </c>
      <c r="J1056" s="9" t="s">
        <v>31</v>
      </c>
      <c r="K1056" s="2" t="s">
        <v>51</v>
      </c>
      <c r="L1056" s="156" t="s">
        <v>47</v>
      </c>
      <c r="M1056" s="82">
        <f t="shared" si="61"/>
        <v>2</v>
      </c>
    </row>
    <row r="1057" spans="1:13" ht="30.75" thickBot="1">
      <c r="A1057" s="3"/>
      <c r="B1057" s="57" t="s">
        <v>132</v>
      </c>
      <c r="C1057" s="2" t="s">
        <v>323</v>
      </c>
      <c r="D1057" s="58">
        <v>4</v>
      </c>
      <c r="E1057" s="2" t="s">
        <v>144</v>
      </c>
      <c r="F1057" s="140">
        <v>4</v>
      </c>
      <c r="G1057" s="2" t="s">
        <v>318</v>
      </c>
      <c r="H1057" s="58">
        <v>4</v>
      </c>
      <c r="J1057" s="78" t="s">
        <v>117</v>
      </c>
      <c r="K1057" s="140" t="s">
        <v>152</v>
      </c>
      <c r="L1057" s="156" t="s">
        <v>48</v>
      </c>
      <c r="M1057" s="82">
        <f t="shared" si="61"/>
        <v>0</v>
      </c>
    </row>
    <row r="1058" spans="1:13" ht="45" customHeight="1" thickBot="1">
      <c r="A1058" s="3"/>
      <c r="B1058" s="57" t="s">
        <v>132</v>
      </c>
      <c r="C1058" s="2"/>
      <c r="D1058" s="58" t="s">
        <v>132</v>
      </c>
      <c r="E1058" s="2"/>
      <c r="F1058" s="58" t="s">
        <v>132</v>
      </c>
      <c r="G1058" s="2" t="s">
        <v>269</v>
      </c>
      <c r="H1058" s="58">
        <v>4</v>
      </c>
      <c r="J1058" s="157" t="s">
        <v>135</v>
      </c>
      <c r="K1058" s="42" t="s">
        <v>107</v>
      </c>
      <c r="L1058" s="158"/>
      <c r="M1058" s="83"/>
    </row>
    <row r="1059" spans="1:13" ht="15.75" thickBot="1">
      <c r="A1059" s="4"/>
      <c r="B1059" s="58" t="s">
        <v>132</v>
      </c>
      <c r="C1059" s="5"/>
      <c r="D1059" s="58" t="s">
        <v>132</v>
      </c>
      <c r="E1059" s="5"/>
      <c r="F1059" s="58" t="s">
        <v>132</v>
      </c>
      <c r="G1059" s="5"/>
      <c r="H1059" s="58" t="s">
        <v>132</v>
      </c>
      <c r="K1059" s="90"/>
    </row>
    <row r="1060" spans="1:13" ht="45" customHeight="1" thickBot="1">
      <c r="A1060"/>
      <c r="B1060"/>
      <c r="C1060"/>
      <c r="D1060"/>
      <c r="E1060"/>
      <c r="F1060"/>
      <c r="G1060"/>
      <c r="H1060"/>
      <c r="J1060"/>
      <c r="K1060"/>
      <c r="L1060"/>
    </row>
    <row r="1061" spans="1:13" ht="19.5" thickBot="1">
      <c r="A1061" s="391">
        <v>45354</v>
      </c>
      <c r="B1061" s="392"/>
      <c r="C1061" s="392"/>
      <c r="D1061" s="392"/>
      <c r="E1061" s="392"/>
      <c r="F1061" s="392"/>
      <c r="G1061" s="393"/>
      <c r="H1061" s="89">
        <f>SUM(B1063:B1076,D1063:D1076,F1063:F1076,H1063:H1076)+SUM(M1062:M1074)</f>
        <v>212</v>
      </c>
      <c r="J1061" s="53" t="s">
        <v>34</v>
      </c>
      <c r="K1061" s="54" t="s">
        <v>35</v>
      </c>
      <c r="L1061" s="91" t="s">
        <v>50</v>
      </c>
      <c r="M1061" s="161" t="s">
        <v>151</v>
      </c>
    </row>
    <row r="1062" spans="1:13" ht="60.75" thickBot="1">
      <c r="A1062" s="49" t="s">
        <v>0</v>
      </c>
      <c r="B1062" s="51" t="s">
        <v>120</v>
      </c>
      <c r="C1062" s="50" t="s">
        <v>1</v>
      </c>
      <c r="D1062" s="51" t="s">
        <v>120</v>
      </c>
      <c r="E1062" s="50" t="s">
        <v>112</v>
      </c>
      <c r="F1062" s="51" t="s">
        <v>120</v>
      </c>
      <c r="G1062" s="50" t="s">
        <v>131</v>
      </c>
      <c r="H1062" s="52" t="s">
        <v>120</v>
      </c>
      <c r="I1062" s="155">
        <f>H1061/230</f>
        <v>0.92173913043478262</v>
      </c>
      <c r="J1062" s="10" t="s">
        <v>21</v>
      </c>
      <c r="K1062" s="46" t="s">
        <v>467</v>
      </c>
      <c r="L1062" s="159" t="s">
        <v>47</v>
      </c>
      <c r="M1062" s="160">
        <f t="shared" ref="M1062:M1074" si="62">IF(L1062="✔",2,0)</f>
        <v>2</v>
      </c>
    </row>
    <row r="1063" spans="1:13" ht="45">
      <c r="A1063" s="47" t="s">
        <v>424</v>
      </c>
      <c r="B1063" s="48">
        <v>5</v>
      </c>
      <c r="C1063" s="48" t="s">
        <v>2</v>
      </c>
      <c r="D1063" s="48">
        <v>4</v>
      </c>
      <c r="E1063" s="48" t="s">
        <v>11</v>
      </c>
      <c r="F1063" s="55">
        <v>5</v>
      </c>
      <c r="G1063" s="48" t="s">
        <v>5</v>
      </c>
      <c r="H1063" s="138">
        <v>4</v>
      </c>
      <c r="J1063" s="7" t="s">
        <v>2</v>
      </c>
      <c r="K1063" s="2" t="s">
        <v>37</v>
      </c>
      <c r="L1063" s="156" t="s">
        <v>47</v>
      </c>
      <c r="M1063" s="82">
        <f t="shared" si="62"/>
        <v>2</v>
      </c>
    </row>
    <row r="1064" spans="1:13" ht="45">
      <c r="A1064" s="3" t="s">
        <v>113</v>
      </c>
      <c r="B1064" s="2">
        <v>4</v>
      </c>
      <c r="C1064" s="2" t="s">
        <v>21</v>
      </c>
      <c r="D1064" s="2">
        <v>2</v>
      </c>
      <c r="E1064" s="2" t="s">
        <v>22</v>
      </c>
      <c r="F1064" s="140">
        <v>5</v>
      </c>
      <c r="G1064" s="2" t="s">
        <v>6</v>
      </c>
      <c r="H1064" s="139">
        <v>4</v>
      </c>
      <c r="J1064" s="8" t="s">
        <v>4</v>
      </c>
      <c r="K1064" s="2" t="s">
        <v>39</v>
      </c>
      <c r="L1064" s="156" t="s">
        <v>47</v>
      </c>
      <c r="M1064" s="82">
        <f t="shared" si="62"/>
        <v>2</v>
      </c>
    </row>
    <row r="1065" spans="1:13" ht="45">
      <c r="A1065" s="3" t="s">
        <v>163</v>
      </c>
      <c r="B1065" s="2">
        <v>5</v>
      </c>
      <c r="C1065" s="2" t="s">
        <v>17</v>
      </c>
      <c r="D1065" s="2">
        <v>3</v>
      </c>
      <c r="E1065" s="2" t="s">
        <v>12</v>
      </c>
      <c r="F1065" s="140">
        <v>5</v>
      </c>
      <c r="G1065" s="2" t="s">
        <v>7</v>
      </c>
      <c r="H1065" s="139">
        <v>4</v>
      </c>
      <c r="J1065" s="8" t="s">
        <v>38</v>
      </c>
      <c r="K1065" s="2" t="s">
        <v>41</v>
      </c>
      <c r="L1065" s="156" t="s">
        <v>47</v>
      </c>
      <c r="M1065" s="82">
        <f t="shared" si="62"/>
        <v>2</v>
      </c>
    </row>
    <row r="1066" spans="1:13" ht="45">
      <c r="A1066" s="3" t="s">
        <v>114</v>
      </c>
      <c r="B1066" s="2">
        <v>5</v>
      </c>
      <c r="C1066" s="2" t="s">
        <v>4</v>
      </c>
      <c r="D1066" s="2">
        <v>3</v>
      </c>
      <c r="E1066" s="2" t="s">
        <v>13</v>
      </c>
      <c r="F1066" s="140">
        <v>4</v>
      </c>
      <c r="G1066" s="2" t="s">
        <v>8</v>
      </c>
      <c r="H1066" s="139">
        <v>4</v>
      </c>
      <c r="J1066" s="6" t="s">
        <v>20</v>
      </c>
      <c r="K1066" s="2" t="s">
        <v>44</v>
      </c>
      <c r="L1066" s="156" t="s">
        <v>47</v>
      </c>
      <c r="M1066" s="82">
        <f t="shared" si="62"/>
        <v>2</v>
      </c>
    </row>
    <row r="1067" spans="1:13" ht="30" customHeight="1">
      <c r="A1067" s="3" t="s">
        <v>32</v>
      </c>
      <c r="B1067" s="2">
        <v>5</v>
      </c>
      <c r="C1067" s="2" t="s">
        <v>38</v>
      </c>
      <c r="D1067" s="2">
        <v>4</v>
      </c>
      <c r="E1067" s="2" t="s">
        <v>43</v>
      </c>
      <c r="F1067" s="140">
        <v>4</v>
      </c>
      <c r="G1067" s="2" t="s">
        <v>9</v>
      </c>
      <c r="H1067" s="139">
        <v>4</v>
      </c>
      <c r="J1067" s="8" t="s">
        <v>31</v>
      </c>
      <c r="K1067" s="2" t="s">
        <v>45</v>
      </c>
      <c r="L1067" s="156" t="s">
        <v>47</v>
      </c>
      <c r="M1067" s="82">
        <f t="shared" si="62"/>
        <v>2</v>
      </c>
    </row>
    <row r="1068" spans="1:13" ht="15" customHeight="1">
      <c r="A1068" s="3" t="s">
        <v>115</v>
      </c>
      <c r="B1068" s="2">
        <v>4</v>
      </c>
      <c r="C1068" s="2" t="s">
        <v>27</v>
      </c>
      <c r="D1068" s="2">
        <v>4</v>
      </c>
      <c r="E1068" s="2" t="s">
        <v>14</v>
      </c>
      <c r="F1068" s="140">
        <v>4</v>
      </c>
      <c r="G1068" s="2" t="s">
        <v>10</v>
      </c>
      <c r="H1068" s="139">
        <v>4</v>
      </c>
      <c r="J1068" s="3" t="s">
        <v>33</v>
      </c>
      <c r="K1068" s="2" t="s">
        <v>49</v>
      </c>
      <c r="L1068" s="156" t="s">
        <v>47</v>
      </c>
      <c r="M1068" s="82">
        <f t="shared" si="62"/>
        <v>2</v>
      </c>
    </row>
    <row r="1069" spans="1:13" ht="45">
      <c r="A1069" s="3" t="s">
        <v>116</v>
      </c>
      <c r="B1069" s="2">
        <v>5</v>
      </c>
      <c r="C1069" s="2" t="s">
        <v>19</v>
      </c>
      <c r="D1069" s="2">
        <v>4</v>
      </c>
      <c r="E1069" s="2" t="s">
        <v>15</v>
      </c>
      <c r="F1069" s="140">
        <v>4</v>
      </c>
      <c r="G1069" s="2" t="s">
        <v>18</v>
      </c>
      <c r="H1069" s="139">
        <v>4</v>
      </c>
      <c r="J1069" s="8" t="s">
        <v>16</v>
      </c>
      <c r="K1069" s="2" t="s">
        <v>40</v>
      </c>
      <c r="L1069" s="156" t="s">
        <v>48</v>
      </c>
      <c r="M1069" s="82">
        <f t="shared" si="62"/>
        <v>0</v>
      </c>
    </row>
    <row r="1070" spans="1:13" ht="30" customHeight="1">
      <c r="A1070" s="3" t="s">
        <v>117</v>
      </c>
      <c r="B1070" s="2">
        <v>3</v>
      </c>
      <c r="C1070" s="2" t="s">
        <v>130</v>
      </c>
      <c r="D1070" s="2">
        <v>4</v>
      </c>
      <c r="E1070" s="2" t="s">
        <v>16</v>
      </c>
      <c r="F1070" s="140">
        <v>4</v>
      </c>
      <c r="G1070" s="2" t="s">
        <v>252</v>
      </c>
      <c r="H1070" s="139">
        <v>4</v>
      </c>
      <c r="J1070" s="9" t="s">
        <v>27</v>
      </c>
      <c r="K1070" s="2" t="s">
        <v>476</v>
      </c>
      <c r="L1070" s="156" t="s">
        <v>47</v>
      </c>
      <c r="M1070" s="82">
        <f t="shared" si="62"/>
        <v>2</v>
      </c>
    </row>
    <row r="1071" spans="1:13" ht="15" customHeight="1">
      <c r="A1071" s="3" t="s">
        <v>118</v>
      </c>
      <c r="B1071" s="2">
        <v>5</v>
      </c>
      <c r="C1071" s="2" t="s">
        <v>164</v>
      </c>
      <c r="D1071" s="2">
        <v>3</v>
      </c>
      <c r="E1071" s="2" t="s">
        <v>26</v>
      </c>
      <c r="F1071" s="140">
        <v>4</v>
      </c>
      <c r="G1071" s="2" t="s">
        <v>25</v>
      </c>
      <c r="H1071" s="139">
        <v>4</v>
      </c>
      <c r="J1071" s="6" t="s">
        <v>28</v>
      </c>
      <c r="K1071" s="2" t="s">
        <v>40</v>
      </c>
      <c r="L1071" s="156" t="s">
        <v>47</v>
      </c>
      <c r="M1071" s="82">
        <f t="shared" si="62"/>
        <v>2</v>
      </c>
    </row>
    <row r="1072" spans="1:13" ht="45">
      <c r="A1072" s="3" t="s">
        <v>161</v>
      </c>
      <c r="B1072" s="2">
        <v>4</v>
      </c>
      <c r="C1072" s="2" t="s">
        <v>31</v>
      </c>
      <c r="D1072" s="2">
        <v>4</v>
      </c>
      <c r="E1072" s="2" t="s">
        <v>23</v>
      </c>
      <c r="F1072" s="140">
        <v>4</v>
      </c>
      <c r="G1072" s="2" t="s">
        <v>28</v>
      </c>
      <c r="H1072" s="139">
        <v>4</v>
      </c>
      <c r="J1072" s="3" t="s">
        <v>119</v>
      </c>
      <c r="K1072" s="2" t="s">
        <v>46</v>
      </c>
      <c r="L1072" s="156" t="s">
        <v>47</v>
      </c>
      <c r="M1072" s="82">
        <f t="shared" si="62"/>
        <v>2</v>
      </c>
    </row>
    <row r="1073" spans="1:13" ht="45" customHeight="1">
      <c r="A1073" s="3"/>
      <c r="B1073" s="57" t="s">
        <v>132</v>
      </c>
      <c r="C1073" s="2" t="s">
        <v>30</v>
      </c>
      <c r="D1073" s="2">
        <v>4</v>
      </c>
      <c r="E1073" s="2" t="s">
        <v>24</v>
      </c>
      <c r="F1073" s="140">
        <v>3</v>
      </c>
      <c r="G1073" s="2" t="s">
        <v>29</v>
      </c>
      <c r="H1073" s="139">
        <v>4</v>
      </c>
      <c r="J1073" s="9" t="s">
        <v>31</v>
      </c>
      <c r="K1073" s="2" t="s">
        <v>51</v>
      </c>
      <c r="L1073" s="156" t="s">
        <v>47</v>
      </c>
      <c r="M1073" s="82">
        <f t="shared" si="62"/>
        <v>2</v>
      </c>
    </row>
    <row r="1074" spans="1:13" ht="30.75" thickBot="1">
      <c r="A1074" s="3"/>
      <c r="B1074" s="57" t="s">
        <v>132</v>
      </c>
      <c r="C1074" s="2" t="s">
        <v>323</v>
      </c>
      <c r="D1074" s="58">
        <v>4</v>
      </c>
      <c r="E1074" s="2" t="s">
        <v>144</v>
      </c>
      <c r="F1074" s="140">
        <v>4</v>
      </c>
      <c r="G1074" s="2" t="s">
        <v>318</v>
      </c>
      <c r="H1074" s="58">
        <v>4</v>
      </c>
      <c r="J1074" s="78" t="s">
        <v>117</v>
      </c>
      <c r="K1074" s="140" t="s">
        <v>152</v>
      </c>
      <c r="L1074" s="156" t="s">
        <v>48</v>
      </c>
      <c r="M1074" s="82">
        <f t="shared" si="62"/>
        <v>0</v>
      </c>
    </row>
    <row r="1075" spans="1:13" ht="45" customHeight="1" thickBot="1">
      <c r="A1075" s="3"/>
      <c r="B1075" s="57" t="s">
        <v>132</v>
      </c>
      <c r="C1075" s="2"/>
      <c r="D1075" s="58" t="s">
        <v>132</v>
      </c>
      <c r="E1075" s="2"/>
      <c r="F1075" s="58" t="s">
        <v>132</v>
      </c>
      <c r="G1075" s="2" t="s">
        <v>269</v>
      </c>
      <c r="H1075" s="58">
        <v>4</v>
      </c>
      <c r="J1075" s="157" t="s">
        <v>135</v>
      </c>
      <c r="K1075" s="42" t="s">
        <v>107</v>
      </c>
      <c r="L1075" s="158"/>
      <c r="M1075" s="83"/>
    </row>
    <row r="1076" spans="1:13" ht="15.75" thickBot="1">
      <c r="A1076" s="4"/>
      <c r="B1076" s="58" t="s">
        <v>132</v>
      </c>
      <c r="C1076" s="5"/>
      <c r="D1076" s="58" t="s">
        <v>132</v>
      </c>
      <c r="E1076" s="5"/>
      <c r="F1076" s="58" t="s">
        <v>132</v>
      </c>
      <c r="G1076" s="5"/>
      <c r="H1076" s="58" t="s">
        <v>132</v>
      </c>
      <c r="K1076" s="90"/>
    </row>
    <row r="1077" spans="1:13" ht="15.75" thickBot="1">
      <c r="A1077"/>
      <c r="B1077"/>
      <c r="C1077"/>
      <c r="D1077"/>
      <c r="E1077"/>
      <c r="F1077"/>
      <c r="G1077"/>
      <c r="H1077"/>
      <c r="J1077"/>
      <c r="K1077"/>
      <c r="L1077"/>
    </row>
    <row r="1078" spans="1:13" ht="19.5" thickBot="1">
      <c r="A1078" s="391">
        <v>45355</v>
      </c>
      <c r="B1078" s="392"/>
      <c r="C1078" s="392"/>
      <c r="D1078" s="392"/>
      <c r="E1078" s="392"/>
      <c r="F1078" s="392"/>
      <c r="G1078" s="393"/>
      <c r="H1078" s="89">
        <f>SUM(B1080:B1093,D1080:D1093,F1080:F1093,H1080:H1093)+SUM(M1079:M1091)</f>
        <v>212</v>
      </c>
      <c r="J1078" s="53" t="s">
        <v>34</v>
      </c>
      <c r="K1078" s="54" t="s">
        <v>35</v>
      </c>
      <c r="L1078" s="91" t="s">
        <v>50</v>
      </c>
      <c r="M1078" s="161" t="s">
        <v>151</v>
      </c>
    </row>
    <row r="1079" spans="1:13" ht="60.75" thickBot="1">
      <c r="A1079" s="49" t="s">
        <v>0</v>
      </c>
      <c r="B1079" s="51" t="s">
        <v>120</v>
      </c>
      <c r="C1079" s="50" t="s">
        <v>1</v>
      </c>
      <c r="D1079" s="51" t="s">
        <v>120</v>
      </c>
      <c r="E1079" s="50" t="s">
        <v>112</v>
      </c>
      <c r="F1079" s="51" t="s">
        <v>120</v>
      </c>
      <c r="G1079" s="50" t="s">
        <v>131</v>
      </c>
      <c r="H1079" s="52" t="s">
        <v>120</v>
      </c>
      <c r="I1079" s="155">
        <f>H1078/230</f>
        <v>0.92173913043478262</v>
      </c>
      <c r="J1079" s="10" t="s">
        <v>21</v>
      </c>
      <c r="K1079" s="46" t="s">
        <v>467</v>
      </c>
      <c r="L1079" s="159" t="s">
        <v>47</v>
      </c>
      <c r="M1079" s="160">
        <f t="shared" ref="M1079:M1091" si="63">IF(L1079="✔",2,0)</f>
        <v>2</v>
      </c>
    </row>
    <row r="1080" spans="1:13" ht="45">
      <c r="A1080" s="47" t="s">
        <v>424</v>
      </c>
      <c r="B1080" s="48">
        <v>5</v>
      </c>
      <c r="C1080" s="48" t="s">
        <v>2</v>
      </c>
      <c r="D1080" s="48">
        <v>4</v>
      </c>
      <c r="E1080" s="48" t="s">
        <v>11</v>
      </c>
      <c r="F1080" s="55">
        <v>5</v>
      </c>
      <c r="G1080" s="48" t="s">
        <v>5</v>
      </c>
      <c r="H1080" s="138">
        <v>4</v>
      </c>
      <c r="J1080" s="7" t="s">
        <v>2</v>
      </c>
      <c r="K1080" s="2" t="s">
        <v>37</v>
      </c>
      <c r="L1080" s="156" t="s">
        <v>47</v>
      </c>
      <c r="M1080" s="82">
        <f t="shared" si="63"/>
        <v>2</v>
      </c>
    </row>
    <row r="1081" spans="1:13" ht="45">
      <c r="A1081" s="3" t="s">
        <v>113</v>
      </c>
      <c r="B1081" s="2">
        <v>4</v>
      </c>
      <c r="C1081" s="2" t="s">
        <v>21</v>
      </c>
      <c r="D1081" s="2">
        <v>2</v>
      </c>
      <c r="E1081" s="2" t="s">
        <v>22</v>
      </c>
      <c r="F1081" s="140">
        <v>5</v>
      </c>
      <c r="G1081" s="2" t="s">
        <v>6</v>
      </c>
      <c r="H1081" s="139">
        <v>4</v>
      </c>
      <c r="J1081" s="8" t="s">
        <v>4</v>
      </c>
      <c r="K1081" s="2" t="s">
        <v>39</v>
      </c>
      <c r="L1081" s="156" t="s">
        <v>47</v>
      </c>
      <c r="M1081" s="82">
        <f t="shared" si="63"/>
        <v>2</v>
      </c>
    </row>
    <row r="1082" spans="1:13" ht="30" customHeight="1">
      <c r="A1082" s="3" t="s">
        <v>163</v>
      </c>
      <c r="B1082" s="2">
        <v>5</v>
      </c>
      <c r="C1082" s="2" t="s">
        <v>17</v>
      </c>
      <c r="D1082" s="2">
        <v>3</v>
      </c>
      <c r="E1082" s="2" t="s">
        <v>12</v>
      </c>
      <c r="F1082" s="140">
        <v>5</v>
      </c>
      <c r="G1082" s="2" t="s">
        <v>7</v>
      </c>
      <c r="H1082" s="139">
        <v>4</v>
      </c>
      <c r="J1082" s="8" t="s">
        <v>38</v>
      </c>
      <c r="K1082" s="2" t="s">
        <v>41</v>
      </c>
      <c r="L1082" s="156" t="s">
        <v>47</v>
      </c>
      <c r="M1082" s="82">
        <f t="shared" si="63"/>
        <v>2</v>
      </c>
    </row>
    <row r="1083" spans="1:13" ht="15" customHeight="1">
      <c r="A1083" s="3" t="s">
        <v>114</v>
      </c>
      <c r="B1083" s="2">
        <v>5</v>
      </c>
      <c r="C1083" s="2" t="s">
        <v>4</v>
      </c>
      <c r="D1083" s="2">
        <v>3</v>
      </c>
      <c r="E1083" s="2" t="s">
        <v>13</v>
      </c>
      <c r="F1083" s="140">
        <v>4</v>
      </c>
      <c r="G1083" s="2" t="s">
        <v>8</v>
      </c>
      <c r="H1083" s="139">
        <v>4</v>
      </c>
      <c r="J1083" s="6" t="s">
        <v>20</v>
      </c>
      <c r="K1083" s="2" t="s">
        <v>44</v>
      </c>
      <c r="L1083" s="156" t="s">
        <v>47</v>
      </c>
      <c r="M1083" s="82">
        <f t="shared" si="63"/>
        <v>2</v>
      </c>
    </row>
    <row r="1084" spans="1:13" ht="60">
      <c r="A1084" s="3" t="s">
        <v>32</v>
      </c>
      <c r="B1084" s="2">
        <v>5</v>
      </c>
      <c r="C1084" s="2" t="s">
        <v>38</v>
      </c>
      <c r="D1084" s="2">
        <v>4</v>
      </c>
      <c r="E1084" s="2" t="s">
        <v>43</v>
      </c>
      <c r="F1084" s="140">
        <v>4</v>
      </c>
      <c r="G1084" s="2" t="s">
        <v>9</v>
      </c>
      <c r="H1084" s="139">
        <v>4</v>
      </c>
      <c r="J1084" s="8" t="s">
        <v>31</v>
      </c>
      <c r="K1084" s="2" t="s">
        <v>45</v>
      </c>
      <c r="L1084" s="156" t="s">
        <v>47</v>
      </c>
      <c r="M1084" s="82">
        <f t="shared" si="63"/>
        <v>2</v>
      </c>
    </row>
    <row r="1085" spans="1:13" ht="30" customHeight="1">
      <c r="A1085" s="3" t="s">
        <v>115</v>
      </c>
      <c r="B1085" s="2">
        <v>4</v>
      </c>
      <c r="C1085" s="2" t="s">
        <v>27</v>
      </c>
      <c r="D1085" s="2">
        <v>4</v>
      </c>
      <c r="E1085" s="2" t="s">
        <v>14</v>
      </c>
      <c r="F1085" s="140">
        <v>4</v>
      </c>
      <c r="G1085" s="2" t="s">
        <v>10</v>
      </c>
      <c r="H1085" s="139">
        <v>4</v>
      </c>
      <c r="J1085" s="3" t="s">
        <v>33</v>
      </c>
      <c r="K1085" s="2" t="s">
        <v>49</v>
      </c>
      <c r="L1085" s="156" t="s">
        <v>47</v>
      </c>
      <c r="M1085" s="82">
        <f t="shared" si="63"/>
        <v>2</v>
      </c>
    </row>
    <row r="1086" spans="1:13" ht="15" customHeight="1">
      <c r="A1086" s="3" t="s">
        <v>116</v>
      </c>
      <c r="B1086" s="2">
        <v>5</v>
      </c>
      <c r="C1086" s="2" t="s">
        <v>19</v>
      </c>
      <c r="D1086" s="2">
        <v>4</v>
      </c>
      <c r="E1086" s="2" t="s">
        <v>15</v>
      </c>
      <c r="F1086" s="140">
        <v>4</v>
      </c>
      <c r="G1086" s="2" t="s">
        <v>18</v>
      </c>
      <c r="H1086" s="139">
        <v>4</v>
      </c>
      <c r="J1086" s="8" t="s">
        <v>16</v>
      </c>
      <c r="K1086" s="2" t="s">
        <v>40</v>
      </c>
      <c r="L1086" s="156" t="s">
        <v>48</v>
      </c>
      <c r="M1086" s="82">
        <f t="shared" si="63"/>
        <v>0</v>
      </c>
    </row>
    <row r="1087" spans="1:13" ht="60">
      <c r="A1087" s="3" t="s">
        <v>117</v>
      </c>
      <c r="B1087" s="2">
        <v>3</v>
      </c>
      <c r="C1087" s="2" t="s">
        <v>130</v>
      </c>
      <c r="D1087" s="2">
        <v>4</v>
      </c>
      <c r="E1087" s="2" t="s">
        <v>16</v>
      </c>
      <c r="F1087" s="140">
        <v>4</v>
      </c>
      <c r="G1087" s="2" t="s">
        <v>252</v>
      </c>
      <c r="H1087" s="139">
        <v>4</v>
      </c>
      <c r="J1087" s="9" t="s">
        <v>27</v>
      </c>
      <c r="K1087" s="2" t="s">
        <v>476</v>
      </c>
      <c r="L1087" s="156" t="s">
        <v>47</v>
      </c>
      <c r="M1087" s="82">
        <f t="shared" si="63"/>
        <v>2</v>
      </c>
    </row>
    <row r="1088" spans="1:13" ht="45" customHeight="1">
      <c r="A1088" s="3" t="s">
        <v>118</v>
      </c>
      <c r="B1088" s="2">
        <v>5</v>
      </c>
      <c r="C1088" s="2" t="s">
        <v>164</v>
      </c>
      <c r="D1088" s="2">
        <v>3</v>
      </c>
      <c r="E1088" s="2" t="s">
        <v>26</v>
      </c>
      <c r="F1088" s="140">
        <v>4</v>
      </c>
      <c r="G1088" s="2" t="s">
        <v>25</v>
      </c>
      <c r="H1088" s="139">
        <v>4</v>
      </c>
      <c r="J1088" s="6" t="s">
        <v>28</v>
      </c>
      <c r="K1088" s="2" t="s">
        <v>40</v>
      </c>
      <c r="L1088" s="156" t="s">
        <v>47</v>
      </c>
      <c r="M1088" s="82">
        <f t="shared" si="63"/>
        <v>2</v>
      </c>
    </row>
    <row r="1089" spans="1:13" ht="45">
      <c r="A1089" s="3" t="s">
        <v>161</v>
      </c>
      <c r="B1089" s="2">
        <v>4</v>
      </c>
      <c r="C1089" s="2" t="s">
        <v>31</v>
      </c>
      <c r="D1089" s="2">
        <v>4</v>
      </c>
      <c r="E1089" s="2" t="s">
        <v>23</v>
      </c>
      <c r="F1089" s="140">
        <v>4</v>
      </c>
      <c r="G1089" s="2" t="s">
        <v>28</v>
      </c>
      <c r="H1089" s="139">
        <v>4</v>
      </c>
      <c r="J1089" s="3" t="s">
        <v>119</v>
      </c>
      <c r="K1089" s="2" t="s">
        <v>46</v>
      </c>
      <c r="L1089" s="156" t="s">
        <v>47</v>
      </c>
      <c r="M1089" s="82">
        <f t="shared" si="63"/>
        <v>2</v>
      </c>
    </row>
    <row r="1090" spans="1:13" ht="45" customHeight="1">
      <c r="A1090" s="3"/>
      <c r="B1090" s="57" t="s">
        <v>132</v>
      </c>
      <c r="C1090" s="2" t="s">
        <v>30</v>
      </c>
      <c r="D1090" s="2">
        <v>4</v>
      </c>
      <c r="E1090" s="2" t="s">
        <v>24</v>
      </c>
      <c r="F1090" s="140">
        <v>3</v>
      </c>
      <c r="G1090" s="2" t="s">
        <v>29</v>
      </c>
      <c r="H1090" s="139">
        <v>4</v>
      </c>
      <c r="J1090" s="9" t="s">
        <v>31</v>
      </c>
      <c r="K1090" s="2" t="s">
        <v>51</v>
      </c>
      <c r="L1090" s="156" t="s">
        <v>47</v>
      </c>
      <c r="M1090" s="82">
        <f t="shared" si="63"/>
        <v>2</v>
      </c>
    </row>
    <row r="1091" spans="1:13" ht="30.75" thickBot="1">
      <c r="A1091" s="3"/>
      <c r="B1091" s="57" t="s">
        <v>132</v>
      </c>
      <c r="C1091" s="2" t="s">
        <v>323</v>
      </c>
      <c r="D1091" s="58">
        <v>4</v>
      </c>
      <c r="E1091" s="2" t="s">
        <v>144</v>
      </c>
      <c r="F1091" s="140">
        <v>4</v>
      </c>
      <c r="G1091" s="2" t="s">
        <v>318</v>
      </c>
      <c r="H1091" s="58">
        <v>4</v>
      </c>
      <c r="J1091" s="78" t="s">
        <v>117</v>
      </c>
      <c r="K1091" s="140" t="s">
        <v>152</v>
      </c>
      <c r="L1091" s="156" t="s">
        <v>48</v>
      </c>
      <c r="M1091" s="82">
        <f t="shared" si="63"/>
        <v>0</v>
      </c>
    </row>
    <row r="1092" spans="1:13" ht="30.75" thickBot="1">
      <c r="A1092" s="3"/>
      <c r="B1092" s="57" t="s">
        <v>132</v>
      </c>
      <c r="C1092" s="2"/>
      <c r="D1092" s="58" t="s">
        <v>132</v>
      </c>
      <c r="E1092" s="2"/>
      <c r="F1092" s="58" t="s">
        <v>132</v>
      </c>
      <c r="G1092" s="2" t="s">
        <v>269</v>
      </c>
      <c r="H1092" s="58">
        <v>4</v>
      </c>
      <c r="J1092" s="157" t="s">
        <v>135</v>
      </c>
      <c r="K1092" s="42" t="s">
        <v>107</v>
      </c>
      <c r="L1092" s="158"/>
      <c r="M1092" s="83"/>
    </row>
    <row r="1093" spans="1:13" ht="15.75" thickBot="1">
      <c r="A1093" s="4"/>
      <c r="B1093" s="58" t="s">
        <v>132</v>
      </c>
      <c r="C1093" s="5"/>
      <c r="D1093" s="58" t="s">
        <v>132</v>
      </c>
      <c r="E1093" s="5"/>
      <c r="F1093" s="58" t="s">
        <v>132</v>
      </c>
      <c r="G1093" s="5"/>
      <c r="H1093" s="58" t="s">
        <v>132</v>
      </c>
      <c r="K1093" s="90"/>
    </row>
    <row r="1094" spans="1:13" ht="15.75" thickBot="1">
      <c r="A1094"/>
      <c r="B1094"/>
      <c r="C1094"/>
      <c r="D1094"/>
      <c r="E1094"/>
      <c r="F1094"/>
      <c r="G1094"/>
      <c r="H1094"/>
      <c r="J1094"/>
      <c r="K1094"/>
      <c r="L1094"/>
    </row>
    <row r="1095" spans="1:13" ht="19.5" thickBot="1">
      <c r="A1095" s="391">
        <v>45356</v>
      </c>
      <c r="B1095" s="392"/>
      <c r="C1095" s="392"/>
      <c r="D1095" s="392"/>
      <c r="E1095" s="392"/>
      <c r="F1095" s="392"/>
      <c r="G1095" s="393"/>
      <c r="H1095" s="89">
        <f>SUM(B1097:B1110,D1097:D1110,F1097:F1110,H1097:H1110)+SUM(M1096:M1108)</f>
        <v>215</v>
      </c>
      <c r="J1095" s="53" t="s">
        <v>34</v>
      </c>
      <c r="K1095" s="54" t="s">
        <v>35</v>
      </c>
      <c r="L1095" s="91" t="s">
        <v>50</v>
      </c>
      <c r="M1095" s="161" t="s">
        <v>151</v>
      </c>
    </row>
    <row r="1096" spans="1:13" ht="60.75" thickBot="1">
      <c r="A1096" s="49" t="s">
        <v>0</v>
      </c>
      <c r="B1096" s="51" t="s">
        <v>120</v>
      </c>
      <c r="C1096" s="50" t="s">
        <v>1</v>
      </c>
      <c r="D1096" s="51" t="s">
        <v>120</v>
      </c>
      <c r="E1096" s="50" t="s">
        <v>112</v>
      </c>
      <c r="F1096" s="51" t="s">
        <v>120</v>
      </c>
      <c r="G1096" s="50" t="s">
        <v>131</v>
      </c>
      <c r="H1096" s="52" t="s">
        <v>120</v>
      </c>
      <c r="I1096" s="155">
        <f>H1095/230</f>
        <v>0.93478260869565222</v>
      </c>
      <c r="J1096" s="10" t="s">
        <v>21</v>
      </c>
      <c r="K1096" s="46" t="s">
        <v>467</v>
      </c>
      <c r="L1096" s="159" t="s">
        <v>47</v>
      </c>
      <c r="M1096" s="160">
        <f t="shared" ref="M1096:M1108" si="64">IF(L1096="✔",2,0)</f>
        <v>2</v>
      </c>
    </row>
    <row r="1097" spans="1:13" ht="45">
      <c r="A1097" s="47" t="s">
        <v>424</v>
      </c>
      <c r="B1097" s="48">
        <v>5</v>
      </c>
      <c r="C1097" s="48" t="s">
        <v>2</v>
      </c>
      <c r="D1097" s="48">
        <v>4</v>
      </c>
      <c r="E1097" s="48" t="s">
        <v>11</v>
      </c>
      <c r="F1097" s="55">
        <v>5</v>
      </c>
      <c r="G1097" s="48" t="s">
        <v>5</v>
      </c>
      <c r="H1097" s="138">
        <v>4</v>
      </c>
      <c r="J1097" s="7" t="s">
        <v>2</v>
      </c>
      <c r="K1097" s="2" t="s">
        <v>37</v>
      </c>
      <c r="L1097" s="156" t="s">
        <v>47</v>
      </c>
      <c r="M1097" s="82">
        <f t="shared" si="64"/>
        <v>2</v>
      </c>
    </row>
    <row r="1098" spans="1:13" ht="30" customHeight="1">
      <c r="A1098" s="3" t="s">
        <v>113</v>
      </c>
      <c r="B1098" s="2">
        <v>4</v>
      </c>
      <c r="C1098" s="2" t="s">
        <v>21</v>
      </c>
      <c r="D1098" s="2">
        <v>2</v>
      </c>
      <c r="E1098" s="2" t="s">
        <v>22</v>
      </c>
      <c r="F1098" s="140">
        <v>5</v>
      </c>
      <c r="G1098" s="2" t="s">
        <v>6</v>
      </c>
      <c r="H1098" s="139">
        <v>4</v>
      </c>
      <c r="J1098" s="8" t="s">
        <v>4</v>
      </c>
      <c r="K1098" s="2" t="s">
        <v>39</v>
      </c>
      <c r="L1098" s="156" t="s">
        <v>47</v>
      </c>
      <c r="M1098" s="82">
        <f t="shared" si="64"/>
        <v>2</v>
      </c>
    </row>
    <row r="1099" spans="1:13" ht="45">
      <c r="A1099" s="3" t="s">
        <v>163</v>
      </c>
      <c r="B1099" s="2">
        <v>5</v>
      </c>
      <c r="C1099" s="2" t="s">
        <v>17</v>
      </c>
      <c r="D1099" s="2">
        <v>3</v>
      </c>
      <c r="E1099" s="2" t="s">
        <v>12</v>
      </c>
      <c r="F1099" s="140">
        <v>5</v>
      </c>
      <c r="G1099" s="2" t="s">
        <v>7</v>
      </c>
      <c r="H1099" s="139">
        <v>4</v>
      </c>
      <c r="J1099" s="8" t="s">
        <v>38</v>
      </c>
      <c r="K1099" s="2" t="s">
        <v>41</v>
      </c>
      <c r="L1099" s="156" t="s">
        <v>47</v>
      </c>
      <c r="M1099" s="82">
        <f t="shared" si="64"/>
        <v>2</v>
      </c>
    </row>
    <row r="1100" spans="1:13" ht="30" customHeight="1">
      <c r="A1100" s="3" t="s">
        <v>114</v>
      </c>
      <c r="B1100" s="2">
        <v>5</v>
      </c>
      <c r="C1100" s="2" t="s">
        <v>4</v>
      </c>
      <c r="D1100" s="2">
        <v>3</v>
      </c>
      <c r="E1100" s="2" t="s">
        <v>13</v>
      </c>
      <c r="F1100" s="140">
        <v>4</v>
      </c>
      <c r="G1100" s="2" t="s">
        <v>8</v>
      </c>
      <c r="H1100" s="139">
        <v>4</v>
      </c>
      <c r="J1100" s="6" t="s">
        <v>20</v>
      </c>
      <c r="K1100" s="2" t="s">
        <v>44</v>
      </c>
      <c r="L1100" s="156" t="s">
        <v>47</v>
      </c>
      <c r="M1100" s="82">
        <f t="shared" si="64"/>
        <v>2</v>
      </c>
    </row>
    <row r="1101" spans="1:13" ht="60">
      <c r="A1101" s="3" t="s">
        <v>32</v>
      </c>
      <c r="B1101" s="2">
        <v>5</v>
      </c>
      <c r="C1101" s="2" t="s">
        <v>38</v>
      </c>
      <c r="D1101" s="2">
        <v>4</v>
      </c>
      <c r="E1101" s="2" t="s">
        <v>43</v>
      </c>
      <c r="F1101" s="140">
        <v>4</v>
      </c>
      <c r="G1101" s="2" t="s">
        <v>9</v>
      </c>
      <c r="H1101" s="139">
        <v>4</v>
      </c>
      <c r="J1101" s="8" t="s">
        <v>31</v>
      </c>
      <c r="K1101" s="2" t="s">
        <v>45</v>
      </c>
      <c r="L1101" s="156" t="s">
        <v>47</v>
      </c>
      <c r="M1101" s="82">
        <f t="shared" si="64"/>
        <v>2</v>
      </c>
    </row>
    <row r="1102" spans="1:13" ht="45">
      <c r="A1102" s="3" t="s">
        <v>115</v>
      </c>
      <c r="B1102" s="2">
        <v>4</v>
      </c>
      <c r="C1102" s="2" t="s">
        <v>27</v>
      </c>
      <c r="D1102" s="2">
        <v>4</v>
      </c>
      <c r="E1102" s="2" t="s">
        <v>14</v>
      </c>
      <c r="F1102" s="140">
        <v>4</v>
      </c>
      <c r="G1102" s="2" t="s">
        <v>10</v>
      </c>
      <c r="H1102" s="139">
        <v>4</v>
      </c>
      <c r="J1102" s="3" t="s">
        <v>33</v>
      </c>
      <c r="K1102" s="2" t="s">
        <v>49</v>
      </c>
      <c r="L1102" s="156" t="s">
        <v>47</v>
      </c>
      <c r="M1102" s="82">
        <f t="shared" si="64"/>
        <v>2</v>
      </c>
    </row>
    <row r="1103" spans="1:13" ht="45.75" customHeight="1">
      <c r="A1103" s="3" t="s">
        <v>116</v>
      </c>
      <c r="B1103" s="2">
        <v>5</v>
      </c>
      <c r="C1103" s="2" t="s">
        <v>19</v>
      </c>
      <c r="D1103" s="2">
        <v>4</v>
      </c>
      <c r="E1103" s="2" t="s">
        <v>15</v>
      </c>
      <c r="F1103" s="140">
        <v>4</v>
      </c>
      <c r="G1103" s="2" t="s">
        <v>18</v>
      </c>
      <c r="H1103" s="139">
        <v>4</v>
      </c>
      <c r="J1103" s="8" t="s">
        <v>16</v>
      </c>
      <c r="K1103" s="2" t="s">
        <v>40</v>
      </c>
      <c r="L1103" s="156" t="s">
        <v>48</v>
      </c>
      <c r="M1103" s="82">
        <f t="shared" si="64"/>
        <v>0</v>
      </c>
    </row>
    <row r="1104" spans="1:13" ht="60">
      <c r="A1104" s="3" t="s">
        <v>117</v>
      </c>
      <c r="B1104" s="2">
        <v>3</v>
      </c>
      <c r="C1104" s="2" t="s">
        <v>130</v>
      </c>
      <c r="D1104" s="2">
        <v>4</v>
      </c>
      <c r="E1104" s="2" t="s">
        <v>16</v>
      </c>
      <c r="F1104" s="140">
        <v>4</v>
      </c>
      <c r="G1104" s="2" t="s">
        <v>252</v>
      </c>
      <c r="H1104" s="139">
        <v>4</v>
      </c>
      <c r="J1104" s="9" t="s">
        <v>27</v>
      </c>
      <c r="K1104" s="2" t="s">
        <v>476</v>
      </c>
      <c r="L1104" s="156" t="s">
        <v>47</v>
      </c>
      <c r="M1104" s="82">
        <f t="shared" si="64"/>
        <v>2</v>
      </c>
    </row>
    <row r="1105" spans="1:13" ht="45.75" customHeight="1">
      <c r="A1105" s="3" t="s">
        <v>118</v>
      </c>
      <c r="B1105" s="2">
        <v>3</v>
      </c>
      <c r="C1105" s="2" t="s">
        <v>164</v>
      </c>
      <c r="D1105" s="2">
        <v>3</v>
      </c>
      <c r="E1105" s="2" t="s">
        <v>26</v>
      </c>
      <c r="F1105" s="140">
        <v>4</v>
      </c>
      <c r="G1105" s="2" t="s">
        <v>25</v>
      </c>
      <c r="H1105" s="139">
        <v>4</v>
      </c>
      <c r="J1105" s="6" t="s">
        <v>28</v>
      </c>
      <c r="K1105" s="2" t="s">
        <v>40</v>
      </c>
      <c r="L1105" s="156" t="s">
        <v>47</v>
      </c>
      <c r="M1105" s="82">
        <f t="shared" si="64"/>
        <v>2</v>
      </c>
    </row>
    <row r="1106" spans="1:13" ht="45">
      <c r="A1106" s="3" t="s">
        <v>161</v>
      </c>
      <c r="B1106" s="2">
        <v>4</v>
      </c>
      <c r="C1106" s="2" t="s">
        <v>31</v>
      </c>
      <c r="D1106" s="2">
        <v>4</v>
      </c>
      <c r="E1106" s="2" t="s">
        <v>23</v>
      </c>
      <c r="F1106" s="140">
        <v>4</v>
      </c>
      <c r="G1106" s="2" t="s">
        <v>28</v>
      </c>
      <c r="H1106" s="139">
        <v>4</v>
      </c>
      <c r="J1106" s="3" t="s">
        <v>119</v>
      </c>
      <c r="K1106" s="2" t="s">
        <v>46</v>
      </c>
      <c r="L1106" s="156" t="s">
        <v>47</v>
      </c>
      <c r="M1106" s="82">
        <f t="shared" si="64"/>
        <v>2</v>
      </c>
    </row>
    <row r="1107" spans="1:13" ht="45">
      <c r="A1107" s="3"/>
      <c r="B1107" s="57" t="s">
        <v>132</v>
      </c>
      <c r="C1107" s="2" t="s">
        <v>30</v>
      </c>
      <c r="D1107" s="2">
        <v>4</v>
      </c>
      <c r="E1107" s="2" t="s">
        <v>24</v>
      </c>
      <c r="F1107" s="140">
        <v>3</v>
      </c>
      <c r="G1107" s="2" t="s">
        <v>29</v>
      </c>
      <c r="H1107" s="139">
        <v>4</v>
      </c>
      <c r="J1107" s="9" t="s">
        <v>31</v>
      </c>
      <c r="K1107" s="2" t="s">
        <v>51</v>
      </c>
      <c r="L1107" s="156" t="s">
        <v>47</v>
      </c>
      <c r="M1107" s="82">
        <f t="shared" si="64"/>
        <v>2</v>
      </c>
    </row>
    <row r="1108" spans="1:13" ht="30.75" thickBot="1">
      <c r="A1108" s="3"/>
      <c r="B1108" s="57" t="s">
        <v>132</v>
      </c>
      <c r="C1108" s="2" t="s">
        <v>323</v>
      </c>
      <c r="D1108" s="58">
        <v>4</v>
      </c>
      <c r="E1108" s="2" t="s">
        <v>144</v>
      </c>
      <c r="F1108" s="140">
        <v>4</v>
      </c>
      <c r="G1108" s="2" t="s">
        <v>318</v>
      </c>
      <c r="H1108" s="58">
        <v>4</v>
      </c>
      <c r="J1108" s="78" t="s">
        <v>117</v>
      </c>
      <c r="K1108" s="140" t="s">
        <v>152</v>
      </c>
      <c r="L1108" s="156" t="s">
        <v>48</v>
      </c>
      <c r="M1108" s="82">
        <f t="shared" si="64"/>
        <v>0</v>
      </c>
    </row>
    <row r="1109" spans="1:13" ht="30.75" thickBot="1">
      <c r="A1109" s="3"/>
      <c r="B1109" s="57" t="s">
        <v>132</v>
      </c>
      <c r="C1109" s="2"/>
      <c r="D1109" s="58" t="s">
        <v>132</v>
      </c>
      <c r="E1109" s="2" t="s">
        <v>478</v>
      </c>
      <c r="F1109" s="58">
        <v>5</v>
      </c>
      <c r="G1109" s="2" t="s">
        <v>269</v>
      </c>
      <c r="H1109" s="58">
        <v>4</v>
      </c>
      <c r="J1109" s="157" t="s">
        <v>135</v>
      </c>
      <c r="K1109" s="42" t="s">
        <v>107</v>
      </c>
      <c r="L1109" s="158"/>
      <c r="M1109" s="83"/>
    </row>
    <row r="1110" spans="1:13" ht="15.75" thickBot="1">
      <c r="A1110" s="4"/>
      <c r="B1110" s="58" t="s">
        <v>132</v>
      </c>
      <c r="C1110" s="5"/>
      <c r="D1110" s="58" t="s">
        <v>132</v>
      </c>
      <c r="E1110" s="5"/>
      <c r="F1110" s="58" t="s">
        <v>132</v>
      </c>
      <c r="G1110" s="5"/>
      <c r="H1110" s="58" t="s">
        <v>132</v>
      </c>
      <c r="K1110" s="90"/>
    </row>
    <row r="1111" spans="1:13" ht="15.75" thickBot="1">
      <c r="A1111"/>
      <c r="B1111"/>
      <c r="C1111"/>
      <c r="D1111"/>
      <c r="E1111"/>
      <c r="F1111"/>
      <c r="G1111"/>
      <c r="H1111"/>
      <c r="J1111"/>
      <c r="K1111"/>
      <c r="L1111"/>
    </row>
    <row r="1112" spans="1:13" ht="19.5" thickBot="1">
      <c r="A1112" s="391">
        <v>45357</v>
      </c>
      <c r="B1112" s="392"/>
      <c r="C1112" s="392"/>
      <c r="D1112" s="392"/>
      <c r="E1112" s="392"/>
      <c r="F1112" s="392"/>
      <c r="G1112" s="393"/>
      <c r="H1112" s="89">
        <f>SUM(B1114:B1127,D1114:D1127,F1114:F1127,H1114:H1127)+SUM(M1113:M1125)</f>
        <v>215</v>
      </c>
      <c r="J1112" s="53" t="s">
        <v>34</v>
      </c>
      <c r="K1112" s="54" t="s">
        <v>35</v>
      </c>
      <c r="L1112" s="91" t="s">
        <v>50</v>
      </c>
      <c r="M1112" s="161" t="s">
        <v>151</v>
      </c>
    </row>
    <row r="1113" spans="1:13" ht="30" customHeight="1" thickBot="1">
      <c r="A1113" s="49" t="s">
        <v>0</v>
      </c>
      <c r="B1113" s="51" t="s">
        <v>120</v>
      </c>
      <c r="C1113" s="50" t="s">
        <v>1</v>
      </c>
      <c r="D1113" s="51" t="s">
        <v>120</v>
      </c>
      <c r="E1113" s="50" t="s">
        <v>112</v>
      </c>
      <c r="F1113" s="51" t="s">
        <v>120</v>
      </c>
      <c r="G1113" s="50" t="s">
        <v>131</v>
      </c>
      <c r="H1113" s="52" t="s">
        <v>120</v>
      </c>
      <c r="I1113" s="155">
        <f>H1112/230</f>
        <v>0.93478260869565222</v>
      </c>
      <c r="J1113" s="10" t="s">
        <v>21</v>
      </c>
      <c r="K1113" s="46" t="s">
        <v>467</v>
      </c>
      <c r="L1113" s="159" t="s">
        <v>47</v>
      </c>
      <c r="M1113" s="160">
        <f t="shared" ref="M1113:M1125" si="65">IF(L1113="✔",2,0)</f>
        <v>2</v>
      </c>
    </row>
    <row r="1114" spans="1:13" ht="45">
      <c r="A1114" s="47" t="s">
        <v>424</v>
      </c>
      <c r="B1114" s="48">
        <v>5</v>
      </c>
      <c r="C1114" s="48" t="s">
        <v>2</v>
      </c>
      <c r="D1114" s="48">
        <v>4</v>
      </c>
      <c r="E1114" s="48" t="s">
        <v>11</v>
      </c>
      <c r="F1114" s="55">
        <v>5</v>
      </c>
      <c r="G1114" s="48" t="s">
        <v>5</v>
      </c>
      <c r="H1114" s="138">
        <v>4</v>
      </c>
      <c r="J1114" s="7" t="s">
        <v>2</v>
      </c>
      <c r="K1114" s="2" t="s">
        <v>37</v>
      </c>
      <c r="L1114" s="156" t="s">
        <v>47</v>
      </c>
      <c r="M1114" s="82">
        <f t="shared" si="65"/>
        <v>2</v>
      </c>
    </row>
    <row r="1115" spans="1:13" ht="30" customHeight="1">
      <c r="A1115" s="3" t="s">
        <v>113</v>
      </c>
      <c r="B1115" s="2">
        <v>4</v>
      </c>
      <c r="C1115" s="2" t="s">
        <v>21</v>
      </c>
      <c r="D1115" s="2">
        <v>2</v>
      </c>
      <c r="E1115" s="2" t="s">
        <v>479</v>
      </c>
      <c r="F1115" s="140">
        <v>5</v>
      </c>
      <c r="G1115" s="2" t="s">
        <v>6</v>
      </c>
      <c r="H1115" s="139">
        <v>4</v>
      </c>
      <c r="J1115" s="8" t="s">
        <v>4</v>
      </c>
      <c r="K1115" s="2" t="s">
        <v>39</v>
      </c>
      <c r="L1115" s="156" t="s">
        <v>47</v>
      </c>
      <c r="M1115" s="82">
        <f t="shared" si="65"/>
        <v>2</v>
      </c>
    </row>
    <row r="1116" spans="1:13" ht="45">
      <c r="A1116" s="3" t="s">
        <v>163</v>
      </c>
      <c r="B1116" s="2">
        <v>5</v>
      </c>
      <c r="C1116" s="2" t="s">
        <v>17</v>
      </c>
      <c r="D1116" s="2">
        <v>3</v>
      </c>
      <c r="E1116" s="2" t="s">
        <v>12</v>
      </c>
      <c r="F1116" s="140">
        <v>5</v>
      </c>
      <c r="G1116" s="2" t="s">
        <v>7</v>
      </c>
      <c r="H1116" s="139">
        <v>4</v>
      </c>
      <c r="J1116" s="8" t="s">
        <v>38</v>
      </c>
      <c r="K1116" s="2" t="s">
        <v>41</v>
      </c>
      <c r="L1116" s="156" t="s">
        <v>47</v>
      </c>
      <c r="M1116" s="82">
        <f t="shared" si="65"/>
        <v>2</v>
      </c>
    </row>
    <row r="1117" spans="1:13" ht="45">
      <c r="A1117" s="3" t="s">
        <v>114</v>
      </c>
      <c r="B1117" s="2">
        <v>5</v>
      </c>
      <c r="C1117" s="2" t="s">
        <v>4</v>
      </c>
      <c r="D1117" s="2">
        <v>3</v>
      </c>
      <c r="E1117" s="2" t="s">
        <v>13</v>
      </c>
      <c r="F1117" s="140">
        <v>4</v>
      </c>
      <c r="G1117" s="2" t="s">
        <v>8</v>
      </c>
      <c r="H1117" s="139">
        <v>4</v>
      </c>
      <c r="J1117" s="6" t="s">
        <v>20</v>
      </c>
      <c r="K1117" s="2" t="s">
        <v>44</v>
      </c>
      <c r="L1117" s="156" t="s">
        <v>47</v>
      </c>
      <c r="M1117" s="82">
        <f t="shared" si="65"/>
        <v>2</v>
      </c>
    </row>
    <row r="1118" spans="1:13" ht="45.75" customHeight="1">
      <c r="A1118" s="3" t="s">
        <v>32</v>
      </c>
      <c r="B1118" s="2">
        <v>5</v>
      </c>
      <c r="C1118" s="2" t="s">
        <v>38</v>
      </c>
      <c r="D1118" s="2">
        <v>4</v>
      </c>
      <c r="E1118" s="2" t="s">
        <v>43</v>
      </c>
      <c r="F1118" s="140">
        <v>4</v>
      </c>
      <c r="G1118" s="2" t="s">
        <v>9</v>
      </c>
      <c r="H1118" s="139">
        <v>4</v>
      </c>
      <c r="J1118" s="8" t="s">
        <v>31</v>
      </c>
      <c r="K1118" s="2" t="s">
        <v>45</v>
      </c>
      <c r="L1118" s="156" t="s">
        <v>47</v>
      </c>
      <c r="M1118" s="82">
        <f t="shared" si="65"/>
        <v>2</v>
      </c>
    </row>
    <row r="1119" spans="1:13" ht="45">
      <c r="A1119" s="3" t="s">
        <v>115</v>
      </c>
      <c r="B1119" s="2">
        <v>4</v>
      </c>
      <c r="C1119" s="2" t="s">
        <v>27</v>
      </c>
      <c r="D1119" s="2">
        <v>4</v>
      </c>
      <c r="E1119" s="2" t="s">
        <v>14</v>
      </c>
      <c r="F1119" s="140">
        <v>4</v>
      </c>
      <c r="G1119" s="2" t="s">
        <v>10</v>
      </c>
      <c r="H1119" s="139">
        <v>4</v>
      </c>
      <c r="J1119" s="3" t="s">
        <v>33</v>
      </c>
      <c r="K1119" s="2" t="s">
        <v>49</v>
      </c>
      <c r="L1119" s="156" t="s">
        <v>47</v>
      </c>
      <c r="M1119" s="82">
        <f t="shared" si="65"/>
        <v>2</v>
      </c>
    </row>
    <row r="1120" spans="1:13" ht="45.75" customHeight="1">
      <c r="A1120" s="3" t="s">
        <v>116</v>
      </c>
      <c r="B1120" s="2">
        <v>5</v>
      </c>
      <c r="C1120" s="2" t="s">
        <v>19</v>
      </c>
      <c r="D1120" s="2">
        <v>4</v>
      </c>
      <c r="E1120" s="2" t="s">
        <v>15</v>
      </c>
      <c r="F1120" s="140">
        <v>4</v>
      </c>
      <c r="G1120" s="2" t="s">
        <v>18</v>
      </c>
      <c r="H1120" s="139">
        <v>4</v>
      </c>
      <c r="J1120" s="8" t="s">
        <v>16</v>
      </c>
      <c r="K1120" s="2" t="s">
        <v>40</v>
      </c>
      <c r="L1120" s="156" t="s">
        <v>48</v>
      </c>
      <c r="M1120" s="82">
        <f t="shared" si="65"/>
        <v>0</v>
      </c>
    </row>
    <row r="1121" spans="1:13" ht="60">
      <c r="A1121" s="3" t="s">
        <v>117</v>
      </c>
      <c r="B1121" s="2">
        <v>3</v>
      </c>
      <c r="C1121" s="2" t="s">
        <v>130</v>
      </c>
      <c r="D1121" s="2">
        <v>4</v>
      </c>
      <c r="E1121" s="2" t="s">
        <v>16</v>
      </c>
      <c r="F1121" s="140">
        <v>4</v>
      </c>
      <c r="G1121" s="2" t="s">
        <v>252</v>
      </c>
      <c r="H1121" s="139">
        <v>4</v>
      </c>
      <c r="J1121" s="9" t="s">
        <v>27</v>
      </c>
      <c r="K1121" s="2" t="s">
        <v>476</v>
      </c>
      <c r="L1121" s="156" t="s">
        <v>47</v>
      </c>
      <c r="M1121" s="82">
        <f t="shared" si="65"/>
        <v>2</v>
      </c>
    </row>
    <row r="1122" spans="1:13" ht="45">
      <c r="A1122" s="3" t="s">
        <v>118</v>
      </c>
      <c r="B1122" s="2">
        <v>3</v>
      </c>
      <c r="C1122" s="2" t="s">
        <v>164</v>
      </c>
      <c r="D1122" s="2">
        <v>3</v>
      </c>
      <c r="E1122" s="2" t="s">
        <v>26</v>
      </c>
      <c r="F1122" s="140">
        <v>4</v>
      </c>
      <c r="G1122" s="2" t="s">
        <v>25</v>
      </c>
      <c r="H1122" s="139">
        <v>4</v>
      </c>
      <c r="J1122" s="6" t="s">
        <v>28</v>
      </c>
      <c r="K1122" s="2" t="s">
        <v>40</v>
      </c>
      <c r="L1122" s="156" t="s">
        <v>47</v>
      </c>
      <c r="M1122" s="82">
        <f t="shared" si="65"/>
        <v>2</v>
      </c>
    </row>
    <row r="1123" spans="1:13" ht="45">
      <c r="A1123" s="3" t="s">
        <v>161</v>
      </c>
      <c r="B1123" s="2">
        <v>4</v>
      </c>
      <c r="C1123" s="2" t="s">
        <v>31</v>
      </c>
      <c r="D1123" s="2">
        <v>4</v>
      </c>
      <c r="E1123" s="2" t="s">
        <v>23</v>
      </c>
      <c r="F1123" s="140">
        <v>4</v>
      </c>
      <c r="G1123" s="2" t="s">
        <v>28</v>
      </c>
      <c r="H1123" s="139">
        <v>4</v>
      </c>
      <c r="J1123" s="3" t="s">
        <v>119</v>
      </c>
      <c r="K1123" s="2" t="s">
        <v>46</v>
      </c>
      <c r="L1123" s="156" t="s">
        <v>47</v>
      </c>
      <c r="M1123" s="82">
        <f t="shared" si="65"/>
        <v>2</v>
      </c>
    </row>
    <row r="1124" spans="1:13" ht="45">
      <c r="A1124" s="3"/>
      <c r="B1124" s="57" t="s">
        <v>132</v>
      </c>
      <c r="C1124" s="2" t="s">
        <v>30</v>
      </c>
      <c r="D1124" s="2">
        <v>4</v>
      </c>
      <c r="E1124" s="2" t="s">
        <v>24</v>
      </c>
      <c r="F1124" s="140">
        <v>3</v>
      </c>
      <c r="G1124" s="2" t="s">
        <v>29</v>
      </c>
      <c r="H1124" s="139">
        <v>4</v>
      </c>
      <c r="J1124" s="9" t="s">
        <v>31</v>
      </c>
      <c r="K1124" s="2" t="s">
        <v>51</v>
      </c>
      <c r="L1124" s="156" t="s">
        <v>47</v>
      </c>
      <c r="M1124" s="82">
        <f t="shared" si="65"/>
        <v>2</v>
      </c>
    </row>
    <row r="1125" spans="1:13" ht="30.75" thickBot="1">
      <c r="A1125" s="3"/>
      <c r="B1125" s="57" t="s">
        <v>132</v>
      </c>
      <c r="C1125" s="2" t="s">
        <v>323</v>
      </c>
      <c r="D1125" s="58">
        <v>4</v>
      </c>
      <c r="E1125" s="2" t="s">
        <v>144</v>
      </c>
      <c r="F1125" s="140">
        <v>4</v>
      </c>
      <c r="G1125" s="2" t="s">
        <v>318</v>
      </c>
      <c r="H1125" s="58">
        <v>4</v>
      </c>
      <c r="J1125" s="78" t="s">
        <v>117</v>
      </c>
      <c r="K1125" s="140" t="s">
        <v>152</v>
      </c>
      <c r="L1125" s="156" t="s">
        <v>48</v>
      </c>
      <c r="M1125" s="82">
        <f t="shared" si="65"/>
        <v>0</v>
      </c>
    </row>
    <row r="1126" spans="1:13" ht="30.75" thickBot="1">
      <c r="A1126" s="3"/>
      <c r="B1126" s="57" t="s">
        <v>132</v>
      </c>
      <c r="C1126" s="2"/>
      <c r="D1126" s="58" t="s">
        <v>132</v>
      </c>
      <c r="E1126" s="2" t="s">
        <v>478</v>
      </c>
      <c r="F1126" s="58">
        <v>5</v>
      </c>
      <c r="G1126" s="2" t="s">
        <v>269</v>
      </c>
      <c r="H1126" s="58">
        <v>4</v>
      </c>
      <c r="J1126" s="157" t="s">
        <v>135</v>
      </c>
      <c r="K1126" s="42" t="s">
        <v>107</v>
      </c>
      <c r="L1126" s="158"/>
      <c r="M1126" s="83"/>
    </row>
    <row r="1127" spans="1:13" ht="15.75" thickBot="1">
      <c r="A1127" s="4"/>
      <c r="B1127" s="58" t="s">
        <v>132</v>
      </c>
      <c r="C1127" s="5"/>
      <c r="D1127" s="58" t="s">
        <v>132</v>
      </c>
      <c r="E1127" s="5"/>
      <c r="F1127" s="58" t="s">
        <v>132</v>
      </c>
      <c r="G1127" s="5"/>
      <c r="H1127" s="58" t="s">
        <v>132</v>
      </c>
      <c r="K1127" s="90"/>
    </row>
    <row r="1128" spans="1:13" ht="15.75" thickBot="1">
      <c r="A1128"/>
      <c r="B1128"/>
      <c r="C1128"/>
      <c r="D1128"/>
      <c r="E1128"/>
      <c r="F1128"/>
      <c r="G1128"/>
      <c r="H1128"/>
      <c r="J1128"/>
      <c r="K1128"/>
      <c r="L1128"/>
    </row>
    <row r="1129" spans="1:13" ht="19.5" thickBot="1">
      <c r="A1129" s="391">
        <v>45358</v>
      </c>
      <c r="B1129" s="392"/>
      <c r="C1129" s="392"/>
      <c r="D1129" s="392"/>
      <c r="E1129" s="392"/>
      <c r="F1129" s="392"/>
      <c r="G1129" s="393"/>
      <c r="H1129" s="89">
        <f>SUM(B1131:B1144,D1131:D1144,F1131:F1144,H1131:H1144)+SUM(M1130:M1142)</f>
        <v>215</v>
      </c>
      <c r="J1129" s="53" t="s">
        <v>34</v>
      </c>
      <c r="K1129" s="54" t="s">
        <v>35</v>
      </c>
      <c r="L1129" s="91" t="s">
        <v>50</v>
      </c>
      <c r="M1129" s="161" t="s">
        <v>151</v>
      </c>
    </row>
    <row r="1130" spans="1:13" ht="30" customHeight="1" thickBot="1">
      <c r="A1130" s="49" t="s">
        <v>0</v>
      </c>
      <c r="B1130" s="51" t="s">
        <v>120</v>
      </c>
      <c r="C1130" s="50" t="s">
        <v>1</v>
      </c>
      <c r="D1130" s="51" t="s">
        <v>120</v>
      </c>
      <c r="E1130" s="50" t="s">
        <v>112</v>
      </c>
      <c r="F1130" s="51" t="s">
        <v>120</v>
      </c>
      <c r="G1130" s="50" t="s">
        <v>131</v>
      </c>
      <c r="H1130" s="52" t="s">
        <v>120</v>
      </c>
      <c r="I1130" s="155">
        <f>H1129/230</f>
        <v>0.93478260869565222</v>
      </c>
      <c r="J1130" s="10" t="s">
        <v>21</v>
      </c>
      <c r="K1130" s="46" t="s">
        <v>467</v>
      </c>
      <c r="L1130" s="159" t="s">
        <v>47</v>
      </c>
      <c r="M1130" s="160">
        <f t="shared" ref="M1130:M1142" si="66">IF(L1130="✔",2,0)</f>
        <v>2</v>
      </c>
    </row>
    <row r="1131" spans="1:13" ht="45">
      <c r="A1131" s="47" t="s">
        <v>424</v>
      </c>
      <c r="B1131" s="48">
        <v>5</v>
      </c>
      <c r="C1131" s="48" t="s">
        <v>2</v>
      </c>
      <c r="D1131" s="48">
        <v>4</v>
      </c>
      <c r="E1131" s="48" t="s">
        <v>11</v>
      </c>
      <c r="F1131" s="55">
        <v>5</v>
      </c>
      <c r="G1131" s="48" t="s">
        <v>5</v>
      </c>
      <c r="H1131" s="138">
        <v>4</v>
      </c>
      <c r="J1131" s="7" t="s">
        <v>2</v>
      </c>
      <c r="K1131" s="2" t="s">
        <v>37</v>
      </c>
      <c r="L1131" s="156" t="s">
        <v>47</v>
      </c>
      <c r="M1131" s="82">
        <f t="shared" si="66"/>
        <v>2</v>
      </c>
    </row>
    <row r="1132" spans="1:13" ht="45">
      <c r="A1132" s="3" t="s">
        <v>113</v>
      </c>
      <c r="B1132" s="2">
        <v>4</v>
      </c>
      <c r="C1132" s="2" t="s">
        <v>21</v>
      </c>
      <c r="D1132" s="2">
        <v>2</v>
      </c>
      <c r="E1132" s="2" t="s">
        <v>479</v>
      </c>
      <c r="F1132" s="140">
        <v>5</v>
      </c>
      <c r="G1132" s="2" t="s">
        <v>6</v>
      </c>
      <c r="H1132" s="139">
        <v>4</v>
      </c>
      <c r="J1132" s="8" t="s">
        <v>4</v>
      </c>
      <c r="K1132" s="2" t="s">
        <v>39</v>
      </c>
      <c r="L1132" s="156" t="s">
        <v>47</v>
      </c>
      <c r="M1132" s="82">
        <f t="shared" si="66"/>
        <v>2</v>
      </c>
    </row>
    <row r="1133" spans="1:13" ht="45.75" customHeight="1">
      <c r="A1133" s="3" t="s">
        <v>163</v>
      </c>
      <c r="B1133" s="2">
        <v>5</v>
      </c>
      <c r="C1133" s="2" t="s">
        <v>17</v>
      </c>
      <c r="D1133" s="2">
        <v>3</v>
      </c>
      <c r="E1133" s="2" t="s">
        <v>12</v>
      </c>
      <c r="F1133" s="140">
        <v>5</v>
      </c>
      <c r="G1133" s="2" t="s">
        <v>7</v>
      </c>
      <c r="H1133" s="139">
        <v>4</v>
      </c>
      <c r="J1133" s="8" t="s">
        <v>38</v>
      </c>
      <c r="K1133" s="2" t="s">
        <v>41</v>
      </c>
      <c r="L1133" s="156" t="s">
        <v>47</v>
      </c>
      <c r="M1133" s="82">
        <f t="shared" si="66"/>
        <v>2</v>
      </c>
    </row>
    <row r="1134" spans="1:13" ht="45">
      <c r="A1134" s="3" t="s">
        <v>114</v>
      </c>
      <c r="B1134" s="2">
        <v>5</v>
      </c>
      <c r="C1134" s="2" t="s">
        <v>4</v>
      </c>
      <c r="D1134" s="2">
        <v>3</v>
      </c>
      <c r="E1134" s="2" t="s">
        <v>13</v>
      </c>
      <c r="F1134" s="140">
        <v>4</v>
      </c>
      <c r="G1134" s="2" t="s">
        <v>8</v>
      </c>
      <c r="H1134" s="139">
        <v>4</v>
      </c>
      <c r="J1134" s="6" t="s">
        <v>20</v>
      </c>
      <c r="K1134" s="2" t="s">
        <v>44</v>
      </c>
      <c r="L1134" s="156" t="s">
        <v>47</v>
      </c>
      <c r="M1134" s="82">
        <f t="shared" si="66"/>
        <v>2</v>
      </c>
    </row>
    <row r="1135" spans="1:13" ht="45.75" customHeight="1">
      <c r="A1135" s="3" t="s">
        <v>32</v>
      </c>
      <c r="B1135" s="2">
        <v>5</v>
      </c>
      <c r="C1135" s="2" t="s">
        <v>38</v>
      </c>
      <c r="D1135" s="2">
        <v>4</v>
      </c>
      <c r="E1135" s="2" t="s">
        <v>43</v>
      </c>
      <c r="F1135" s="140">
        <v>4</v>
      </c>
      <c r="G1135" s="2" t="s">
        <v>9</v>
      </c>
      <c r="H1135" s="139">
        <v>4</v>
      </c>
      <c r="J1135" s="8" t="s">
        <v>31</v>
      </c>
      <c r="K1135" s="2" t="s">
        <v>45</v>
      </c>
      <c r="L1135" s="156" t="s">
        <v>47</v>
      </c>
      <c r="M1135" s="82">
        <f t="shared" si="66"/>
        <v>2</v>
      </c>
    </row>
    <row r="1136" spans="1:13" ht="45">
      <c r="A1136" s="3" t="s">
        <v>115</v>
      </c>
      <c r="B1136" s="2">
        <v>4</v>
      </c>
      <c r="C1136" s="2" t="s">
        <v>27</v>
      </c>
      <c r="D1136" s="2">
        <v>4</v>
      </c>
      <c r="E1136" s="2" t="s">
        <v>14</v>
      </c>
      <c r="F1136" s="140">
        <v>4</v>
      </c>
      <c r="G1136" s="2" t="s">
        <v>10</v>
      </c>
      <c r="H1136" s="139">
        <v>4</v>
      </c>
      <c r="J1136" s="3" t="s">
        <v>33</v>
      </c>
      <c r="K1136" s="2" t="s">
        <v>49</v>
      </c>
      <c r="L1136" s="156" t="s">
        <v>47</v>
      </c>
      <c r="M1136" s="82">
        <f t="shared" si="66"/>
        <v>2</v>
      </c>
    </row>
    <row r="1137" spans="1:13" ht="45">
      <c r="A1137" s="3" t="s">
        <v>116</v>
      </c>
      <c r="B1137" s="2">
        <v>5</v>
      </c>
      <c r="C1137" s="2" t="s">
        <v>19</v>
      </c>
      <c r="D1137" s="2">
        <v>4</v>
      </c>
      <c r="E1137" s="2" t="s">
        <v>15</v>
      </c>
      <c r="F1137" s="140">
        <v>4</v>
      </c>
      <c r="G1137" s="2" t="s">
        <v>18</v>
      </c>
      <c r="H1137" s="139">
        <v>4</v>
      </c>
      <c r="J1137" s="8" t="s">
        <v>16</v>
      </c>
      <c r="K1137" s="2" t="s">
        <v>40</v>
      </c>
      <c r="L1137" s="156" t="s">
        <v>48</v>
      </c>
      <c r="M1137" s="82">
        <f t="shared" si="66"/>
        <v>0</v>
      </c>
    </row>
    <row r="1138" spans="1:13" ht="60">
      <c r="A1138" s="3" t="s">
        <v>117</v>
      </c>
      <c r="B1138" s="2">
        <v>3</v>
      </c>
      <c r="C1138" s="2" t="s">
        <v>130</v>
      </c>
      <c r="D1138" s="2">
        <v>4</v>
      </c>
      <c r="E1138" s="2" t="s">
        <v>16</v>
      </c>
      <c r="F1138" s="140">
        <v>4</v>
      </c>
      <c r="G1138" s="2" t="s">
        <v>252</v>
      </c>
      <c r="H1138" s="139">
        <v>4</v>
      </c>
      <c r="J1138" s="9" t="s">
        <v>27</v>
      </c>
      <c r="K1138" s="2" t="s">
        <v>476</v>
      </c>
      <c r="L1138" s="156" t="s">
        <v>47</v>
      </c>
      <c r="M1138" s="82">
        <f t="shared" si="66"/>
        <v>2</v>
      </c>
    </row>
    <row r="1139" spans="1:13" ht="45">
      <c r="A1139" s="3" t="s">
        <v>118</v>
      </c>
      <c r="B1139" s="2">
        <v>3</v>
      </c>
      <c r="C1139" s="2" t="s">
        <v>164</v>
      </c>
      <c r="D1139" s="2">
        <v>3</v>
      </c>
      <c r="E1139" s="2" t="s">
        <v>26</v>
      </c>
      <c r="F1139" s="140">
        <v>4</v>
      </c>
      <c r="G1139" s="2" t="s">
        <v>25</v>
      </c>
      <c r="H1139" s="139">
        <v>4</v>
      </c>
      <c r="J1139" s="6" t="s">
        <v>28</v>
      </c>
      <c r="K1139" s="2" t="s">
        <v>40</v>
      </c>
      <c r="L1139" s="156" t="s">
        <v>47</v>
      </c>
      <c r="M1139" s="82">
        <f t="shared" si="66"/>
        <v>2</v>
      </c>
    </row>
    <row r="1140" spans="1:13" ht="45">
      <c r="A1140" s="3" t="s">
        <v>161</v>
      </c>
      <c r="B1140" s="2">
        <v>4</v>
      </c>
      <c r="C1140" s="2" t="s">
        <v>31</v>
      </c>
      <c r="D1140" s="2">
        <v>4</v>
      </c>
      <c r="E1140" s="2" t="s">
        <v>23</v>
      </c>
      <c r="F1140" s="140">
        <v>4</v>
      </c>
      <c r="G1140" s="2" t="s">
        <v>28</v>
      </c>
      <c r="H1140" s="139">
        <v>4</v>
      </c>
      <c r="J1140" s="3" t="s">
        <v>119</v>
      </c>
      <c r="K1140" s="2" t="s">
        <v>46</v>
      </c>
      <c r="L1140" s="156" t="s">
        <v>47</v>
      </c>
      <c r="M1140" s="82">
        <f t="shared" si="66"/>
        <v>2</v>
      </c>
    </row>
    <row r="1141" spans="1:13" ht="45">
      <c r="A1141" s="3"/>
      <c r="B1141" s="57" t="s">
        <v>132</v>
      </c>
      <c r="C1141" s="2" t="s">
        <v>30</v>
      </c>
      <c r="D1141" s="2">
        <v>4</v>
      </c>
      <c r="E1141" s="2" t="s">
        <v>24</v>
      </c>
      <c r="F1141" s="140">
        <v>3</v>
      </c>
      <c r="G1141" s="2" t="s">
        <v>29</v>
      </c>
      <c r="H1141" s="139">
        <v>4</v>
      </c>
      <c r="J1141" s="9" t="s">
        <v>31</v>
      </c>
      <c r="K1141" s="2" t="s">
        <v>51</v>
      </c>
      <c r="L1141" s="156" t="s">
        <v>47</v>
      </c>
      <c r="M1141" s="82">
        <f t="shared" si="66"/>
        <v>2</v>
      </c>
    </row>
    <row r="1142" spans="1:13" ht="30.75" thickBot="1">
      <c r="A1142" s="3"/>
      <c r="B1142" s="57" t="s">
        <v>132</v>
      </c>
      <c r="C1142" s="2" t="s">
        <v>323</v>
      </c>
      <c r="D1142" s="58">
        <v>4</v>
      </c>
      <c r="E1142" s="2" t="s">
        <v>144</v>
      </c>
      <c r="F1142" s="140">
        <v>4</v>
      </c>
      <c r="G1142" s="2" t="s">
        <v>318</v>
      </c>
      <c r="H1142" s="58">
        <v>4</v>
      </c>
      <c r="J1142" s="78" t="s">
        <v>117</v>
      </c>
      <c r="K1142" s="140" t="s">
        <v>152</v>
      </c>
      <c r="L1142" s="156" t="s">
        <v>48</v>
      </c>
      <c r="M1142" s="82">
        <f t="shared" si="66"/>
        <v>0</v>
      </c>
    </row>
    <row r="1143" spans="1:13" ht="30" customHeight="1" thickBot="1">
      <c r="A1143" s="3"/>
      <c r="B1143" s="57" t="s">
        <v>132</v>
      </c>
      <c r="C1143" s="2"/>
      <c r="D1143" s="58" t="s">
        <v>132</v>
      </c>
      <c r="E1143" s="2" t="s">
        <v>478</v>
      </c>
      <c r="F1143" s="58">
        <v>5</v>
      </c>
      <c r="G1143" s="2" t="s">
        <v>269</v>
      </c>
      <c r="H1143" s="58">
        <v>4</v>
      </c>
      <c r="J1143" s="157" t="s">
        <v>135</v>
      </c>
      <c r="K1143" s="42" t="s">
        <v>107</v>
      </c>
      <c r="L1143" s="158"/>
      <c r="M1143" s="83"/>
    </row>
    <row r="1144" spans="1:13" ht="15.75" thickBot="1">
      <c r="A1144" s="4"/>
      <c r="B1144" s="58" t="s">
        <v>132</v>
      </c>
      <c r="C1144" s="5"/>
      <c r="D1144" s="58" t="s">
        <v>132</v>
      </c>
      <c r="E1144" s="5"/>
      <c r="F1144" s="58" t="s">
        <v>132</v>
      </c>
      <c r="G1144" s="5"/>
      <c r="H1144" s="58" t="s">
        <v>132</v>
      </c>
      <c r="K1144" s="90"/>
    </row>
    <row r="1145" spans="1:13" ht="30" customHeight="1" thickBot="1">
      <c r="A1145"/>
      <c r="B1145"/>
      <c r="C1145"/>
      <c r="D1145"/>
      <c r="E1145"/>
      <c r="F1145"/>
      <c r="G1145"/>
      <c r="H1145"/>
      <c r="J1145"/>
      <c r="K1145"/>
      <c r="L1145"/>
    </row>
    <row r="1146" spans="1:13" ht="19.5" thickBot="1">
      <c r="A1146" s="391">
        <v>45359</v>
      </c>
      <c r="B1146" s="392"/>
      <c r="C1146" s="392"/>
      <c r="D1146" s="392"/>
      <c r="E1146" s="392"/>
      <c r="F1146" s="392"/>
      <c r="G1146" s="393"/>
      <c r="H1146" s="89">
        <f>SUM(B1148:B1161,D1148:D1161,F1148:F1161,H1148:H1161)+SUM(M1147:M1159)</f>
        <v>215</v>
      </c>
      <c r="J1146" s="53" t="s">
        <v>34</v>
      </c>
      <c r="K1146" s="54" t="s">
        <v>35</v>
      </c>
      <c r="L1146" s="91" t="s">
        <v>50</v>
      </c>
      <c r="M1146" s="161" t="s">
        <v>151</v>
      </c>
    </row>
    <row r="1147" spans="1:13" ht="60.75" thickBot="1">
      <c r="A1147" s="49" t="s">
        <v>0</v>
      </c>
      <c r="B1147" s="51" t="s">
        <v>120</v>
      </c>
      <c r="C1147" s="50" t="s">
        <v>1</v>
      </c>
      <c r="D1147" s="51" t="s">
        <v>120</v>
      </c>
      <c r="E1147" s="50" t="s">
        <v>112</v>
      </c>
      <c r="F1147" s="51" t="s">
        <v>120</v>
      </c>
      <c r="G1147" s="50" t="s">
        <v>131</v>
      </c>
      <c r="H1147" s="52" t="s">
        <v>120</v>
      </c>
      <c r="I1147" s="155">
        <f>H1146/230</f>
        <v>0.93478260869565222</v>
      </c>
      <c r="J1147" s="10" t="s">
        <v>21</v>
      </c>
      <c r="K1147" s="46" t="s">
        <v>467</v>
      </c>
      <c r="L1147" s="159" t="s">
        <v>47</v>
      </c>
      <c r="M1147" s="160">
        <f t="shared" ref="M1147:M1159" si="67">IF(L1147="✔",2,0)</f>
        <v>2</v>
      </c>
    </row>
    <row r="1148" spans="1:13" ht="45.75" customHeight="1">
      <c r="A1148" s="47" t="s">
        <v>424</v>
      </c>
      <c r="B1148" s="48">
        <v>5</v>
      </c>
      <c r="C1148" s="48" t="s">
        <v>2</v>
      </c>
      <c r="D1148" s="48">
        <v>4</v>
      </c>
      <c r="E1148" s="48" t="s">
        <v>11</v>
      </c>
      <c r="F1148" s="55">
        <v>5</v>
      </c>
      <c r="G1148" s="48" t="s">
        <v>5</v>
      </c>
      <c r="H1148" s="138">
        <v>4</v>
      </c>
      <c r="J1148" s="7" t="s">
        <v>2</v>
      </c>
      <c r="K1148" s="2" t="s">
        <v>37</v>
      </c>
      <c r="L1148" s="156" t="s">
        <v>47</v>
      </c>
      <c r="M1148" s="82">
        <f t="shared" si="67"/>
        <v>2</v>
      </c>
    </row>
    <row r="1149" spans="1:13" ht="45">
      <c r="A1149" s="3" t="s">
        <v>113</v>
      </c>
      <c r="B1149" s="2">
        <v>4</v>
      </c>
      <c r="C1149" s="2" t="s">
        <v>21</v>
      </c>
      <c r="D1149" s="2">
        <v>2</v>
      </c>
      <c r="E1149" s="2" t="s">
        <v>479</v>
      </c>
      <c r="F1149" s="140">
        <v>5</v>
      </c>
      <c r="G1149" s="2" t="s">
        <v>6</v>
      </c>
      <c r="H1149" s="139">
        <v>4</v>
      </c>
      <c r="J1149" s="8" t="s">
        <v>4</v>
      </c>
      <c r="K1149" s="2" t="s">
        <v>39</v>
      </c>
      <c r="L1149" s="156" t="s">
        <v>47</v>
      </c>
      <c r="M1149" s="82">
        <f t="shared" si="67"/>
        <v>2</v>
      </c>
    </row>
    <row r="1150" spans="1:13" ht="45.75" customHeight="1">
      <c r="A1150" s="3" t="s">
        <v>163</v>
      </c>
      <c r="B1150" s="2">
        <v>5</v>
      </c>
      <c r="C1150" s="2" t="s">
        <v>17</v>
      </c>
      <c r="D1150" s="2">
        <v>3</v>
      </c>
      <c r="E1150" s="2" t="s">
        <v>12</v>
      </c>
      <c r="F1150" s="140">
        <v>5</v>
      </c>
      <c r="G1150" s="2" t="s">
        <v>7</v>
      </c>
      <c r="H1150" s="139">
        <v>4</v>
      </c>
      <c r="J1150" s="8" t="s">
        <v>38</v>
      </c>
      <c r="K1150" s="2" t="s">
        <v>41</v>
      </c>
      <c r="L1150" s="156" t="s">
        <v>47</v>
      </c>
      <c r="M1150" s="82">
        <f t="shared" si="67"/>
        <v>2</v>
      </c>
    </row>
    <row r="1151" spans="1:13" ht="45">
      <c r="A1151" s="3" t="s">
        <v>114</v>
      </c>
      <c r="B1151" s="2">
        <v>5</v>
      </c>
      <c r="C1151" s="2" t="s">
        <v>4</v>
      </c>
      <c r="D1151" s="2">
        <v>3</v>
      </c>
      <c r="E1151" s="2" t="s">
        <v>13</v>
      </c>
      <c r="F1151" s="140">
        <v>4</v>
      </c>
      <c r="G1151" s="2" t="s">
        <v>8</v>
      </c>
      <c r="H1151" s="139">
        <v>4</v>
      </c>
      <c r="J1151" s="6" t="s">
        <v>20</v>
      </c>
      <c r="K1151" s="2" t="s">
        <v>44</v>
      </c>
      <c r="L1151" s="156" t="s">
        <v>47</v>
      </c>
      <c r="M1151" s="82">
        <f t="shared" si="67"/>
        <v>2</v>
      </c>
    </row>
    <row r="1152" spans="1:13" ht="60">
      <c r="A1152" s="3" t="s">
        <v>32</v>
      </c>
      <c r="B1152" s="2">
        <v>5</v>
      </c>
      <c r="C1152" s="2" t="s">
        <v>38</v>
      </c>
      <c r="D1152" s="2">
        <v>4</v>
      </c>
      <c r="E1152" s="2" t="s">
        <v>43</v>
      </c>
      <c r="F1152" s="140">
        <v>4</v>
      </c>
      <c r="G1152" s="2" t="s">
        <v>9</v>
      </c>
      <c r="H1152" s="139">
        <v>4</v>
      </c>
      <c r="J1152" s="8" t="s">
        <v>31</v>
      </c>
      <c r="K1152" s="2" t="s">
        <v>45</v>
      </c>
      <c r="L1152" s="156" t="s">
        <v>47</v>
      </c>
      <c r="M1152" s="82">
        <f t="shared" si="67"/>
        <v>2</v>
      </c>
    </row>
    <row r="1153" spans="1:13" ht="45">
      <c r="A1153" s="3" t="s">
        <v>115</v>
      </c>
      <c r="B1153" s="2">
        <v>4</v>
      </c>
      <c r="C1153" s="2" t="s">
        <v>27</v>
      </c>
      <c r="D1153" s="2">
        <v>4</v>
      </c>
      <c r="E1153" s="2" t="s">
        <v>14</v>
      </c>
      <c r="F1153" s="140">
        <v>4</v>
      </c>
      <c r="G1153" s="2" t="s">
        <v>10</v>
      </c>
      <c r="H1153" s="139">
        <v>4</v>
      </c>
      <c r="J1153" s="3" t="s">
        <v>33</v>
      </c>
      <c r="K1153" s="2" t="s">
        <v>49</v>
      </c>
      <c r="L1153" s="156" t="s">
        <v>47</v>
      </c>
      <c r="M1153" s="82">
        <f t="shared" si="67"/>
        <v>2</v>
      </c>
    </row>
    <row r="1154" spans="1:13" ht="45">
      <c r="A1154" s="3" t="s">
        <v>116</v>
      </c>
      <c r="B1154" s="2">
        <v>5</v>
      </c>
      <c r="C1154" s="2" t="s">
        <v>19</v>
      </c>
      <c r="D1154" s="2">
        <v>4</v>
      </c>
      <c r="E1154" s="2" t="s">
        <v>15</v>
      </c>
      <c r="F1154" s="140">
        <v>4</v>
      </c>
      <c r="G1154" s="2" t="s">
        <v>18</v>
      </c>
      <c r="H1154" s="139">
        <v>4</v>
      </c>
      <c r="J1154" s="8" t="s">
        <v>16</v>
      </c>
      <c r="K1154" s="2" t="s">
        <v>40</v>
      </c>
      <c r="L1154" s="156" t="s">
        <v>48</v>
      </c>
      <c r="M1154" s="82">
        <f t="shared" si="67"/>
        <v>0</v>
      </c>
    </row>
    <row r="1155" spans="1:13" ht="60">
      <c r="A1155" s="3" t="s">
        <v>117</v>
      </c>
      <c r="B1155" s="2">
        <v>3</v>
      </c>
      <c r="C1155" s="2" t="s">
        <v>130</v>
      </c>
      <c r="D1155" s="2">
        <v>4</v>
      </c>
      <c r="E1155" s="2" t="s">
        <v>16</v>
      </c>
      <c r="F1155" s="140">
        <v>4</v>
      </c>
      <c r="G1155" s="2" t="s">
        <v>252</v>
      </c>
      <c r="H1155" s="139">
        <v>4</v>
      </c>
      <c r="J1155" s="9" t="s">
        <v>27</v>
      </c>
      <c r="K1155" s="2" t="s">
        <v>476</v>
      </c>
      <c r="L1155" s="156" t="s">
        <v>47</v>
      </c>
      <c r="M1155" s="82">
        <f t="shared" si="67"/>
        <v>2</v>
      </c>
    </row>
    <row r="1156" spans="1:13" ht="45">
      <c r="A1156" s="3" t="s">
        <v>118</v>
      </c>
      <c r="B1156" s="2">
        <v>3</v>
      </c>
      <c r="C1156" s="2" t="s">
        <v>164</v>
      </c>
      <c r="D1156" s="2">
        <v>3</v>
      </c>
      <c r="E1156" s="2" t="s">
        <v>26</v>
      </c>
      <c r="F1156" s="140">
        <v>4</v>
      </c>
      <c r="G1156" s="2" t="s">
        <v>25</v>
      </c>
      <c r="H1156" s="139">
        <v>4</v>
      </c>
      <c r="J1156" s="6" t="s">
        <v>28</v>
      </c>
      <c r="K1156" s="2" t="s">
        <v>40</v>
      </c>
      <c r="L1156" s="156" t="s">
        <v>47</v>
      </c>
      <c r="M1156" s="82">
        <f t="shared" si="67"/>
        <v>2</v>
      </c>
    </row>
    <row r="1157" spans="1:13" ht="45">
      <c r="A1157" s="3" t="s">
        <v>161</v>
      </c>
      <c r="B1157" s="2">
        <v>4</v>
      </c>
      <c r="C1157" s="2" t="s">
        <v>31</v>
      </c>
      <c r="D1157" s="2">
        <v>4</v>
      </c>
      <c r="E1157" s="2" t="s">
        <v>23</v>
      </c>
      <c r="F1157" s="140">
        <v>4</v>
      </c>
      <c r="G1157" s="2" t="s">
        <v>28</v>
      </c>
      <c r="H1157" s="139">
        <v>4</v>
      </c>
      <c r="J1157" s="3" t="s">
        <v>119</v>
      </c>
      <c r="K1157" s="2" t="s">
        <v>46</v>
      </c>
      <c r="L1157" s="156" t="s">
        <v>47</v>
      </c>
      <c r="M1157" s="82">
        <f t="shared" si="67"/>
        <v>2</v>
      </c>
    </row>
    <row r="1158" spans="1:13" ht="30" customHeight="1">
      <c r="A1158" s="3"/>
      <c r="B1158" s="57" t="s">
        <v>132</v>
      </c>
      <c r="C1158" s="2" t="s">
        <v>30</v>
      </c>
      <c r="D1158" s="2">
        <v>4</v>
      </c>
      <c r="E1158" s="2" t="s">
        <v>24</v>
      </c>
      <c r="F1158" s="140">
        <v>3</v>
      </c>
      <c r="G1158" s="2" t="s">
        <v>29</v>
      </c>
      <c r="H1158" s="139">
        <v>4</v>
      </c>
      <c r="J1158" s="9" t="s">
        <v>31</v>
      </c>
      <c r="K1158" s="2" t="s">
        <v>51</v>
      </c>
      <c r="L1158" s="156" t="s">
        <v>47</v>
      </c>
      <c r="M1158" s="82">
        <f t="shared" si="67"/>
        <v>2</v>
      </c>
    </row>
    <row r="1159" spans="1:13" ht="30.75" thickBot="1">
      <c r="A1159" s="3"/>
      <c r="B1159" s="57" t="s">
        <v>132</v>
      </c>
      <c r="C1159" s="2" t="s">
        <v>323</v>
      </c>
      <c r="D1159" s="58">
        <v>4</v>
      </c>
      <c r="E1159" s="2" t="s">
        <v>144</v>
      </c>
      <c r="F1159" s="140">
        <v>4</v>
      </c>
      <c r="G1159" s="2" t="s">
        <v>318</v>
      </c>
      <c r="H1159" s="58">
        <v>4</v>
      </c>
      <c r="J1159" s="78" t="s">
        <v>117</v>
      </c>
      <c r="K1159" s="140" t="s">
        <v>152</v>
      </c>
      <c r="L1159" s="156" t="s">
        <v>48</v>
      </c>
      <c r="M1159" s="82">
        <f t="shared" si="67"/>
        <v>0</v>
      </c>
    </row>
    <row r="1160" spans="1:13" ht="30" customHeight="1" thickBot="1">
      <c r="A1160" s="3"/>
      <c r="B1160" s="57" t="s">
        <v>132</v>
      </c>
      <c r="C1160" s="2"/>
      <c r="D1160" s="58" t="s">
        <v>132</v>
      </c>
      <c r="E1160" s="2" t="s">
        <v>478</v>
      </c>
      <c r="F1160" s="58">
        <v>5</v>
      </c>
      <c r="G1160" s="2" t="s">
        <v>269</v>
      </c>
      <c r="H1160" s="58">
        <v>4</v>
      </c>
      <c r="J1160" s="157" t="s">
        <v>135</v>
      </c>
      <c r="K1160" s="42" t="s">
        <v>107</v>
      </c>
      <c r="L1160" s="158"/>
      <c r="M1160" s="83"/>
    </row>
    <row r="1161" spans="1:13" ht="15.75" thickBot="1">
      <c r="A1161" s="4"/>
      <c r="B1161" s="58" t="s">
        <v>132</v>
      </c>
      <c r="C1161" s="5"/>
      <c r="D1161" s="58" t="s">
        <v>132</v>
      </c>
      <c r="E1161" s="5"/>
      <c r="F1161" s="58" t="s">
        <v>132</v>
      </c>
      <c r="G1161" s="5"/>
      <c r="H1161" s="58" t="s">
        <v>132</v>
      </c>
      <c r="K1161" s="90"/>
    </row>
    <row r="1162" spans="1:13" ht="15.75" thickBot="1">
      <c r="A1162"/>
      <c r="B1162"/>
      <c r="C1162"/>
      <c r="D1162"/>
      <c r="E1162"/>
      <c r="F1162"/>
      <c r="G1162"/>
      <c r="H1162"/>
      <c r="J1162"/>
      <c r="K1162"/>
      <c r="L1162"/>
    </row>
    <row r="1163" spans="1:13" ht="19.5" thickBot="1">
      <c r="A1163" s="391">
        <v>45360</v>
      </c>
      <c r="B1163" s="392"/>
      <c r="C1163" s="392"/>
      <c r="D1163" s="392"/>
      <c r="E1163" s="392"/>
      <c r="F1163" s="392"/>
      <c r="G1163" s="393"/>
      <c r="H1163" s="89">
        <f>SUM(B1165:B1178,D1165:D1178,F1165:F1178,H1165:H1178)+SUM(M1164:M1176)</f>
        <v>219</v>
      </c>
      <c r="J1163" s="53" t="s">
        <v>34</v>
      </c>
      <c r="K1163" s="54" t="s">
        <v>35</v>
      </c>
      <c r="L1163" s="91" t="s">
        <v>50</v>
      </c>
      <c r="M1163" s="161" t="s">
        <v>151</v>
      </c>
    </row>
    <row r="1164" spans="1:13" ht="60.75" thickBot="1">
      <c r="A1164" s="49" t="s">
        <v>0</v>
      </c>
      <c r="B1164" s="51" t="s">
        <v>120</v>
      </c>
      <c r="C1164" s="50" t="s">
        <v>1</v>
      </c>
      <c r="D1164" s="51" t="s">
        <v>120</v>
      </c>
      <c r="E1164" s="50" t="s">
        <v>112</v>
      </c>
      <c r="F1164" s="51" t="s">
        <v>120</v>
      </c>
      <c r="G1164" s="50" t="s">
        <v>131</v>
      </c>
      <c r="H1164" s="52" t="s">
        <v>120</v>
      </c>
      <c r="I1164" s="155">
        <f>H1163/230</f>
        <v>0.95217391304347831</v>
      </c>
      <c r="J1164" s="10" t="s">
        <v>21</v>
      </c>
      <c r="K1164" s="46" t="s">
        <v>467</v>
      </c>
      <c r="L1164" s="159" t="s">
        <v>47</v>
      </c>
      <c r="M1164" s="160">
        <f t="shared" ref="M1164:M1176" si="68">IF(L1164="✔",2,0)</f>
        <v>2</v>
      </c>
    </row>
    <row r="1165" spans="1:13" ht="45.75" customHeight="1">
      <c r="A1165" s="47" t="s">
        <v>424</v>
      </c>
      <c r="B1165" s="48">
        <v>5</v>
      </c>
      <c r="C1165" s="48" t="s">
        <v>2</v>
      </c>
      <c r="D1165" s="48">
        <v>4</v>
      </c>
      <c r="E1165" s="48" t="s">
        <v>11</v>
      </c>
      <c r="F1165" s="55">
        <v>5</v>
      </c>
      <c r="G1165" s="48" t="s">
        <v>5</v>
      </c>
      <c r="H1165" s="138">
        <v>4</v>
      </c>
      <c r="J1165" s="7" t="s">
        <v>2</v>
      </c>
      <c r="K1165" s="2" t="s">
        <v>37</v>
      </c>
      <c r="L1165" s="156" t="s">
        <v>47</v>
      </c>
      <c r="M1165" s="82">
        <f t="shared" si="68"/>
        <v>2</v>
      </c>
    </row>
    <row r="1166" spans="1:13" ht="45">
      <c r="A1166" s="3" t="s">
        <v>113</v>
      </c>
      <c r="B1166" s="2">
        <v>4</v>
      </c>
      <c r="C1166" s="2" t="s">
        <v>21</v>
      </c>
      <c r="D1166" s="2">
        <v>4</v>
      </c>
      <c r="E1166" s="2" t="s">
        <v>479</v>
      </c>
      <c r="F1166" s="140">
        <v>5</v>
      </c>
      <c r="G1166" s="2" t="s">
        <v>6</v>
      </c>
      <c r="H1166" s="139">
        <v>4</v>
      </c>
      <c r="J1166" s="8" t="s">
        <v>4</v>
      </c>
      <c r="K1166" s="2" t="s">
        <v>39</v>
      </c>
      <c r="L1166" s="156" t="s">
        <v>47</v>
      </c>
      <c r="M1166" s="82">
        <f t="shared" si="68"/>
        <v>2</v>
      </c>
    </row>
    <row r="1167" spans="1:13" ht="45">
      <c r="A1167" s="3" t="s">
        <v>163</v>
      </c>
      <c r="B1167" s="2">
        <v>5</v>
      </c>
      <c r="C1167" s="2" t="s">
        <v>17</v>
      </c>
      <c r="D1167" s="2">
        <v>3</v>
      </c>
      <c r="E1167" s="2" t="s">
        <v>12</v>
      </c>
      <c r="F1167" s="140">
        <v>5</v>
      </c>
      <c r="G1167" s="2" t="s">
        <v>7</v>
      </c>
      <c r="H1167" s="139">
        <v>4</v>
      </c>
      <c r="J1167" s="8" t="s">
        <v>38</v>
      </c>
      <c r="K1167" s="2" t="s">
        <v>41</v>
      </c>
      <c r="L1167" s="156" t="s">
        <v>47</v>
      </c>
      <c r="M1167" s="82">
        <f t="shared" si="68"/>
        <v>2</v>
      </c>
    </row>
    <row r="1168" spans="1:13" ht="45">
      <c r="A1168" s="3" t="s">
        <v>114</v>
      </c>
      <c r="B1168" s="2">
        <v>5</v>
      </c>
      <c r="C1168" s="2" t="s">
        <v>4</v>
      </c>
      <c r="D1168" s="2">
        <v>3</v>
      </c>
      <c r="E1168" s="2" t="s">
        <v>13</v>
      </c>
      <c r="F1168" s="140">
        <v>4</v>
      </c>
      <c r="G1168" s="2" t="s">
        <v>8</v>
      </c>
      <c r="H1168" s="139">
        <v>4</v>
      </c>
      <c r="J1168" s="6" t="s">
        <v>20</v>
      </c>
      <c r="K1168" s="2" t="s">
        <v>44</v>
      </c>
      <c r="L1168" s="156" t="s">
        <v>47</v>
      </c>
      <c r="M1168" s="82">
        <f t="shared" si="68"/>
        <v>2</v>
      </c>
    </row>
    <row r="1169" spans="1:13" ht="60">
      <c r="A1169" s="3" t="s">
        <v>32</v>
      </c>
      <c r="B1169" s="2">
        <v>5</v>
      </c>
      <c r="C1169" s="2" t="s">
        <v>38</v>
      </c>
      <c r="D1169" s="2">
        <v>4</v>
      </c>
      <c r="E1169" s="2" t="s">
        <v>43</v>
      </c>
      <c r="F1169" s="140">
        <v>4</v>
      </c>
      <c r="G1169" s="2" t="s">
        <v>9</v>
      </c>
      <c r="H1169" s="139">
        <v>4</v>
      </c>
      <c r="J1169" s="8" t="s">
        <v>31</v>
      </c>
      <c r="K1169" s="2" t="s">
        <v>45</v>
      </c>
      <c r="L1169" s="156" t="s">
        <v>47</v>
      </c>
      <c r="M1169" s="82">
        <f t="shared" si="68"/>
        <v>2</v>
      </c>
    </row>
    <row r="1170" spans="1:13" ht="45">
      <c r="A1170" s="3" t="s">
        <v>115</v>
      </c>
      <c r="B1170" s="2">
        <v>4</v>
      </c>
      <c r="C1170" s="2" t="s">
        <v>27</v>
      </c>
      <c r="D1170" s="2">
        <v>4</v>
      </c>
      <c r="E1170" s="2" t="s">
        <v>14</v>
      </c>
      <c r="F1170" s="140">
        <v>4</v>
      </c>
      <c r="G1170" s="2" t="s">
        <v>10</v>
      </c>
      <c r="H1170" s="139">
        <v>4</v>
      </c>
      <c r="J1170" s="3" t="s">
        <v>33</v>
      </c>
      <c r="K1170" s="2" t="s">
        <v>49</v>
      </c>
      <c r="L1170" s="156" t="s">
        <v>47</v>
      </c>
      <c r="M1170" s="82">
        <f t="shared" si="68"/>
        <v>2</v>
      </c>
    </row>
    <row r="1171" spans="1:13" ht="45">
      <c r="A1171" s="3" t="s">
        <v>116</v>
      </c>
      <c r="B1171" s="2">
        <v>5</v>
      </c>
      <c r="C1171" s="2" t="s">
        <v>19</v>
      </c>
      <c r="D1171" s="2">
        <v>4</v>
      </c>
      <c r="E1171" s="2" t="s">
        <v>15</v>
      </c>
      <c r="F1171" s="140">
        <v>4</v>
      </c>
      <c r="G1171" s="2" t="s">
        <v>18</v>
      </c>
      <c r="H1171" s="139">
        <v>4</v>
      </c>
      <c r="J1171" s="8" t="s">
        <v>16</v>
      </c>
      <c r="K1171" s="2" t="s">
        <v>40</v>
      </c>
      <c r="L1171" s="156" t="s">
        <v>48</v>
      </c>
      <c r="M1171" s="82">
        <f t="shared" si="68"/>
        <v>0</v>
      </c>
    </row>
    <row r="1172" spans="1:13" ht="60">
      <c r="A1172" s="3" t="s">
        <v>117</v>
      </c>
      <c r="B1172" s="2">
        <v>3</v>
      </c>
      <c r="C1172" s="2" t="s">
        <v>130</v>
      </c>
      <c r="D1172" s="2">
        <v>4</v>
      </c>
      <c r="E1172" s="2" t="s">
        <v>16</v>
      </c>
      <c r="F1172" s="140">
        <v>4</v>
      </c>
      <c r="G1172" s="2" t="s">
        <v>252</v>
      </c>
      <c r="H1172" s="139">
        <v>4</v>
      </c>
      <c r="J1172" s="9" t="s">
        <v>27</v>
      </c>
      <c r="K1172" s="2" t="s">
        <v>476</v>
      </c>
      <c r="L1172" s="156" t="s">
        <v>47</v>
      </c>
      <c r="M1172" s="82">
        <f t="shared" si="68"/>
        <v>2</v>
      </c>
    </row>
    <row r="1173" spans="1:13" ht="30" customHeight="1">
      <c r="A1173" s="3" t="s">
        <v>118</v>
      </c>
      <c r="B1173" s="2">
        <v>5</v>
      </c>
      <c r="C1173" s="2" t="s">
        <v>164</v>
      </c>
      <c r="D1173" s="2">
        <v>3</v>
      </c>
      <c r="E1173" s="2" t="s">
        <v>26</v>
      </c>
      <c r="F1173" s="140">
        <v>4</v>
      </c>
      <c r="G1173" s="2" t="s">
        <v>25</v>
      </c>
      <c r="H1173" s="139">
        <v>4</v>
      </c>
      <c r="J1173" s="6" t="s">
        <v>28</v>
      </c>
      <c r="K1173" s="2" t="s">
        <v>40</v>
      </c>
      <c r="L1173" s="156" t="s">
        <v>47</v>
      </c>
      <c r="M1173" s="82">
        <f t="shared" si="68"/>
        <v>2</v>
      </c>
    </row>
    <row r="1174" spans="1:13" ht="45">
      <c r="A1174" s="3" t="s">
        <v>161</v>
      </c>
      <c r="B1174" s="2">
        <v>4</v>
      </c>
      <c r="C1174" s="2" t="s">
        <v>31</v>
      </c>
      <c r="D1174" s="2">
        <v>4</v>
      </c>
      <c r="E1174" s="2" t="s">
        <v>23</v>
      </c>
      <c r="F1174" s="140">
        <v>4</v>
      </c>
      <c r="G1174" s="2" t="s">
        <v>28</v>
      </c>
      <c r="H1174" s="139">
        <v>4</v>
      </c>
      <c r="J1174" s="3" t="s">
        <v>119</v>
      </c>
      <c r="K1174" s="2" t="s">
        <v>46</v>
      </c>
      <c r="L1174" s="156" t="s">
        <v>47</v>
      </c>
      <c r="M1174" s="82">
        <f t="shared" si="68"/>
        <v>2</v>
      </c>
    </row>
    <row r="1175" spans="1:13" ht="30" customHeight="1">
      <c r="A1175" s="3"/>
      <c r="B1175" s="57" t="s">
        <v>132</v>
      </c>
      <c r="C1175" s="2" t="s">
        <v>30</v>
      </c>
      <c r="D1175" s="2">
        <v>4</v>
      </c>
      <c r="E1175" s="2" t="s">
        <v>24</v>
      </c>
      <c r="F1175" s="140">
        <v>3</v>
      </c>
      <c r="G1175" s="2" t="s">
        <v>29</v>
      </c>
      <c r="H1175" s="139">
        <v>4</v>
      </c>
      <c r="J1175" s="9" t="s">
        <v>31</v>
      </c>
      <c r="K1175" s="2" t="s">
        <v>51</v>
      </c>
      <c r="L1175" s="156" t="s">
        <v>47</v>
      </c>
      <c r="M1175" s="82">
        <f t="shared" si="68"/>
        <v>2</v>
      </c>
    </row>
    <row r="1176" spans="1:13" ht="30.75" thickBot="1">
      <c r="A1176" s="3"/>
      <c r="B1176" s="57" t="s">
        <v>132</v>
      </c>
      <c r="C1176" s="2" t="s">
        <v>323</v>
      </c>
      <c r="D1176" s="58">
        <v>4</v>
      </c>
      <c r="E1176" s="2" t="s">
        <v>144</v>
      </c>
      <c r="F1176" s="140">
        <v>4</v>
      </c>
      <c r="G1176" s="2" t="s">
        <v>318</v>
      </c>
      <c r="H1176" s="58">
        <v>4</v>
      </c>
      <c r="J1176" s="78" t="s">
        <v>117</v>
      </c>
      <c r="K1176" s="140" t="s">
        <v>152</v>
      </c>
      <c r="L1176" s="156" t="s">
        <v>48</v>
      </c>
      <c r="M1176" s="82">
        <f t="shared" si="68"/>
        <v>0</v>
      </c>
    </row>
    <row r="1177" spans="1:13" ht="30.75" thickBot="1">
      <c r="A1177" s="3"/>
      <c r="B1177" s="57" t="s">
        <v>132</v>
      </c>
      <c r="C1177" s="2"/>
      <c r="D1177" s="58" t="s">
        <v>132</v>
      </c>
      <c r="E1177" s="2" t="s">
        <v>478</v>
      </c>
      <c r="F1177" s="58">
        <v>5</v>
      </c>
      <c r="G1177" s="2" t="s">
        <v>269</v>
      </c>
      <c r="H1177" s="58">
        <v>4</v>
      </c>
      <c r="J1177" s="157" t="s">
        <v>135</v>
      </c>
      <c r="K1177" s="42" t="s">
        <v>107</v>
      </c>
      <c r="L1177" s="158"/>
      <c r="M1177" s="83"/>
    </row>
    <row r="1178" spans="1:13" ht="45.75" customHeight="1" thickBot="1">
      <c r="A1178" s="4"/>
      <c r="B1178" s="58" t="s">
        <v>132</v>
      </c>
      <c r="C1178" s="5"/>
      <c r="D1178" s="58" t="s">
        <v>132</v>
      </c>
      <c r="E1178" s="5"/>
      <c r="F1178" s="58" t="s">
        <v>132</v>
      </c>
      <c r="G1178" s="5"/>
      <c r="H1178" s="58" t="s">
        <v>132</v>
      </c>
      <c r="K1178" s="90"/>
    </row>
    <row r="1179" spans="1:13" ht="15.75" thickBot="1">
      <c r="A1179"/>
      <c r="B1179"/>
      <c r="C1179"/>
      <c r="D1179"/>
      <c r="E1179"/>
      <c r="F1179"/>
      <c r="G1179"/>
      <c r="H1179"/>
      <c r="J1179"/>
      <c r="K1179"/>
      <c r="L1179"/>
    </row>
    <row r="1180" spans="1:13" ht="19.5" thickBot="1">
      <c r="A1180" s="391">
        <v>45361</v>
      </c>
      <c r="B1180" s="392"/>
      <c r="C1180" s="392"/>
      <c r="D1180" s="392"/>
      <c r="E1180" s="392"/>
      <c r="F1180" s="392"/>
      <c r="G1180" s="393"/>
      <c r="H1180" s="89">
        <f>SUM(B1182:B1195,D1182:D1195,F1182:F1195,H1182:H1195)+SUM(M1181:M1193)</f>
        <v>218</v>
      </c>
      <c r="J1180" s="53" t="s">
        <v>34</v>
      </c>
      <c r="K1180" s="54" t="s">
        <v>35</v>
      </c>
      <c r="L1180" s="91" t="s">
        <v>50</v>
      </c>
      <c r="M1180" s="161" t="s">
        <v>151</v>
      </c>
    </row>
    <row r="1181" spans="1:13" ht="60.75" thickBot="1">
      <c r="A1181" s="49" t="s">
        <v>0</v>
      </c>
      <c r="B1181" s="51" t="s">
        <v>120</v>
      </c>
      <c r="C1181" s="50" t="s">
        <v>1</v>
      </c>
      <c r="D1181" s="51" t="s">
        <v>120</v>
      </c>
      <c r="E1181" s="50" t="s">
        <v>112</v>
      </c>
      <c r="F1181" s="51" t="s">
        <v>120</v>
      </c>
      <c r="G1181" s="50" t="s">
        <v>131</v>
      </c>
      <c r="H1181" s="52" t="s">
        <v>120</v>
      </c>
      <c r="I1181" s="155">
        <f>H1180/230</f>
        <v>0.94782608695652171</v>
      </c>
      <c r="J1181" s="10" t="s">
        <v>21</v>
      </c>
      <c r="K1181" s="46" t="s">
        <v>467</v>
      </c>
      <c r="L1181" s="159" t="s">
        <v>47</v>
      </c>
      <c r="M1181" s="160">
        <f t="shared" ref="M1181:M1193" si="69">IF(L1181="✔",2,0)</f>
        <v>2</v>
      </c>
    </row>
    <row r="1182" spans="1:13" ht="45">
      <c r="A1182" s="47" t="s">
        <v>424</v>
      </c>
      <c r="B1182" s="48">
        <v>5</v>
      </c>
      <c r="C1182" s="48" t="s">
        <v>2</v>
      </c>
      <c r="D1182" s="48">
        <v>4</v>
      </c>
      <c r="E1182" s="48" t="s">
        <v>11</v>
      </c>
      <c r="F1182" s="55">
        <v>5</v>
      </c>
      <c r="G1182" s="48" t="s">
        <v>5</v>
      </c>
      <c r="H1182" s="138">
        <v>4</v>
      </c>
      <c r="J1182" s="7" t="s">
        <v>2</v>
      </c>
      <c r="K1182" s="2" t="s">
        <v>37</v>
      </c>
      <c r="L1182" s="156" t="s">
        <v>47</v>
      </c>
      <c r="M1182" s="82">
        <f t="shared" si="69"/>
        <v>2</v>
      </c>
    </row>
    <row r="1183" spans="1:13" ht="45">
      <c r="A1183" s="3" t="s">
        <v>113</v>
      </c>
      <c r="B1183" s="2">
        <v>4</v>
      </c>
      <c r="C1183" s="2" t="s">
        <v>21</v>
      </c>
      <c r="D1183" s="2">
        <v>3</v>
      </c>
      <c r="E1183" s="2" t="s">
        <v>479</v>
      </c>
      <c r="F1183" s="140">
        <v>5</v>
      </c>
      <c r="G1183" s="2" t="s">
        <v>6</v>
      </c>
      <c r="H1183" s="139">
        <v>4</v>
      </c>
      <c r="J1183" s="8" t="s">
        <v>4</v>
      </c>
      <c r="K1183" s="2" t="s">
        <v>39</v>
      </c>
      <c r="L1183" s="156" t="s">
        <v>47</v>
      </c>
      <c r="M1183" s="82">
        <f t="shared" si="69"/>
        <v>2</v>
      </c>
    </row>
    <row r="1184" spans="1:13" ht="45">
      <c r="A1184" s="3" t="s">
        <v>163</v>
      </c>
      <c r="B1184" s="2">
        <v>5</v>
      </c>
      <c r="C1184" s="2" t="s">
        <v>17</v>
      </c>
      <c r="D1184" s="2">
        <v>3</v>
      </c>
      <c r="E1184" s="2" t="s">
        <v>12</v>
      </c>
      <c r="F1184" s="140">
        <v>5</v>
      </c>
      <c r="G1184" s="2" t="s">
        <v>7</v>
      </c>
      <c r="H1184" s="139">
        <v>4</v>
      </c>
      <c r="J1184" s="8" t="s">
        <v>38</v>
      </c>
      <c r="K1184" s="2" t="s">
        <v>41</v>
      </c>
      <c r="L1184" s="156" t="s">
        <v>47</v>
      </c>
      <c r="M1184" s="82">
        <f t="shared" si="69"/>
        <v>2</v>
      </c>
    </row>
    <row r="1185" spans="1:13" ht="45">
      <c r="A1185" s="3" t="s">
        <v>114</v>
      </c>
      <c r="B1185" s="2">
        <v>5</v>
      </c>
      <c r="C1185" s="2" t="s">
        <v>4</v>
      </c>
      <c r="D1185" s="2">
        <v>3</v>
      </c>
      <c r="E1185" s="2" t="s">
        <v>13</v>
      </c>
      <c r="F1185" s="140">
        <v>4</v>
      </c>
      <c r="G1185" s="2" t="s">
        <v>8</v>
      </c>
      <c r="H1185" s="139">
        <v>4</v>
      </c>
      <c r="J1185" s="6" t="s">
        <v>20</v>
      </c>
      <c r="K1185" s="2" t="s">
        <v>44</v>
      </c>
      <c r="L1185" s="156" t="s">
        <v>47</v>
      </c>
      <c r="M1185" s="82">
        <f t="shared" si="69"/>
        <v>2</v>
      </c>
    </row>
    <row r="1186" spans="1:13" ht="60">
      <c r="A1186" s="3" t="s">
        <v>32</v>
      </c>
      <c r="B1186" s="2">
        <v>5</v>
      </c>
      <c r="C1186" s="2" t="s">
        <v>38</v>
      </c>
      <c r="D1186" s="2">
        <v>4</v>
      </c>
      <c r="E1186" s="2" t="s">
        <v>43</v>
      </c>
      <c r="F1186" s="140">
        <v>4</v>
      </c>
      <c r="G1186" s="2" t="s">
        <v>9</v>
      </c>
      <c r="H1186" s="139">
        <v>4</v>
      </c>
      <c r="J1186" s="8" t="s">
        <v>31</v>
      </c>
      <c r="K1186" s="2" t="s">
        <v>45</v>
      </c>
      <c r="L1186" s="156" t="s">
        <v>47</v>
      </c>
      <c r="M1186" s="82">
        <f t="shared" si="69"/>
        <v>2</v>
      </c>
    </row>
    <row r="1187" spans="1:13" ht="45">
      <c r="A1187" s="3" t="s">
        <v>115</v>
      </c>
      <c r="B1187" s="2">
        <v>4</v>
      </c>
      <c r="C1187" s="2" t="s">
        <v>27</v>
      </c>
      <c r="D1187" s="2">
        <v>4</v>
      </c>
      <c r="E1187" s="2" t="s">
        <v>14</v>
      </c>
      <c r="F1187" s="140">
        <v>4</v>
      </c>
      <c r="G1187" s="2" t="s">
        <v>10</v>
      </c>
      <c r="H1187" s="139">
        <v>4</v>
      </c>
      <c r="J1187" s="3" t="s">
        <v>33</v>
      </c>
      <c r="K1187" s="2" t="s">
        <v>49</v>
      </c>
      <c r="L1187" s="156" t="s">
        <v>47</v>
      </c>
      <c r="M1187" s="82">
        <f t="shared" si="69"/>
        <v>2</v>
      </c>
    </row>
    <row r="1188" spans="1:13" ht="30" customHeight="1">
      <c r="A1188" s="3" t="s">
        <v>116</v>
      </c>
      <c r="B1188" s="2">
        <v>5</v>
      </c>
      <c r="C1188" s="2" t="s">
        <v>19</v>
      </c>
      <c r="D1188" s="2">
        <v>4</v>
      </c>
      <c r="E1188" s="2" t="s">
        <v>15</v>
      </c>
      <c r="F1188" s="140">
        <v>4</v>
      </c>
      <c r="G1188" s="2" t="s">
        <v>18</v>
      </c>
      <c r="H1188" s="139">
        <v>4</v>
      </c>
      <c r="J1188" s="8" t="s">
        <v>16</v>
      </c>
      <c r="K1188" s="2" t="s">
        <v>40</v>
      </c>
      <c r="L1188" s="156" t="s">
        <v>48</v>
      </c>
      <c r="M1188" s="82">
        <f t="shared" si="69"/>
        <v>0</v>
      </c>
    </row>
    <row r="1189" spans="1:13" ht="60">
      <c r="A1189" s="3" t="s">
        <v>117</v>
      </c>
      <c r="B1189" s="2">
        <v>5</v>
      </c>
      <c r="C1189" s="2" t="s">
        <v>130</v>
      </c>
      <c r="D1189" s="2">
        <v>4</v>
      </c>
      <c r="E1189" s="2" t="s">
        <v>16</v>
      </c>
      <c r="F1189" s="140">
        <v>4</v>
      </c>
      <c r="G1189" s="2" t="s">
        <v>252</v>
      </c>
      <c r="H1189" s="139">
        <v>4</v>
      </c>
      <c r="J1189" s="9" t="s">
        <v>27</v>
      </c>
      <c r="K1189" s="2" t="s">
        <v>476</v>
      </c>
      <c r="L1189" s="156" t="s">
        <v>47</v>
      </c>
      <c r="M1189" s="82">
        <f t="shared" si="69"/>
        <v>2</v>
      </c>
    </row>
    <row r="1190" spans="1:13" ht="30" customHeight="1">
      <c r="A1190" s="3" t="s">
        <v>118</v>
      </c>
      <c r="B1190" s="2">
        <v>3</v>
      </c>
      <c r="C1190" s="2" t="s">
        <v>164</v>
      </c>
      <c r="D1190" s="2">
        <v>3</v>
      </c>
      <c r="E1190" s="2" t="s">
        <v>26</v>
      </c>
      <c r="F1190" s="140">
        <v>4</v>
      </c>
      <c r="G1190" s="2" t="s">
        <v>25</v>
      </c>
      <c r="H1190" s="139">
        <v>4</v>
      </c>
      <c r="J1190" s="6" t="s">
        <v>28</v>
      </c>
      <c r="K1190" s="2" t="s">
        <v>40</v>
      </c>
      <c r="L1190" s="156" t="s">
        <v>47</v>
      </c>
      <c r="M1190" s="82">
        <f t="shared" si="69"/>
        <v>2</v>
      </c>
    </row>
    <row r="1191" spans="1:13" ht="45">
      <c r="A1191" s="3" t="s">
        <v>161</v>
      </c>
      <c r="B1191" s="2">
        <v>4</v>
      </c>
      <c r="C1191" s="2" t="s">
        <v>31</v>
      </c>
      <c r="D1191" s="2">
        <v>4</v>
      </c>
      <c r="E1191" s="2" t="s">
        <v>23</v>
      </c>
      <c r="F1191" s="140">
        <v>4</v>
      </c>
      <c r="G1191" s="2" t="s">
        <v>28</v>
      </c>
      <c r="H1191" s="139">
        <v>4</v>
      </c>
      <c r="J1191" s="3" t="s">
        <v>119</v>
      </c>
      <c r="K1191" s="2" t="s">
        <v>46</v>
      </c>
      <c r="L1191" s="156" t="s">
        <v>47</v>
      </c>
      <c r="M1191" s="82">
        <f t="shared" si="69"/>
        <v>2</v>
      </c>
    </row>
    <row r="1192" spans="1:13" ht="45">
      <c r="A1192" s="3"/>
      <c r="B1192" s="57" t="s">
        <v>132</v>
      </c>
      <c r="C1192" s="2" t="s">
        <v>30</v>
      </c>
      <c r="D1192" s="2">
        <v>4</v>
      </c>
      <c r="E1192" s="2" t="s">
        <v>24</v>
      </c>
      <c r="F1192" s="140">
        <v>3</v>
      </c>
      <c r="G1192" s="2" t="s">
        <v>29</v>
      </c>
      <c r="H1192" s="139">
        <v>4</v>
      </c>
      <c r="J1192" s="9" t="s">
        <v>31</v>
      </c>
      <c r="K1192" s="2" t="s">
        <v>51</v>
      </c>
      <c r="L1192" s="156" t="s">
        <v>47</v>
      </c>
      <c r="M1192" s="82">
        <f t="shared" si="69"/>
        <v>2</v>
      </c>
    </row>
    <row r="1193" spans="1:13" ht="45.75" customHeight="1" thickBot="1">
      <c r="A1193" s="3"/>
      <c r="B1193" s="57" t="s">
        <v>132</v>
      </c>
      <c r="C1193" s="2" t="s">
        <v>323</v>
      </c>
      <c r="D1193" s="58">
        <v>4</v>
      </c>
      <c r="E1193" s="2" t="s">
        <v>144</v>
      </c>
      <c r="F1193" s="140">
        <v>4</v>
      </c>
      <c r="G1193" s="2" t="s">
        <v>318</v>
      </c>
      <c r="H1193" s="58">
        <v>4</v>
      </c>
      <c r="J1193" s="78" t="s">
        <v>117</v>
      </c>
      <c r="K1193" s="140" t="s">
        <v>152</v>
      </c>
      <c r="L1193" s="156" t="s">
        <v>48</v>
      </c>
      <c r="M1193" s="82">
        <f t="shared" si="69"/>
        <v>0</v>
      </c>
    </row>
    <row r="1194" spans="1:13" ht="30.75" thickBot="1">
      <c r="A1194" s="3"/>
      <c r="B1194" s="57" t="s">
        <v>132</v>
      </c>
      <c r="C1194" s="2"/>
      <c r="D1194" s="58" t="s">
        <v>132</v>
      </c>
      <c r="E1194" s="2" t="s">
        <v>478</v>
      </c>
      <c r="F1194" s="58">
        <v>5</v>
      </c>
      <c r="G1194" s="2" t="s">
        <v>269</v>
      </c>
      <c r="H1194" s="58">
        <v>4</v>
      </c>
      <c r="J1194" s="157" t="s">
        <v>135</v>
      </c>
      <c r="K1194" s="42" t="s">
        <v>107</v>
      </c>
      <c r="L1194" s="158"/>
      <c r="M1194" s="83"/>
    </row>
    <row r="1195" spans="1:13" ht="45.75" customHeight="1" thickBot="1">
      <c r="A1195" s="4"/>
      <c r="B1195" s="58" t="s">
        <v>132</v>
      </c>
      <c r="C1195" s="5"/>
      <c r="D1195" s="58" t="s">
        <v>132</v>
      </c>
      <c r="E1195" s="5"/>
      <c r="F1195" s="58" t="s">
        <v>132</v>
      </c>
      <c r="G1195" s="5"/>
      <c r="H1195" s="58" t="s">
        <v>132</v>
      </c>
      <c r="K1195" s="90"/>
    </row>
    <row r="1196" spans="1:13" ht="15.75" thickBot="1">
      <c r="A1196"/>
      <c r="B1196"/>
      <c r="C1196"/>
      <c r="D1196"/>
      <c r="E1196"/>
      <c r="F1196"/>
      <c r="G1196"/>
      <c r="H1196"/>
      <c r="J1196"/>
      <c r="K1196"/>
      <c r="L1196"/>
    </row>
    <row r="1197" spans="1:13" ht="19.5" thickBot="1">
      <c r="A1197" s="391">
        <v>45362</v>
      </c>
      <c r="B1197" s="392"/>
      <c r="C1197" s="392"/>
      <c r="D1197" s="392"/>
      <c r="E1197" s="392"/>
      <c r="F1197" s="392"/>
      <c r="G1197" s="393"/>
      <c r="H1197" s="89">
        <f>SUM(B1199:B1212,D1199:D1212,F1199:F1212,H1199:H1212)+SUM(M1198:M1210)</f>
        <v>218</v>
      </c>
      <c r="J1197" s="53" t="s">
        <v>34</v>
      </c>
      <c r="K1197" s="54" t="s">
        <v>35</v>
      </c>
      <c r="L1197" s="91" t="s">
        <v>50</v>
      </c>
      <c r="M1197" s="161" t="s">
        <v>151</v>
      </c>
    </row>
    <row r="1198" spans="1:13" ht="60.75" thickBot="1">
      <c r="A1198" s="49" t="s">
        <v>0</v>
      </c>
      <c r="B1198" s="51" t="s">
        <v>120</v>
      </c>
      <c r="C1198" s="50" t="s">
        <v>1</v>
      </c>
      <c r="D1198" s="51" t="s">
        <v>120</v>
      </c>
      <c r="E1198" s="50" t="s">
        <v>112</v>
      </c>
      <c r="F1198" s="51" t="s">
        <v>120</v>
      </c>
      <c r="G1198" s="50" t="s">
        <v>131</v>
      </c>
      <c r="H1198" s="52" t="s">
        <v>120</v>
      </c>
      <c r="I1198" s="155">
        <f>H1197/230</f>
        <v>0.94782608695652171</v>
      </c>
      <c r="J1198" s="10" t="s">
        <v>21</v>
      </c>
      <c r="K1198" s="46" t="s">
        <v>467</v>
      </c>
      <c r="L1198" s="159" t="s">
        <v>47</v>
      </c>
      <c r="M1198" s="160">
        <f t="shared" ref="M1198:M1210" si="70">IF(L1198="✔",2,0)</f>
        <v>2</v>
      </c>
    </row>
    <row r="1199" spans="1:13" ht="45">
      <c r="A1199" s="47" t="s">
        <v>424</v>
      </c>
      <c r="B1199" s="48">
        <v>5</v>
      </c>
      <c r="C1199" s="48" t="s">
        <v>2</v>
      </c>
      <c r="D1199" s="48">
        <v>4</v>
      </c>
      <c r="E1199" s="48" t="s">
        <v>11</v>
      </c>
      <c r="F1199" s="55">
        <v>5</v>
      </c>
      <c r="G1199" s="48" t="s">
        <v>5</v>
      </c>
      <c r="H1199" s="138">
        <v>4</v>
      </c>
      <c r="J1199" s="7" t="s">
        <v>2</v>
      </c>
      <c r="K1199" s="2" t="s">
        <v>37</v>
      </c>
      <c r="L1199" s="156" t="s">
        <v>47</v>
      </c>
      <c r="M1199" s="82">
        <f t="shared" si="70"/>
        <v>2</v>
      </c>
    </row>
    <row r="1200" spans="1:13" ht="45">
      <c r="A1200" s="3" t="s">
        <v>113</v>
      </c>
      <c r="B1200" s="2">
        <v>4</v>
      </c>
      <c r="C1200" s="2" t="s">
        <v>21</v>
      </c>
      <c r="D1200" s="2">
        <v>3</v>
      </c>
      <c r="E1200" s="2" t="s">
        <v>479</v>
      </c>
      <c r="F1200" s="140">
        <v>5</v>
      </c>
      <c r="G1200" s="2" t="s">
        <v>6</v>
      </c>
      <c r="H1200" s="139">
        <v>4</v>
      </c>
      <c r="J1200" s="8" t="s">
        <v>4</v>
      </c>
      <c r="K1200" s="2" t="s">
        <v>39</v>
      </c>
      <c r="L1200" s="156" t="s">
        <v>47</v>
      </c>
      <c r="M1200" s="82">
        <f t="shared" si="70"/>
        <v>2</v>
      </c>
    </row>
    <row r="1201" spans="1:13" ht="45">
      <c r="A1201" s="3" t="s">
        <v>163</v>
      </c>
      <c r="B1201" s="2">
        <v>5</v>
      </c>
      <c r="C1201" s="2" t="s">
        <v>17</v>
      </c>
      <c r="D1201" s="2">
        <v>3</v>
      </c>
      <c r="E1201" s="2" t="s">
        <v>12</v>
      </c>
      <c r="F1201" s="140">
        <v>5</v>
      </c>
      <c r="G1201" s="2" t="s">
        <v>7</v>
      </c>
      <c r="H1201" s="139">
        <v>4</v>
      </c>
      <c r="J1201" s="8" t="s">
        <v>38</v>
      </c>
      <c r="K1201" s="2" t="s">
        <v>41</v>
      </c>
      <c r="L1201" s="156" t="s">
        <v>47</v>
      </c>
      <c r="M1201" s="82">
        <f t="shared" si="70"/>
        <v>2</v>
      </c>
    </row>
    <row r="1202" spans="1:13" ht="45">
      <c r="A1202" s="3" t="s">
        <v>114</v>
      </c>
      <c r="B1202" s="2">
        <v>5</v>
      </c>
      <c r="C1202" s="2" t="s">
        <v>4</v>
      </c>
      <c r="D1202" s="2">
        <v>3</v>
      </c>
      <c r="E1202" s="2" t="s">
        <v>13</v>
      </c>
      <c r="F1202" s="140">
        <v>4</v>
      </c>
      <c r="G1202" s="2" t="s">
        <v>8</v>
      </c>
      <c r="H1202" s="139">
        <v>4</v>
      </c>
      <c r="J1202" s="6" t="s">
        <v>20</v>
      </c>
      <c r="K1202" s="2" t="s">
        <v>44</v>
      </c>
      <c r="L1202" s="156" t="s">
        <v>47</v>
      </c>
      <c r="M1202" s="82">
        <f t="shared" si="70"/>
        <v>2</v>
      </c>
    </row>
    <row r="1203" spans="1:13" ht="30" customHeight="1">
      <c r="A1203" s="3" t="s">
        <v>32</v>
      </c>
      <c r="B1203" s="2">
        <v>5</v>
      </c>
      <c r="C1203" s="2" t="s">
        <v>38</v>
      </c>
      <c r="D1203" s="2">
        <v>4</v>
      </c>
      <c r="E1203" s="2" t="s">
        <v>43</v>
      </c>
      <c r="F1203" s="140">
        <v>4</v>
      </c>
      <c r="G1203" s="2" t="s">
        <v>9</v>
      </c>
      <c r="H1203" s="139">
        <v>4</v>
      </c>
      <c r="J1203" s="8" t="s">
        <v>31</v>
      </c>
      <c r="K1203" s="2" t="s">
        <v>45</v>
      </c>
      <c r="L1203" s="156" t="s">
        <v>47</v>
      </c>
      <c r="M1203" s="82">
        <f t="shared" si="70"/>
        <v>2</v>
      </c>
    </row>
    <row r="1204" spans="1:13" ht="45">
      <c r="A1204" s="3" t="s">
        <v>115</v>
      </c>
      <c r="B1204" s="2">
        <v>4</v>
      </c>
      <c r="C1204" s="2" t="s">
        <v>27</v>
      </c>
      <c r="D1204" s="2">
        <v>4</v>
      </c>
      <c r="E1204" s="2" t="s">
        <v>14</v>
      </c>
      <c r="F1204" s="140">
        <v>4</v>
      </c>
      <c r="G1204" s="2" t="s">
        <v>10</v>
      </c>
      <c r="H1204" s="139">
        <v>4</v>
      </c>
      <c r="J1204" s="3" t="s">
        <v>33</v>
      </c>
      <c r="K1204" s="2" t="s">
        <v>49</v>
      </c>
      <c r="L1204" s="156" t="s">
        <v>47</v>
      </c>
      <c r="M1204" s="82">
        <f t="shared" si="70"/>
        <v>2</v>
      </c>
    </row>
    <row r="1205" spans="1:13" ht="30" customHeight="1">
      <c r="A1205" s="3" t="s">
        <v>116</v>
      </c>
      <c r="B1205" s="2">
        <v>5</v>
      </c>
      <c r="C1205" s="2" t="s">
        <v>19</v>
      </c>
      <c r="D1205" s="2">
        <v>4</v>
      </c>
      <c r="E1205" s="2" t="s">
        <v>15</v>
      </c>
      <c r="F1205" s="140">
        <v>4</v>
      </c>
      <c r="G1205" s="2" t="s">
        <v>18</v>
      </c>
      <c r="H1205" s="139">
        <v>4</v>
      </c>
      <c r="J1205" s="8" t="s">
        <v>16</v>
      </c>
      <c r="K1205" s="2" t="s">
        <v>40</v>
      </c>
      <c r="L1205" s="156" t="s">
        <v>48</v>
      </c>
      <c r="M1205" s="82">
        <f t="shared" si="70"/>
        <v>0</v>
      </c>
    </row>
    <row r="1206" spans="1:13" ht="60">
      <c r="A1206" s="3" t="s">
        <v>117</v>
      </c>
      <c r="B1206" s="2">
        <v>5</v>
      </c>
      <c r="C1206" s="2" t="s">
        <v>130</v>
      </c>
      <c r="D1206" s="2">
        <v>4</v>
      </c>
      <c r="E1206" s="2" t="s">
        <v>16</v>
      </c>
      <c r="F1206" s="140">
        <v>4</v>
      </c>
      <c r="G1206" s="2" t="s">
        <v>252</v>
      </c>
      <c r="H1206" s="139">
        <v>4</v>
      </c>
      <c r="J1206" s="9" t="s">
        <v>27</v>
      </c>
      <c r="K1206" s="2" t="s">
        <v>476</v>
      </c>
      <c r="L1206" s="156" t="s">
        <v>47</v>
      </c>
      <c r="M1206" s="82">
        <f t="shared" si="70"/>
        <v>2</v>
      </c>
    </row>
    <row r="1207" spans="1:13" ht="45">
      <c r="A1207" s="3" t="s">
        <v>118</v>
      </c>
      <c r="B1207" s="2">
        <v>3</v>
      </c>
      <c r="C1207" s="2" t="s">
        <v>164</v>
      </c>
      <c r="D1207" s="2">
        <v>3</v>
      </c>
      <c r="E1207" s="2" t="s">
        <v>26</v>
      </c>
      <c r="F1207" s="140">
        <v>4</v>
      </c>
      <c r="G1207" s="2" t="s">
        <v>25</v>
      </c>
      <c r="H1207" s="139">
        <v>4</v>
      </c>
      <c r="J1207" s="6" t="s">
        <v>28</v>
      </c>
      <c r="K1207" s="2" t="s">
        <v>40</v>
      </c>
      <c r="L1207" s="156" t="s">
        <v>47</v>
      </c>
      <c r="M1207" s="82">
        <f t="shared" si="70"/>
        <v>2</v>
      </c>
    </row>
    <row r="1208" spans="1:13" ht="45.75" customHeight="1">
      <c r="A1208" s="3" t="s">
        <v>161</v>
      </c>
      <c r="B1208" s="2">
        <v>4</v>
      </c>
      <c r="C1208" s="2" t="s">
        <v>31</v>
      </c>
      <c r="D1208" s="2">
        <v>4</v>
      </c>
      <c r="E1208" s="2" t="s">
        <v>23</v>
      </c>
      <c r="F1208" s="140">
        <v>4</v>
      </c>
      <c r="G1208" s="2" t="s">
        <v>28</v>
      </c>
      <c r="H1208" s="139">
        <v>4</v>
      </c>
      <c r="J1208" s="3" t="s">
        <v>119</v>
      </c>
      <c r="K1208" s="2" t="s">
        <v>46</v>
      </c>
      <c r="L1208" s="156" t="s">
        <v>47</v>
      </c>
      <c r="M1208" s="82">
        <f t="shared" si="70"/>
        <v>2</v>
      </c>
    </row>
    <row r="1209" spans="1:13" ht="45">
      <c r="A1209" s="3"/>
      <c r="B1209" s="57" t="s">
        <v>132</v>
      </c>
      <c r="C1209" s="2" t="s">
        <v>30</v>
      </c>
      <c r="D1209" s="2">
        <v>4</v>
      </c>
      <c r="E1209" s="2" t="s">
        <v>24</v>
      </c>
      <c r="F1209" s="140">
        <v>3</v>
      </c>
      <c r="G1209" s="2" t="s">
        <v>29</v>
      </c>
      <c r="H1209" s="139">
        <v>4</v>
      </c>
      <c r="J1209" s="9" t="s">
        <v>31</v>
      </c>
      <c r="K1209" s="2" t="s">
        <v>51</v>
      </c>
      <c r="L1209" s="156" t="s">
        <v>47</v>
      </c>
      <c r="M1209" s="82">
        <f t="shared" si="70"/>
        <v>2</v>
      </c>
    </row>
    <row r="1210" spans="1:13" ht="45.75" customHeight="1" thickBot="1">
      <c r="A1210" s="3"/>
      <c r="B1210" s="57" t="s">
        <v>132</v>
      </c>
      <c r="C1210" s="2" t="s">
        <v>323</v>
      </c>
      <c r="D1210" s="58">
        <v>4</v>
      </c>
      <c r="E1210" s="2" t="s">
        <v>144</v>
      </c>
      <c r="F1210" s="140">
        <v>4</v>
      </c>
      <c r="G1210" s="2" t="s">
        <v>318</v>
      </c>
      <c r="H1210" s="58">
        <v>4</v>
      </c>
      <c r="J1210" s="78" t="s">
        <v>117</v>
      </c>
      <c r="K1210" s="140" t="s">
        <v>152</v>
      </c>
      <c r="L1210" s="156" t="s">
        <v>48</v>
      </c>
      <c r="M1210" s="82">
        <f t="shared" si="70"/>
        <v>0</v>
      </c>
    </row>
    <row r="1211" spans="1:13" ht="30.75" thickBot="1">
      <c r="A1211" s="3"/>
      <c r="B1211" s="57" t="s">
        <v>132</v>
      </c>
      <c r="C1211" s="2"/>
      <c r="D1211" s="58" t="s">
        <v>132</v>
      </c>
      <c r="E1211" s="2" t="s">
        <v>478</v>
      </c>
      <c r="F1211" s="58">
        <v>5</v>
      </c>
      <c r="G1211" s="2" t="s">
        <v>269</v>
      </c>
      <c r="H1211" s="58">
        <v>4</v>
      </c>
      <c r="J1211" s="157" t="s">
        <v>135</v>
      </c>
      <c r="K1211" s="42" t="s">
        <v>107</v>
      </c>
      <c r="L1211" s="158"/>
      <c r="M1211" s="83"/>
    </row>
    <row r="1212" spans="1:13" ht="15.75" thickBot="1">
      <c r="A1212" s="4"/>
      <c r="B1212" s="58" t="s">
        <v>132</v>
      </c>
      <c r="C1212" s="5"/>
      <c r="D1212" s="58" t="s">
        <v>132</v>
      </c>
      <c r="E1212" s="5"/>
      <c r="F1212" s="58" t="s">
        <v>132</v>
      </c>
      <c r="G1212" s="5"/>
      <c r="H1212" s="58" t="s">
        <v>132</v>
      </c>
      <c r="K1212" s="90"/>
    </row>
    <row r="1213" spans="1:13" ht="15.75" thickBot="1">
      <c r="A1213"/>
      <c r="B1213"/>
      <c r="C1213"/>
      <c r="D1213"/>
      <c r="E1213"/>
      <c r="F1213"/>
      <c r="G1213"/>
      <c r="H1213"/>
      <c r="J1213"/>
      <c r="K1213"/>
      <c r="L1213"/>
    </row>
    <row r="1214" spans="1:13" ht="19.5" thickBot="1">
      <c r="A1214" s="391">
        <v>45363</v>
      </c>
      <c r="B1214" s="392"/>
      <c r="C1214" s="392"/>
      <c r="D1214" s="392"/>
      <c r="E1214" s="392"/>
      <c r="F1214" s="392"/>
      <c r="G1214" s="393"/>
      <c r="H1214" s="89">
        <f>SUM(B1216:B1229,D1216:D1229,F1216:F1229,H1216:H1229)+SUM(M1215:M1227)</f>
        <v>218</v>
      </c>
      <c r="J1214" s="53" t="s">
        <v>34</v>
      </c>
      <c r="K1214" s="54" t="s">
        <v>35</v>
      </c>
      <c r="L1214" s="91" t="s">
        <v>50</v>
      </c>
      <c r="M1214" s="161" t="s">
        <v>151</v>
      </c>
    </row>
    <row r="1215" spans="1:13" ht="60.75" thickBot="1">
      <c r="A1215" s="49" t="s">
        <v>0</v>
      </c>
      <c r="B1215" s="51" t="s">
        <v>120</v>
      </c>
      <c r="C1215" s="50" t="s">
        <v>1</v>
      </c>
      <c r="D1215" s="51" t="s">
        <v>120</v>
      </c>
      <c r="E1215" s="50" t="s">
        <v>112</v>
      </c>
      <c r="F1215" s="51" t="s">
        <v>120</v>
      </c>
      <c r="G1215" s="50" t="s">
        <v>131</v>
      </c>
      <c r="H1215" s="52" t="s">
        <v>120</v>
      </c>
      <c r="I1215" s="155">
        <f>H1214/230</f>
        <v>0.94782608695652171</v>
      </c>
      <c r="J1215" s="10" t="s">
        <v>21</v>
      </c>
      <c r="K1215" s="46" t="s">
        <v>467</v>
      </c>
      <c r="L1215" s="159" t="s">
        <v>47</v>
      </c>
      <c r="M1215" s="160">
        <f t="shared" ref="M1215:M1227" si="71">IF(L1215="✔",2,0)</f>
        <v>2</v>
      </c>
    </row>
    <row r="1216" spans="1:13" ht="45">
      <c r="A1216" s="47" t="s">
        <v>424</v>
      </c>
      <c r="B1216" s="48">
        <v>5</v>
      </c>
      <c r="C1216" s="48" t="s">
        <v>2</v>
      </c>
      <c r="D1216" s="48">
        <v>4</v>
      </c>
      <c r="E1216" s="48" t="s">
        <v>11</v>
      </c>
      <c r="F1216" s="55">
        <v>5</v>
      </c>
      <c r="G1216" s="48" t="s">
        <v>5</v>
      </c>
      <c r="H1216" s="138">
        <v>4</v>
      </c>
      <c r="J1216" s="7" t="s">
        <v>2</v>
      </c>
      <c r="K1216" s="2" t="s">
        <v>37</v>
      </c>
      <c r="L1216" s="156" t="s">
        <v>47</v>
      </c>
      <c r="M1216" s="82">
        <f t="shared" si="71"/>
        <v>2</v>
      </c>
    </row>
    <row r="1217" spans="1:13" ht="45">
      <c r="A1217" s="3" t="s">
        <v>113</v>
      </c>
      <c r="B1217" s="2">
        <v>4</v>
      </c>
      <c r="C1217" s="2" t="s">
        <v>21</v>
      </c>
      <c r="D1217" s="2">
        <v>3</v>
      </c>
      <c r="E1217" s="2" t="s">
        <v>479</v>
      </c>
      <c r="F1217" s="140">
        <v>5</v>
      </c>
      <c r="G1217" s="2" t="s">
        <v>6</v>
      </c>
      <c r="H1217" s="139">
        <v>4</v>
      </c>
      <c r="J1217" s="8" t="s">
        <v>4</v>
      </c>
      <c r="K1217" s="2" t="s">
        <v>39</v>
      </c>
      <c r="L1217" s="156" t="s">
        <v>47</v>
      </c>
      <c r="M1217" s="82">
        <f t="shared" si="71"/>
        <v>2</v>
      </c>
    </row>
    <row r="1218" spans="1:13" ht="30" customHeight="1">
      <c r="A1218" s="3" t="s">
        <v>163</v>
      </c>
      <c r="B1218" s="2">
        <v>5</v>
      </c>
      <c r="C1218" s="2" t="s">
        <v>17</v>
      </c>
      <c r="D1218" s="2">
        <v>3</v>
      </c>
      <c r="E1218" s="2" t="s">
        <v>12</v>
      </c>
      <c r="F1218" s="140">
        <v>5</v>
      </c>
      <c r="G1218" s="2" t="s">
        <v>7</v>
      </c>
      <c r="H1218" s="139">
        <v>4</v>
      </c>
      <c r="J1218" s="8" t="s">
        <v>38</v>
      </c>
      <c r="K1218" s="2" t="s">
        <v>41</v>
      </c>
      <c r="L1218" s="156" t="s">
        <v>47</v>
      </c>
      <c r="M1218" s="82">
        <f t="shared" si="71"/>
        <v>2</v>
      </c>
    </row>
    <row r="1219" spans="1:13" ht="45">
      <c r="A1219" s="3" t="s">
        <v>114</v>
      </c>
      <c r="B1219" s="2">
        <v>5</v>
      </c>
      <c r="C1219" s="2" t="s">
        <v>4</v>
      </c>
      <c r="D1219" s="2">
        <v>3</v>
      </c>
      <c r="E1219" s="2" t="s">
        <v>13</v>
      </c>
      <c r="F1219" s="140">
        <v>4</v>
      </c>
      <c r="G1219" s="2" t="s">
        <v>8</v>
      </c>
      <c r="H1219" s="139">
        <v>4</v>
      </c>
      <c r="J1219" s="6" t="s">
        <v>20</v>
      </c>
      <c r="K1219" s="2" t="s">
        <v>44</v>
      </c>
      <c r="L1219" s="156" t="s">
        <v>47</v>
      </c>
      <c r="M1219" s="82">
        <f t="shared" si="71"/>
        <v>2</v>
      </c>
    </row>
    <row r="1220" spans="1:13" ht="30" customHeight="1">
      <c r="A1220" s="3" t="s">
        <v>32</v>
      </c>
      <c r="B1220" s="2">
        <v>5</v>
      </c>
      <c r="C1220" s="2" t="s">
        <v>38</v>
      </c>
      <c r="D1220" s="2">
        <v>4</v>
      </c>
      <c r="E1220" s="2" t="s">
        <v>43</v>
      </c>
      <c r="F1220" s="140">
        <v>4</v>
      </c>
      <c r="G1220" s="2" t="s">
        <v>9</v>
      </c>
      <c r="H1220" s="139">
        <v>4</v>
      </c>
      <c r="J1220" s="8" t="s">
        <v>31</v>
      </c>
      <c r="K1220" s="2" t="s">
        <v>45</v>
      </c>
      <c r="L1220" s="156" t="s">
        <v>47</v>
      </c>
      <c r="M1220" s="82">
        <f t="shared" si="71"/>
        <v>2</v>
      </c>
    </row>
    <row r="1221" spans="1:13" ht="45">
      <c r="A1221" s="3" t="s">
        <v>115</v>
      </c>
      <c r="B1221" s="2">
        <v>4</v>
      </c>
      <c r="C1221" s="2" t="s">
        <v>27</v>
      </c>
      <c r="D1221" s="2">
        <v>4</v>
      </c>
      <c r="E1221" s="2" t="s">
        <v>14</v>
      </c>
      <c r="F1221" s="140">
        <v>4</v>
      </c>
      <c r="G1221" s="2" t="s">
        <v>10</v>
      </c>
      <c r="H1221" s="139">
        <v>4</v>
      </c>
      <c r="J1221" s="3" t="s">
        <v>33</v>
      </c>
      <c r="K1221" s="2" t="s">
        <v>49</v>
      </c>
      <c r="L1221" s="156" t="s">
        <v>47</v>
      </c>
      <c r="M1221" s="82">
        <f t="shared" si="71"/>
        <v>2</v>
      </c>
    </row>
    <row r="1222" spans="1:13" ht="45">
      <c r="A1222" s="3" t="s">
        <v>116</v>
      </c>
      <c r="B1222" s="2">
        <v>5</v>
      </c>
      <c r="C1222" s="2" t="s">
        <v>19</v>
      </c>
      <c r="D1222" s="2">
        <v>4</v>
      </c>
      <c r="E1222" s="2" t="s">
        <v>15</v>
      </c>
      <c r="F1222" s="140">
        <v>4</v>
      </c>
      <c r="G1222" s="2" t="s">
        <v>18</v>
      </c>
      <c r="H1222" s="139">
        <v>4</v>
      </c>
      <c r="J1222" s="8" t="s">
        <v>16</v>
      </c>
      <c r="K1222" s="2" t="s">
        <v>40</v>
      </c>
      <c r="L1222" s="156" t="s">
        <v>48</v>
      </c>
      <c r="M1222" s="82">
        <f t="shared" si="71"/>
        <v>0</v>
      </c>
    </row>
    <row r="1223" spans="1:13" ht="45.75" customHeight="1">
      <c r="A1223" s="3" t="s">
        <v>117</v>
      </c>
      <c r="B1223" s="2">
        <v>5</v>
      </c>
      <c r="C1223" s="2" t="s">
        <v>130</v>
      </c>
      <c r="D1223" s="2">
        <v>4</v>
      </c>
      <c r="E1223" s="2" t="s">
        <v>16</v>
      </c>
      <c r="F1223" s="140">
        <v>4</v>
      </c>
      <c r="G1223" s="2" t="s">
        <v>252</v>
      </c>
      <c r="H1223" s="139">
        <v>4</v>
      </c>
      <c r="J1223" s="9" t="s">
        <v>27</v>
      </c>
      <c r="K1223" s="2" t="s">
        <v>476</v>
      </c>
      <c r="L1223" s="156" t="s">
        <v>47</v>
      </c>
      <c r="M1223" s="82">
        <f t="shared" si="71"/>
        <v>2</v>
      </c>
    </row>
    <row r="1224" spans="1:13" ht="45">
      <c r="A1224" s="3" t="s">
        <v>118</v>
      </c>
      <c r="B1224" s="2">
        <v>3</v>
      </c>
      <c r="C1224" s="2" t="s">
        <v>164</v>
      </c>
      <c r="D1224" s="2">
        <v>3</v>
      </c>
      <c r="E1224" s="2" t="s">
        <v>26</v>
      </c>
      <c r="F1224" s="140">
        <v>4</v>
      </c>
      <c r="G1224" s="2" t="s">
        <v>25</v>
      </c>
      <c r="H1224" s="139">
        <v>4</v>
      </c>
      <c r="J1224" s="6" t="s">
        <v>28</v>
      </c>
      <c r="K1224" s="2" t="s">
        <v>40</v>
      </c>
      <c r="L1224" s="156" t="s">
        <v>47</v>
      </c>
      <c r="M1224" s="82">
        <f t="shared" si="71"/>
        <v>2</v>
      </c>
    </row>
    <row r="1225" spans="1:13" ht="45.75" customHeight="1">
      <c r="A1225" s="3" t="s">
        <v>161</v>
      </c>
      <c r="B1225" s="2">
        <v>4</v>
      </c>
      <c r="C1225" s="2" t="s">
        <v>31</v>
      </c>
      <c r="D1225" s="2">
        <v>4</v>
      </c>
      <c r="E1225" s="2" t="s">
        <v>23</v>
      </c>
      <c r="F1225" s="140">
        <v>4</v>
      </c>
      <c r="G1225" s="2" t="s">
        <v>28</v>
      </c>
      <c r="H1225" s="139">
        <v>4</v>
      </c>
      <c r="J1225" s="3" t="s">
        <v>119</v>
      </c>
      <c r="K1225" s="2" t="s">
        <v>46</v>
      </c>
      <c r="L1225" s="156" t="s">
        <v>47</v>
      </c>
      <c r="M1225" s="82">
        <f t="shared" si="71"/>
        <v>2</v>
      </c>
    </row>
    <row r="1226" spans="1:13" ht="45">
      <c r="A1226" s="3"/>
      <c r="B1226" s="57" t="s">
        <v>132</v>
      </c>
      <c r="C1226" s="2" t="s">
        <v>30</v>
      </c>
      <c r="D1226" s="2">
        <v>4</v>
      </c>
      <c r="E1226" s="2" t="s">
        <v>24</v>
      </c>
      <c r="F1226" s="140">
        <v>3</v>
      </c>
      <c r="G1226" s="2" t="s">
        <v>29</v>
      </c>
      <c r="H1226" s="139">
        <v>4</v>
      </c>
      <c r="J1226" s="9" t="s">
        <v>31</v>
      </c>
      <c r="K1226" s="2" t="s">
        <v>51</v>
      </c>
      <c r="L1226" s="156" t="s">
        <v>47</v>
      </c>
      <c r="M1226" s="82">
        <f t="shared" si="71"/>
        <v>2</v>
      </c>
    </row>
    <row r="1227" spans="1:13" ht="30.75" thickBot="1">
      <c r="A1227" s="3"/>
      <c r="B1227" s="57" t="s">
        <v>132</v>
      </c>
      <c r="C1227" s="2" t="s">
        <v>323</v>
      </c>
      <c r="D1227" s="58">
        <v>4</v>
      </c>
      <c r="E1227" s="2" t="s">
        <v>144</v>
      </c>
      <c r="F1227" s="140">
        <v>4</v>
      </c>
      <c r="G1227" s="2" t="s">
        <v>318</v>
      </c>
      <c r="H1227" s="58">
        <v>4</v>
      </c>
      <c r="J1227" s="78" t="s">
        <v>117</v>
      </c>
      <c r="K1227" s="140" t="s">
        <v>152</v>
      </c>
      <c r="L1227" s="156" t="s">
        <v>48</v>
      </c>
      <c r="M1227" s="82">
        <f t="shared" si="71"/>
        <v>0</v>
      </c>
    </row>
    <row r="1228" spans="1:13" ht="30.75" thickBot="1">
      <c r="A1228" s="3"/>
      <c r="B1228" s="57" t="s">
        <v>132</v>
      </c>
      <c r="C1228" s="2"/>
      <c r="D1228" s="58" t="s">
        <v>132</v>
      </c>
      <c r="E1228" s="2" t="s">
        <v>478</v>
      </c>
      <c r="F1228" s="58">
        <v>5</v>
      </c>
      <c r="G1228" s="2" t="s">
        <v>269</v>
      </c>
      <c r="H1228" s="58">
        <v>4</v>
      </c>
      <c r="J1228" s="157" t="s">
        <v>135</v>
      </c>
      <c r="K1228" s="42" t="s">
        <v>107</v>
      </c>
      <c r="L1228" s="158"/>
      <c r="M1228" s="83"/>
    </row>
    <row r="1229" spans="1:13" ht="15.75" thickBot="1">
      <c r="A1229" s="4"/>
      <c r="B1229" s="58" t="s">
        <v>132</v>
      </c>
      <c r="C1229" s="5"/>
      <c r="D1229" s="58" t="s">
        <v>132</v>
      </c>
      <c r="E1229" s="5"/>
      <c r="F1229" s="58" t="s">
        <v>132</v>
      </c>
      <c r="G1229" s="5"/>
      <c r="H1229" s="58" t="s">
        <v>132</v>
      </c>
      <c r="K1229" s="90"/>
    </row>
    <row r="1230" spans="1:13" ht="15.75" thickBot="1">
      <c r="A1230"/>
      <c r="B1230"/>
      <c r="C1230"/>
      <c r="D1230"/>
      <c r="E1230"/>
      <c r="F1230"/>
      <c r="G1230"/>
      <c r="H1230"/>
      <c r="J1230"/>
      <c r="K1230"/>
      <c r="L1230"/>
    </row>
    <row r="1231" spans="1:13" ht="19.5" thickBot="1">
      <c r="A1231" s="391">
        <v>45364</v>
      </c>
      <c r="B1231" s="392"/>
      <c r="C1231" s="392"/>
      <c r="D1231" s="392"/>
      <c r="E1231" s="392"/>
      <c r="F1231" s="392"/>
      <c r="G1231" s="393"/>
      <c r="H1231" s="89">
        <f>SUM(B1233:B1246,D1233:D1246,F1233:F1246,H1233:H1246)+SUM(M1232:M1244)</f>
        <v>218</v>
      </c>
      <c r="J1231" s="53" t="s">
        <v>34</v>
      </c>
      <c r="K1231" s="54" t="s">
        <v>35</v>
      </c>
      <c r="L1231" s="91" t="s">
        <v>50</v>
      </c>
      <c r="M1231" s="161" t="s">
        <v>151</v>
      </c>
    </row>
    <row r="1232" spans="1:13" ht="60.75" thickBot="1">
      <c r="A1232" s="49" t="s">
        <v>0</v>
      </c>
      <c r="B1232" s="51" t="s">
        <v>120</v>
      </c>
      <c r="C1232" s="50" t="s">
        <v>1</v>
      </c>
      <c r="D1232" s="51" t="s">
        <v>120</v>
      </c>
      <c r="E1232" s="50" t="s">
        <v>112</v>
      </c>
      <c r="F1232" s="51" t="s">
        <v>120</v>
      </c>
      <c r="G1232" s="50" t="s">
        <v>131</v>
      </c>
      <c r="H1232" s="52" t="s">
        <v>120</v>
      </c>
      <c r="I1232" s="155">
        <f>H1231/230</f>
        <v>0.94782608695652171</v>
      </c>
      <c r="J1232" s="10" t="s">
        <v>21</v>
      </c>
      <c r="K1232" s="46" t="s">
        <v>467</v>
      </c>
      <c r="L1232" s="159" t="s">
        <v>47</v>
      </c>
      <c r="M1232" s="160">
        <f t="shared" ref="M1232:M1244" si="72">IF(L1232="✔",2,0)</f>
        <v>2</v>
      </c>
    </row>
    <row r="1233" spans="1:13" ht="30" customHeight="1">
      <c r="A1233" s="47" t="s">
        <v>424</v>
      </c>
      <c r="B1233" s="48">
        <v>5</v>
      </c>
      <c r="C1233" s="48" t="s">
        <v>2</v>
      </c>
      <c r="D1233" s="48">
        <v>4</v>
      </c>
      <c r="E1233" s="48" t="s">
        <v>11</v>
      </c>
      <c r="F1233" s="55">
        <v>5</v>
      </c>
      <c r="G1233" s="48" t="s">
        <v>5</v>
      </c>
      <c r="H1233" s="138">
        <v>4</v>
      </c>
      <c r="J1233" s="7" t="s">
        <v>2</v>
      </c>
      <c r="K1233" s="2" t="s">
        <v>37</v>
      </c>
      <c r="L1233" s="156" t="s">
        <v>47</v>
      </c>
      <c r="M1233" s="82">
        <f t="shared" si="72"/>
        <v>2</v>
      </c>
    </row>
    <row r="1234" spans="1:13" ht="45">
      <c r="A1234" s="3" t="s">
        <v>113</v>
      </c>
      <c r="B1234" s="2">
        <v>4</v>
      </c>
      <c r="C1234" s="2" t="s">
        <v>21</v>
      </c>
      <c r="D1234" s="2">
        <v>3</v>
      </c>
      <c r="E1234" s="2" t="s">
        <v>479</v>
      </c>
      <c r="F1234" s="140">
        <v>5</v>
      </c>
      <c r="G1234" s="2" t="s">
        <v>6</v>
      </c>
      <c r="H1234" s="139">
        <v>4</v>
      </c>
      <c r="J1234" s="8" t="s">
        <v>4</v>
      </c>
      <c r="K1234" s="2" t="s">
        <v>39</v>
      </c>
      <c r="L1234" s="156" t="s">
        <v>47</v>
      </c>
      <c r="M1234" s="82">
        <f t="shared" si="72"/>
        <v>2</v>
      </c>
    </row>
    <row r="1235" spans="1:13" ht="30" customHeight="1">
      <c r="A1235" s="3" t="s">
        <v>163</v>
      </c>
      <c r="B1235" s="2">
        <v>5</v>
      </c>
      <c r="C1235" s="2" t="s">
        <v>17</v>
      </c>
      <c r="D1235" s="2">
        <v>3</v>
      </c>
      <c r="E1235" s="2" t="s">
        <v>12</v>
      </c>
      <c r="F1235" s="140">
        <v>5</v>
      </c>
      <c r="G1235" s="2" t="s">
        <v>7</v>
      </c>
      <c r="H1235" s="139">
        <v>4</v>
      </c>
      <c r="J1235" s="8" t="s">
        <v>38</v>
      </c>
      <c r="K1235" s="2" t="s">
        <v>41</v>
      </c>
      <c r="L1235" s="156" t="s">
        <v>47</v>
      </c>
      <c r="M1235" s="82">
        <f t="shared" si="72"/>
        <v>2</v>
      </c>
    </row>
    <row r="1236" spans="1:13" ht="45">
      <c r="A1236" s="3" t="s">
        <v>114</v>
      </c>
      <c r="B1236" s="2">
        <v>5</v>
      </c>
      <c r="C1236" s="2" t="s">
        <v>4</v>
      </c>
      <c r="D1236" s="2">
        <v>3</v>
      </c>
      <c r="E1236" s="2" t="s">
        <v>13</v>
      </c>
      <c r="F1236" s="140">
        <v>4</v>
      </c>
      <c r="G1236" s="2" t="s">
        <v>8</v>
      </c>
      <c r="H1236" s="139">
        <v>4</v>
      </c>
      <c r="J1236" s="6" t="s">
        <v>20</v>
      </c>
      <c r="K1236" s="2" t="s">
        <v>44</v>
      </c>
      <c r="L1236" s="156" t="s">
        <v>47</v>
      </c>
      <c r="M1236" s="82">
        <f t="shared" si="72"/>
        <v>2</v>
      </c>
    </row>
    <row r="1237" spans="1:13" ht="60">
      <c r="A1237" s="3" t="s">
        <v>32</v>
      </c>
      <c r="B1237" s="2">
        <v>5</v>
      </c>
      <c r="C1237" s="2" t="s">
        <v>38</v>
      </c>
      <c r="D1237" s="2">
        <v>4</v>
      </c>
      <c r="E1237" s="2" t="s">
        <v>43</v>
      </c>
      <c r="F1237" s="140">
        <v>4</v>
      </c>
      <c r="G1237" s="2" t="s">
        <v>9</v>
      </c>
      <c r="H1237" s="139">
        <v>4</v>
      </c>
      <c r="J1237" s="8" t="s">
        <v>31</v>
      </c>
      <c r="K1237" s="2" t="s">
        <v>45</v>
      </c>
      <c r="L1237" s="156" t="s">
        <v>47</v>
      </c>
      <c r="M1237" s="82">
        <f t="shared" si="72"/>
        <v>2</v>
      </c>
    </row>
    <row r="1238" spans="1:13" ht="45.75" customHeight="1">
      <c r="A1238" s="3" t="s">
        <v>115</v>
      </c>
      <c r="B1238" s="2">
        <v>4</v>
      </c>
      <c r="C1238" s="2" t="s">
        <v>27</v>
      </c>
      <c r="D1238" s="2">
        <v>4</v>
      </c>
      <c r="E1238" s="2" t="s">
        <v>14</v>
      </c>
      <c r="F1238" s="140">
        <v>4</v>
      </c>
      <c r="G1238" s="2" t="s">
        <v>10</v>
      </c>
      <c r="H1238" s="139">
        <v>4</v>
      </c>
      <c r="J1238" s="3" t="s">
        <v>33</v>
      </c>
      <c r="K1238" s="2" t="s">
        <v>49</v>
      </c>
      <c r="L1238" s="156" t="s">
        <v>47</v>
      </c>
      <c r="M1238" s="82">
        <f t="shared" si="72"/>
        <v>2</v>
      </c>
    </row>
    <row r="1239" spans="1:13" ht="45">
      <c r="A1239" s="3" t="s">
        <v>116</v>
      </c>
      <c r="B1239" s="2">
        <v>5</v>
      </c>
      <c r="C1239" s="2" t="s">
        <v>19</v>
      </c>
      <c r="D1239" s="2">
        <v>4</v>
      </c>
      <c r="E1239" s="2" t="s">
        <v>15</v>
      </c>
      <c r="F1239" s="140">
        <v>4</v>
      </c>
      <c r="G1239" s="2" t="s">
        <v>18</v>
      </c>
      <c r="H1239" s="139">
        <v>4</v>
      </c>
      <c r="J1239" s="8" t="s">
        <v>16</v>
      </c>
      <c r="K1239" s="2" t="s">
        <v>40</v>
      </c>
      <c r="L1239" s="156" t="s">
        <v>48</v>
      </c>
      <c r="M1239" s="82">
        <f t="shared" si="72"/>
        <v>0</v>
      </c>
    </row>
    <row r="1240" spans="1:13" ht="45.75" customHeight="1">
      <c r="A1240" s="3" t="s">
        <v>117</v>
      </c>
      <c r="B1240" s="2">
        <v>5</v>
      </c>
      <c r="C1240" s="2" t="s">
        <v>130</v>
      </c>
      <c r="D1240" s="2">
        <v>4</v>
      </c>
      <c r="E1240" s="2" t="s">
        <v>16</v>
      </c>
      <c r="F1240" s="140">
        <v>4</v>
      </c>
      <c r="G1240" s="2" t="s">
        <v>252</v>
      </c>
      <c r="H1240" s="139">
        <v>4</v>
      </c>
      <c r="J1240" s="9" t="s">
        <v>27</v>
      </c>
      <c r="K1240" s="2" t="s">
        <v>476</v>
      </c>
      <c r="L1240" s="156" t="s">
        <v>47</v>
      </c>
      <c r="M1240" s="82">
        <f t="shared" si="72"/>
        <v>2</v>
      </c>
    </row>
    <row r="1241" spans="1:13" ht="45">
      <c r="A1241" s="3" t="s">
        <v>118</v>
      </c>
      <c r="B1241" s="2">
        <v>3</v>
      </c>
      <c r="C1241" s="2" t="s">
        <v>164</v>
      </c>
      <c r="D1241" s="2">
        <v>3</v>
      </c>
      <c r="E1241" s="2" t="s">
        <v>26</v>
      </c>
      <c r="F1241" s="140">
        <v>4</v>
      </c>
      <c r="G1241" s="2" t="s">
        <v>25</v>
      </c>
      <c r="H1241" s="139">
        <v>4</v>
      </c>
      <c r="J1241" s="6" t="s">
        <v>28</v>
      </c>
      <c r="K1241" s="2" t="s">
        <v>40</v>
      </c>
      <c r="L1241" s="156" t="s">
        <v>47</v>
      </c>
      <c r="M1241" s="82">
        <f t="shared" si="72"/>
        <v>2</v>
      </c>
    </row>
    <row r="1242" spans="1:13" ht="45">
      <c r="A1242" s="3" t="s">
        <v>161</v>
      </c>
      <c r="B1242" s="2">
        <v>4</v>
      </c>
      <c r="C1242" s="2" t="s">
        <v>31</v>
      </c>
      <c r="D1242" s="2">
        <v>4</v>
      </c>
      <c r="E1242" s="2" t="s">
        <v>23</v>
      </c>
      <c r="F1242" s="140">
        <v>4</v>
      </c>
      <c r="G1242" s="2" t="s">
        <v>28</v>
      </c>
      <c r="H1242" s="139">
        <v>4</v>
      </c>
      <c r="J1242" s="3" t="s">
        <v>119</v>
      </c>
      <c r="K1242" s="2" t="s">
        <v>46</v>
      </c>
      <c r="L1242" s="156" t="s">
        <v>47</v>
      </c>
      <c r="M1242" s="82">
        <f t="shared" si="72"/>
        <v>2</v>
      </c>
    </row>
    <row r="1243" spans="1:13" ht="45">
      <c r="A1243" s="3"/>
      <c r="B1243" s="57" t="s">
        <v>132</v>
      </c>
      <c r="C1243" s="2" t="s">
        <v>30</v>
      </c>
      <c r="D1243" s="2">
        <v>4</v>
      </c>
      <c r="E1243" s="2" t="s">
        <v>24</v>
      </c>
      <c r="F1243" s="140">
        <v>3</v>
      </c>
      <c r="G1243" s="2" t="s">
        <v>29</v>
      </c>
      <c r="H1243" s="139">
        <v>4</v>
      </c>
      <c r="J1243" s="9" t="s">
        <v>31</v>
      </c>
      <c r="K1243" s="2" t="s">
        <v>51</v>
      </c>
      <c r="L1243" s="156" t="s">
        <v>47</v>
      </c>
      <c r="M1243" s="82">
        <f t="shared" si="72"/>
        <v>2</v>
      </c>
    </row>
    <row r="1244" spans="1:13" ht="30.75" thickBot="1">
      <c r="A1244" s="3"/>
      <c r="B1244" s="57" t="s">
        <v>132</v>
      </c>
      <c r="C1244" s="2" t="s">
        <v>323</v>
      </c>
      <c r="D1244" s="58">
        <v>4</v>
      </c>
      <c r="E1244" s="2" t="s">
        <v>144</v>
      </c>
      <c r="F1244" s="140">
        <v>4</v>
      </c>
      <c r="G1244" s="2" t="s">
        <v>318</v>
      </c>
      <c r="H1244" s="58">
        <v>4</v>
      </c>
      <c r="J1244" s="78" t="s">
        <v>117</v>
      </c>
      <c r="K1244" s="140" t="s">
        <v>152</v>
      </c>
      <c r="L1244" s="156" t="s">
        <v>48</v>
      </c>
      <c r="M1244" s="82">
        <f t="shared" si="72"/>
        <v>0</v>
      </c>
    </row>
    <row r="1245" spans="1:13" ht="30.75" thickBot="1">
      <c r="A1245" s="3"/>
      <c r="B1245" s="57" t="s">
        <v>132</v>
      </c>
      <c r="C1245" s="2"/>
      <c r="D1245" s="58" t="s">
        <v>132</v>
      </c>
      <c r="E1245" s="2" t="s">
        <v>478</v>
      </c>
      <c r="F1245" s="58">
        <v>5</v>
      </c>
      <c r="G1245" s="2" t="s">
        <v>269</v>
      </c>
      <c r="H1245" s="58">
        <v>4</v>
      </c>
      <c r="J1245" s="157" t="s">
        <v>135</v>
      </c>
      <c r="K1245" s="42" t="s">
        <v>107</v>
      </c>
      <c r="L1245" s="158"/>
      <c r="M1245" s="83"/>
    </row>
    <row r="1246" spans="1:13" ht="15.75" thickBot="1">
      <c r="A1246" s="4"/>
      <c r="B1246" s="58" t="s">
        <v>132</v>
      </c>
      <c r="C1246" s="5"/>
      <c r="D1246" s="58" t="s">
        <v>132</v>
      </c>
      <c r="E1246" s="5"/>
      <c r="F1246" s="58" t="s">
        <v>132</v>
      </c>
      <c r="G1246" s="5"/>
      <c r="H1246" s="58" t="s">
        <v>132</v>
      </c>
      <c r="K1246" s="90"/>
    </row>
    <row r="1247" spans="1:13" ht="15.75" thickBot="1">
      <c r="A1247"/>
      <c r="B1247"/>
      <c r="C1247"/>
      <c r="D1247"/>
      <c r="E1247"/>
      <c r="F1247"/>
      <c r="G1247"/>
      <c r="H1247"/>
      <c r="J1247"/>
      <c r="K1247"/>
      <c r="L1247"/>
    </row>
    <row r="1248" spans="1:13" ht="30" customHeight="1" thickBot="1">
      <c r="A1248" s="391">
        <v>45365</v>
      </c>
      <c r="B1248" s="392"/>
      <c r="C1248" s="392"/>
      <c r="D1248" s="392"/>
      <c r="E1248" s="392"/>
      <c r="F1248" s="392"/>
      <c r="G1248" s="393"/>
      <c r="H1248" s="89">
        <f>SUM(B1250:B1263,D1250:D1263,F1250:F1263,H1250:H1263)+SUM(M1249:M1261)</f>
        <v>220</v>
      </c>
      <c r="J1248" s="53" t="s">
        <v>34</v>
      </c>
      <c r="K1248" s="54" t="s">
        <v>35</v>
      </c>
      <c r="L1248" s="91" t="s">
        <v>50</v>
      </c>
      <c r="M1248" s="161" t="s">
        <v>151</v>
      </c>
    </row>
    <row r="1249" spans="1:13" ht="60.75" thickBot="1">
      <c r="A1249" s="49" t="s">
        <v>0</v>
      </c>
      <c r="B1249" s="51" t="s">
        <v>120</v>
      </c>
      <c r="C1249" s="50" t="s">
        <v>1</v>
      </c>
      <c r="D1249" s="51" t="s">
        <v>120</v>
      </c>
      <c r="E1249" s="50" t="s">
        <v>112</v>
      </c>
      <c r="F1249" s="51" t="s">
        <v>120</v>
      </c>
      <c r="G1249" s="50" t="s">
        <v>131</v>
      </c>
      <c r="H1249" s="52" t="s">
        <v>120</v>
      </c>
      <c r="I1249" s="155">
        <f>H1248/230</f>
        <v>0.95652173913043481</v>
      </c>
      <c r="J1249" s="10" t="s">
        <v>21</v>
      </c>
      <c r="K1249" s="46" t="s">
        <v>467</v>
      </c>
      <c r="L1249" s="159" t="s">
        <v>47</v>
      </c>
      <c r="M1249" s="160">
        <f t="shared" ref="M1249:M1261" si="73">IF(L1249="✔",2,0)</f>
        <v>2</v>
      </c>
    </row>
    <row r="1250" spans="1:13" ht="30" customHeight="1">
      <c r="A1250" s="47" t="s">
        <v>424</v>
      </c>
      <c r="B1250" s="48">
        <v>5</v>
      </c>
      <c r="C1250" s="48" t="s">
        <v>2</v>
      </c>
      <c r="D1250" s="48">
        <v>4</v>
      </c>
      <c r="E1250" s="48" t="s">
        <v>11</v>
      </c>
      <c r="F1250" s="55">
        <v>5</v>
      </c>
      <c r="G1250" s="48" t="s">
        <v>5</v>
      </c>
      <c r="H1250" s="138">
        <v>4</v>
      </c>
      <c r="J1250" s="7" t="s">
        <v>2</v>
      </c>
      <c r="K1250" s="2" t="s">
        <v>37</v>
      </c>
      <c r="L1250" s="156" t="s">
        <v>47</v>
      </c>
      <c r="M1250" s="82">
        <f t="shared" si="73"/>
        <v>2</v>
      </c>
    </row>
    <row r="1251" spans="1:13" ht="45">
      <c r="A1251" s="3" t="s">
        <v>113</v>
      </c>
      <c r="B1251" s="2">
        <v>4</v>
      </c>
      <c r="C1251" s="2" t="s">
        <v>21</v>
      </c>
      <c r="D1251" s="2">
        <v>3</v>
      </c>
      <c r="E1251" s="2" t="s">
        <v>479</v>
      </c>
      <c r="F1251" s="140">
        <v>5</v>
      </c>
      <c r="G1251" s="2" t="s">
        <v>6</v>
      </c>
      <c r="H1251" s="139">
        <v>4</v>
      </c>
      <c r="J1251" s="8" t="s">
        <v>4</v>
      </c>
      <c r="K1251" s="2" t="s">
        <v>39</v>
      </c>
      <c r="L1251" s="156" t="s">
        <v>47</v>
      </c>
      <c r="M1251" s="82">
        <f t="shared" si="73"/>
        <v>2</v>
      </c>
    </row>
    <row r="1252" spans="1:13" ht="45">
      <c r="A1252" s="3" t="s">
        <v>163</v>
      </c>
      <c r="B1252" s="2">
        <v>5</v>
      </c>
      <c r="C1252" s="2" t="s">
        <v>17</v>
      </c>
      <c r="D1252" s="2">
        <v>3</v>
      </c>
      <c r="E1252" s="2" t="s">
        <v>12</v>
      </c>
      <c r="F1252" s="140">
        <v>5</v>
      </c>
      <c r="G1252" s="2" t="s">
        <v>7</v>
      </c>
      <c r="H1252" s="139">
        <v>4</v>
      </c>
      <c r="J1252" s="8" t="s">
        <v>38</v>
      </c>
      <c r="K1252" s="2" t="s">
        <v>41</v>
      </c>
      <c r="L1252" s="156" t="s">
        <v>47</v>
      </c>
      <c r="M1252" s="82">
        <f t="shared" si="73"/>
        <v>2</v>
      </c>
    </row>
    <row r="1253" spans="1:13" ht="45.75" customHeight="1">
      <c r="A1253" s="3" t="s">
        <v>114</v>
      </c>
      <c r="B1253" s="2">
        <v>5</v>
      </c>
      <c r="C1253" s="2" t="s">
        <v>4</v>
      </c>
      <c r="D1253" s="2">
        <v>3</v>
      </c>
      <c r="E1253" s="2" t="s">
        <v>13</v>
      </c>
      <c r="F1253" s="140">
        <v>4</v>
      </c>
      <c r="G1253" s="2" t="s">
        <v>8</v>
      </c>
      <c r="H1253" s="139">
        <v>4</v>
      </c>
      <c r="J1253" s="6" t="s">
        <v>20</v>
      </c>
      <c r="K1253" s="2" t="s">
        <v>44</v>
      </c>
      <c r="L1253" s="156" t="s">
        <v>47</v>
      </c>
      <c r="M1253" s="82">
        <f t="shared" si="73"/>
        <v>2</v>
      </c>
    </row>
    <row r="1254" spans="1:13" ht="60">
      <c r="A1254" s="3" t="s">
        <v>32</v>
      </c>
      <c r="B1254" s="2">
        <v>5</v>
      </c>
      <c r="C1254" s="2" t="s">
        <v>38</v>
      </c>
      <c r="D1254" s="2">
        <v>4</v>
      </c>
      <c r="E1254" s="2" t="s">
        <v>43</v>
      </c>
      <c r="F1254" s="140">
        <v>4</v>
      </c>
      <c r="G1254" s="2" t="s">
        <v>9</v>
      </c>
      <c r="H1254" s="139">
        <v>4</v>
      </c>
      <c r="J1254" s="8" t="s">
        <v>31</v>
      </c>
      <c r="K1254" s="2" t="s">
        <v>45</v>
      </c>
      <c r="L1254" s="156" t="s">
        <v>47</v>
      </c>
      <c r="M1254" s="82">
        <f t="shared" si="73"/>
        <v>2</v>
      </c>
    </row>
    <row r="1255" spans="1:13" ht="45.75" customHeight="1">
      <c r="A1255" s="3" t="s">
        <v>115</v>
      </c>
      <c r="B1255" s="2">
        <v>4</v>
      </c>
      <c r="C1255" s="2" t="s">
        <v>27</v>
      </c>
      <c r="D1255" s="2">
        <v>4</v>
      </c>
      <c r="E1255" s="2" t="s">
        <v>14</v>
      </c>
      <c r="F1255" s="140">
        <v>4</v>
      </c>
      <c r="G1255" s="2" t="s">
        <v>10</v>
      </c>
      <c r="H1255" s="139">
        <v>4</v>
      </c>
      <c r="J1255" s="3" t="s">
        <v>33</v>
      </c>
      <c r="K1255" s="2" t="s">
        <v>49</v>
      </c>
      <c r="L1255" s="156" t="s">
        <v>47</v>
      </c>
      <c r="M1255" s="82">
        <f t="shared" si="73"/>
        <v>2</v>
      </c>
    </row>
    <row r="1256" spans="1:13" ht="45">
      <c r="A1256" s="3" t="s">
        <v>116</v>
      </c>
      <c r="B1256" s="2">
        <v>5</v>
      </c>
      <c r="C1256" s="2" t="s">
        <v>19</v>
      </c>
      <c r="D1256" s="2">
        <v>4</v>
      </c>
      <c r="E1256" s="2" t="s">
        <v>15</v>
      </c>
      <c r="F1256" s="140">
        <v>4</v>
      </c>
      <c r="G1256" s="2" t="s">
        <v>18</v>
      </c>
      <c r="H1256" s="139">
        <v>4</v>
      </c>
      <c r="J1256" s="8" t="s">
        <v>16</v>
      </c>
      <c r="K1256" s="2" t="s">
        <v>40</v>
      </c>
      <c r="L1256" s="156" t="s">
        <v>48</v>
      </c>
      <c r="M1256" s="82">
        <f t="shared" si="73"/>
        <v>0</v>
      </c>
    </row>
    <row r="1257" spans="1:13" ht="60">
      <c r="A1257" s="3" t="s">
        <v>117</v>
      </c>
      <c r="B1257" s="2">
        <v>5</v>
      </c>
      <c r="C1257" s="2" t="s">
        <v>130</v>
      </c>
      <c r="D1257" s="2">
        <v>4</v>
      </c>
      <c r="E1257" s="2" t="s">
        <v>16</v>
      </c>
      <c r="F1257" s="140">
        <v>4</v>
      </c>
      <c r="G1257" s="2" t="s">
        <v>252</v>
      </c>
      <c r="H1257" s="139">
        <v>4</v>
      </c>
      <c r="J1257" s="9" t="s">
        <v>27</v>
      </c>
      <c r="K1257" s="2" t="s">
        <v>476</v>
      </c>
      <c r="L1257" s="156" t="s">
        <v>47</v>
      </c>
      <c r="M1257" s="82">
        <f t="shared" si="73"/>
        <v>2</v>
      </c>
    </row>
    <row r="1258" spans="1:13" ht="45">
      <c r="A1258" s="3" t="s">
        <v>118</v>
      </c>
      <c r="B1258" s="2">
        <v>5</v>
      </c>
      <c r="C1258" s="2" t="s">
        <v>164</v>
      </c>
      <c r="D1258" s="2">
        <v>3</v>
      </c>
      <c r="E1258" s="2" t="s">
        <v>26</v>
      </c>
      <c r="F1258" s="140">
        <v>4</v>
      </c>
      <c r="G1258" s="2" t="s">
        <v>25</v>
      </c>
      <c r="H1258" s="139">
        <v>4</v>
      </c>
      <c r="J1258" s="6" t="s">
        <v>28</v>
      </c>
      <c r="K1258" s="2" t="s">
        <v>40</v>
      </c>
      <c r="L1258" s="156" t="s">
        <v>47</v>
      </c>
      <c r="M1258" s="82">
        <f t="shared" si="73"/>
        <v>2</v>
      </c>
    </row>
    <row r="1259" spans="1:13" ht="45">
      <c r="A1259" s="3" t="s">
        <v>161</v>
      </c>
      <c r="B1259" s="2">
        <v>4</v>
      </c>
      <c r="C1259" s="2" t="s">
        <v>31</v>
      </c>
      <c r="D1259" s="2">
        <v>4</v>
      </c>
      <c r="E1259" s="2" t="s">
        <v>23</v>
      </c>
      <c r="F1259" s="140">
        <v>4</v>
      </c>
      <c r="G1259" s="2" t="s">
        <v>28</v>
      </c>
      <c r="H1259" s="139">
        <v>4</v>
      </c>
      <c r="J1259" s="3" t="s">
        <v>119</v>
      </c>
      <c r="K1259" s="2" t="s">
        <v>46</v>
      </c>
      <c r="L1259" s="156" t="s">
        <v>47</v>
      </c>
      <c r="M1259" s="82">
        <f t="shared" si="73"/>
        <v>2</v>
      </c>
    </row>
    <row r="1260" spans="1:13" ht="45">
      <c r="A1260" s="3"/>
      <c r="B1260" s="57" t="s">
        <v>132</v>
      </c>
      <c r="C1260" s="2" t="s">
        <v>30</v>
      </c>
      <c r="D1260" s="2">
        <v>4</v>
      </c>
      <c r="E1260" s="2" t="s">
        <v>24</v>
      </c>
      <c r="F1260" s="140">
        <v>3</v>
      </c>
      <c r="G1260" s="2" t="s">
        <v>29</v>
      </c>
      <c r="H1260" s="139">
        <v>4</v>
      </c>
      <c r="J1260" s="9" t="s">
        <v>31</v>
      </c>
      <c r="K1260" s="2" t="s">
        <v>51</v>
      </c>
      <c r="L1260" s="156" t="s">
        <v>47</v>
      </c>
      <c r="M1260" s="82">
        <f t="shared" si="73"/>
        <v>2</v>
      </c>
    </row>
    <row r="1261" spans="1:13" ht="30.75" thickBot="1">
      <c r="A1261" s="3"/>
      <c r="B1261" s="57" t="s">
        <v>132</v>
      </c>
      <c r="C1261" s="2" t="s">
        <v>323</v>
      </c>
      <c r="D1261" s="58">
        <v>4</v>
      </c>
      <c r="E1261" s="2" t="s">
        <v>144</v>
      </c>
      <c r="F1261" s="140">
        <v>4</v>
      </c>
      <c r="G1261" s="2" t="s">
        <v>318</v>
      </c>
      <c r="H1261" s="58">
        <v>4</v>
      </c>
      <c r="J1261" s="78" t="s">
        <v>117</v>
      </c>
      <c r="K1261" s="140" t="s">
        <v>152</v>
      </c>
      <c r="L1261" s="156" t="s">
        <v>48</v>
      </c>
      <c r="M1261" s="82">
        <f t="shared" si="73"/>
        <v>0</v>
      </c>
    </row>
    <row r="1262" spans="1:13" ht="30.75" thickBot="1">
      <c r="A1262" s="3"/>
      <c r="B1262" s="57" t="s">
        <v>132</v>
      </c>
      <c r="C1262" s="2"/>
      <c r="D1262" s="58" t="s">
        <v>132</v>
      </c>
      <c r="E1262" s="2" t="s">
        <v>478</v>
      </c>
      <c r="F1262" s="58">
        <v>5</v>
      </c>
      <c r="G1262" s="2" t="s">
        <v>269</v>
      </c>
      <c r="H1262" s="58">
        <v>4</v>
      </c>
      <c r="J1262" s="157" t="s">
        <v>135</v>
      </c>
      <c r="K1262" s="42" t="s">
        <v>107</v>
      </c>
      <c r="L1262" s="158"/>
      <c r="M1262" s="83"/>
    </row>
    <row r="1263" spans="1:13" ht="30" customHeight="1" thickBot="1">
      <c r="A1263" s="4"/>
      <c r="B1263" s="58" t="s">
        <v>132</v>
      </c>
      <c r="C1263" s="5"/>
      <c r="D1263" s="58" t="s">
        <v>132</v>
      </c>
      <c r="E1263" s="5"/>
      <c r="F1263" s="58" t="s">
        <v>132</v>
      </c>
      <c r="G1263" s="5"/>
      <c r="H1263" s="58" t="s">
        <v>132</v>
      </c>
      <c r="K1263" s="90"/>
    </row>
    <row r="1264" spans="1:13" ht="15.75" thickBot="1">
      <c r="A1264"/>
      <c r="B1264"/>
      <c r="C1264"/>
      <c r="D1264"/>
      <c r="E1264"/>
      <c r="F1264"/>
      <c r="G1264"/>
      <c r="H1264"/>
      <c r="J1264"/>
      <c r="K1264"/>
      <c r="L1264"/>
    </row>
    <row r="1265" spans="1:13" ht="30" customHeight="1" thickBot="1">
      <c r="A1265" s="391">
        <v>45366</v>
      </c>
      <c r="B1265" s="392"/>
      <c r="C1265" s="392"/>
      <c r="D1265" s="392"/>
      <c r="E1265" s="392"/>
      <c r="F1265" s="392"/>
      <c r="G1265" s="393"/>
      <c r="H1265" s="89">
        <f>SUM(B1267:B1280,D1267:D1280,F1267:F1280,H1267:H1280)+SUM(M1266:M1278)</f>
        <v>220</v>
      </c>
      <c r="J1265" s="53" t="s">
        <v>34</v>
      </c>
      <c r="K1265" s="54" t="s">
        <v>35</v>
      </c>
      <c r="L1265" s="91" t="s">
        <v>50</v>
      </c>
      <c r="M1265" s="161" t="s">
        <v>151</v>
      </c>
    </row>
    <row r="1266" spans="1:13" ht="60.75" thickBot="1">
      <c r="A1266" s="49" t="s">
        <v>0</v>
      </c>
      <c r="B1266" s="51" t="s">
        <v>120</v>
      </c>
      <c r="C1266" s="50" t="s">
        <v>1</v>
      </c>
      <c r="D1266" s="51" t="s">
        <v>120</v>
      </c>
      <c r="E1266" s="50" t="s">
        <v>112</v>
      </c>
      <c r="F1266" s="51" t="s">
        <v>120</v>
      </c>
      <c r="G1266" s="50" t="s">
        <v>131</v>
      </c>
      <c r="H1266" s="52" t="s">
        <v>120</v>
      </c>
      <c r="I1266" s="155">
        <f>H1265/230</f>
        <v>0.95652173913043481</v>
      </c>
      <c r="J1266" s="10" t="s">
        <v>21</v>
      </c>
      <c r="K1266" s="46" t="s">
        <v>467</v>
      </c>
      <c r="L1266" s="159" t="s">
        <v>47</v>
      </c>
      <c r="M1266" s="160">
        <f t="shared" ref="M1266:M1278" si="74">IF(L1266="✔",2,0)</f>
        <v>2</v>
      </c>
    </row>
    <row r="1267" spans="1:13" ht="45">
      <c r="A1267" s="47" t="s">
        <v>424</v>
      </c>
      <c r="B1267" s="48">
        <v>5</v>
      </c>
      <c r="C1267" s="48" t="s">
        <v>2</v>
      </c>
      <c r="D1267" s="48">
        <v>4</v>
      </c>
      <c r="E1267" s="48" t="s">
        <v>11</v>
      </c>
      <c r="F1267" s="55">
        <v>5</v>
      </c>
      <c r="G1267" s="48" t="s">
        <v>5</v>
      </c>
      <c r="H1267" s="138">
        <v>4</v>
      </c>
      <c r="J1267" s="7" t="s">
        <v>2</v>
      </c>
      <c r="K1267" s="2" t="s">
        <v>37</v>
      </c>
      <c r="L1267" s="156" t="s">
        <v>47</v>
      </c>
      <c r="M1267" s="82">
        <f t="shared" si="74"/>
        <v>2</v>
      </c>
    </row>
    <row r="1268" spans="1:13" ht="45.75" customHeight="1">
      <c r="A1268" s="3" t="s">
        <v>113</v>
      </c>
      <c r="B1268" s="2">
        <v>4</v>
      </c>
      <c r="C1268" s="2" t="s">
        <v>21</v>
      </c>
      <c r="D1268" s="2">
        <v>3</v>
      </c>
      <c r="E1268" s="2" t="s">
        <v>479</v>
      </c>
      <c r="F1268" s="140">
        <v>5</v>
      </c>
      <c r="G1268" s="2" t="s">
        <v>6</v>
      </c>
      <c r="H1268" s="139">
        <v>4</v>
      </c>
      <c r="J1268" s="8" t="s">
        <v>4</v>
      </c>
      <c r="K1268" s="2" t="s">
        <v>39</v>
      </c>
      <c r="L1268" s="156" t="s">
        <v>47</v>
      </c>
      <c r="M1268" s="82">
        <f t="shared" si="74"/>
        <v>2</v>
      </c>
    </row>
    <row r="1269" spans="1:13" ht="45">
      <c r="A1269" s="3" t="s">
        <v>163</v>
      </c>
      <c r="B1269" s="2">
        <v>5</v>
      </c>
      <c r="C1269" s="2" t="s">
        <v>17</v>
      </c>
      <c r="D1269" s="2">
        <v>3</v>
      </c>
      <c r="E1269" s="2" t="s">
        <v>12</v>
      </c>
      <c r="F1269" s="140">
        <v>5</v>
      </c>
      <c r="G1269" s="2" t="s">
        <v>7</v>
      </c>
      <c r="H1269" s="139">
        <v>4</v>
      </c>
      <c r="J1269" s="8" t="s">
        <v>38</v>
      </c>
      <c r="K1269" s="2" t="s">
        <v>41</v>
      </c>
      <c r="L1269" s="156" t="s">
        <v>47</v>
      </c>
      <c r="M1269" s="82">
        <f t="shared" si="74"/>
        <v>2</v>
      </c>
    </row>
    <row r="1270" spans="1:13" ht="45.75" customHeight="1">
      <c r="A1270" s="3" t="s">
        <v>114</v>
      </c>
      <c r="B1270" s="2">
        <v>5</v>
      </c>
      <c r="C1270" s="2" t="s">
        <v>4</v>
      </c>
      <c r="D1270" s="2">
        <v>3</v>
      </c>
      <c r="E1270" s="2" t="s">
        <v>13</v>
      </c>
      <c r="F1270" s="140">
        <v>4</v>
      </c>
      <c r="G1270" s="2" t="s">
        <v>8</v>
      </c>
      <c r="H1270" s="139">
        <v>4</v>
      </c>
      <c r="J1270" s="6" t="s">
        <v>20</v>
      </c>
      <c r="K1270" s="2" t="s">
        <v>44</v>
      </c>
      <c r="L1270" s="156" t="s">
        <v>47</v>
      </c>
      <c r="M1270" s="82">
        <f t="shared" si="74"/>
        <v>2</v>
      </c>
    </row>
    <row r="1271" spans="1:13" ht="60">
      <c r="A1271" s="3" t="s">
        <v>32</v>
      </c>
      <c r="B1271" s="2">
        <v>5</v>
      </c>
      <c r="C1271" s="2" t="s">
        <v>38</v>
      </c>
      <c r="D1271" s="2">
        <v>4</v>
      </c>
      <c r="E1271" s="2" t="s">
        <v>43</v>
      </c>
      <c r="F1271" s="140">
        <v>4</v>
      </c>
      <c r="G1271" s="2" t="s">
        <v>9</v>
      </c>
      <c r="H1271" s="139">
        <v>4</v>
      </c>
      <c r="J1271" s="8" t="s">
        <v>31</v>
      </c>
      <c r="K1271" s="2" t="s">
        <v>45</v>
      </c>
      <c r="L1271" s="156" t="s">
        <v>47</v>
      </c>
      <c r="M1271" s="82">
        <f t="shared" si="74"/>
        <v>2</v>
      </c>
    </row>
    <row r="1272" spans="1:13" ht="45">
      <c r="A1272" s="3" t="s">
        <v>115</v>
      </c>
      <c r="B1272" s="2">
        <v>4</v>
      </c>
      <c r="C1272" s="2" t="s">
        <v>27</v>
      </c>
      <c r="D1272" s="2">
        <v>4</v>
      </c>
      <c r="E1272" s="2" t="s">
        <v>14</v>
      </c>
      <c r="F1272" s="140">
        <v>4</v>
      </c>
      <c r="G1272" s="2" t="s">
        <v>10</v>
      </c>
      <c r="H1272" s="139">
        <v>4</v>
      </c>
      <c r="J1272" s="3" t="s">
        <v>33</v>
      </c>
      <c r="K1272" s="2" t="s">
        <v>49</v>
      </c>
      <c r="L1272" s="156" t="s">
        <v>47</v>
      </c>
      <c r="M1272" s="82">
        <f t="shared" si="74"/>
        <v>2</v>
      </c>
    </row>
    <row r="1273" spans="1:13" ht="45">
      <c r="A1273" s="3" t="s">
        <v>116</v>
      </c>
      <c r="B1273" s="2">
        <v>5</v>
      </c>
      <c r="C1273" s="2" t="s">
        <v>19</v>
      </c>
      <c r="D1273" s="2">
        <v>4</v>
      </c>
      <c r="E1273" s="2" t="s">
        <v>15</v>
      </c>
      <c r="F1273" s="140">
        <v>4</v>
      </c>
      <c r="G1273" s="2" t="s">
        <v>18</v>
      </c>
      <c r="H1273" s="139">
        <v>4</v>
      </c>
      <c r="J1273" s="8" t="s">
        <v>16</v>
      </c>
      <c r="K1273" s="2" t="s">
        <v>40</v>
      </c>
      <c r="L1273" s="156" t="s">
        <v>48</v>
      </c>
      <c r="M1273" s="82">
        <f t="shared" si="74"/>
        <v>0</v>
      </c>
    </row>
    <row r="1274" spans="1:13" ht="60">
      <c r="A1274" s="3" t="s">
        <v>117</v>
      </c>
      <c r="B1274" s="2">
        <v>5</v>
      </c>
      <c r="C1274" s="2" t="s">
        <v>130</v>
      </c>
      <c r="D1274" s="2">
        <v>4</v>
      </c>
      <c r="E1274" s="2" t="s">
        <v>16</v>
      </c>
      <c r="F1274" s="140">
        <v>4</v>
      </c>
      <c r="G1274" s="2" t="s">
        <v>252</v>
      </c>
      <c r="H1274" s="139">
        <v>4</v>
      </c>
      <c r="J1274" s="9" t="s">
        <v>27</v>
      </c>
      <c r="K1274" s="2" t="s">
        <v>476</v>
      </c>
      <c r="L1274" s="156" t="s">
        <v>47</v>
      </c>
      <c r="M1274" s="82">
        <f t="shared" si="74"/>
        <v>2</v>
      </c>
    </row>
    <row r="1275" spans="1:13" ht="45">
      <c r="A1275" s="3" t="s">
        <v>118</v>
      </c>
      <c r="B1275" s="2">
        <v>5</v>
      </c>
      <c r="C1275" s="2" t="s">
        <v>164</v>
      </c>
      <c r="D1275" s="2">
        <v>3</v>
      </c>
      <c r="E1275" s="2" t="s">
        <v>26</v>
      </c>
      <c r="F1275" s="140">
        <v>4</v>
      </c>
      <c r="G1275" s="2" t="s">
        <v>25</v>
      </c>
      <c r="H1275" s="139">
        <v>4</v>
      </c>
      <c r="J1275" s="6" t="s">
        <v>28</v>
      </c>
      <c r="K1275" s="2" t="s">
        <v>40</v>
      </c>
      <c r="L1275" s="156" t="s">
        <v>47</v>
      </c>
      <c r="M1275" s="82">
        <f t="shared" si="74"/>
        <v>2</v>
      </c>
    </row>
    <row r="1276" spans="1:13" ht="45">
      <c r="A1276" s="3" t="s">
        <v>161</v>
      </c>
      <c r="B1276" s="2">
        <v>4</v>
      </c>
      <c r="C1276" s="2" t="s">
        <v>31</v>
      </c>
      <c r="D1276" s="2">
        <v>4</v>
      </c>
      <c r="E1276" s="2" t="s">
        <v>23</v>
      </c>
      <c r="F1276" s="140">
        <v>4</v>
      </c>
      <c r="G1276" s="2" t="s">
        <v>28</v>
      </c>
      <c r="H1276" s="139">
        <v>4</v>
      </c>
      <c r="J1276" s="3" t="s">
        <v>119</v>
      </c>
      <c r="K1276" s="2" t="s">
        <v>46</v>
      </c>
      <c r="L1276" s="156" t="s">
        <v>47</v>
      </c>
      <c r="M1276" s="82">
        <f t="shared" si="74"/>
        <v>2</v>
      </c>
    </row>
    <row r="1277" spans="1:13" ht="45">
      <c r="A1277" s="3"/>
      <c r="B1277" s="57" t="s">
        <v>132</v>
      </c>
      <c r="C1277" s="2" t="s">
        <v>30</v>
      </c>
      <c r="D1277" s="2">
        <v>4</v>
      </c>
      <c r="E1277" s="2" t="s">
        <v>24</v>
      </c>
      <c r="F1277" s="140">
        <v>3</v>
      </c>
      <c r="G1277" s="2" t="s">
        <v>29</v>
      </c>
      <c r="H1277" s="139">
        <v>4</v>
      </c>
      <c r="J1277" s="9" t="s">
        <v>31</v>
      </c>
      <c r="K1277" s="2" t="s">
        <v>51</v>
      </c>
      <c r="L1277" s="156" t="s">
        <v>47</v>
      </c>
      <c r="M1277" s="82">
        <f t="shared" si="74"/>
        <v>2</v>
      </c>
    </row>
    <row r="1278" spans="1:13" ht="30" customHeight="1" thickBot="1">
      <c r="A1278" s="3"/>
      <c r="B1278" s="57" t="s">
        <v>132</v>
      </c>
      <c r="C1278" s="2" t="s">
        <v>323</v>
      </c>
      <c r="D1278" s="58">
        <v>4</v>
      </c>
      <c r="E1278" s="2" t="s">
        <v>144</v>
      </c>
      <c r="F1278" s="140">
        <v>4</v>
      </c>
      <c r="G1278" s="2" t="s">
        <v>318</v>
      </c>
      <c r="H1278" s="58">
        <v>4</v>
      </c>
      <c r="J1278" s="78" t="s">
        <v>117</v>
      </c>
      <c r="K1278" s="140" t="s">
        <v>152</v>
      </c>
      <c r="L1278" s="156" t="s">
        <v>48</v>
      </c>
      <c r="M1278" s="82">
        <f t="shared" si="74"/>
        <v>0</v>
      </c>
    </row>
    <row r="1279" spans="1:13" ht="30.75" thickBot="1">
      <c r="A1279" s="3"/>
      <c r="B1279" s="57" t="s">
        <v>132</v>
      </c>
      <c r="C1279" s="2"/>
      <c r="D1279" s="58" t="s">
        <v>132</v>
      </c>
      <c r="E1279" s="2" t="s">
        <v>478</v>
      </c>
      <c r="F1279" s="58">
        <v>5</v>
      </c>
      <c r="G1279" s="2" t="s">
        <v>269</v>
      </c>
      <c r="H1279" s="58">
        <v>4</v>
      </c>
      <c r="J1279" s="157" t="s">
        <v>135</v>
      </c>
      <c r="K1279" s="42" t="s">
        <v>107</v>
      </c>
      <c r="L1279" s="158"/>
      <c r="M1279" s="83"/>
    </row>
    <row r="1280" spans="1:13" ht="30" customHeight="1" thickBot="1">
      <c r="A1280" s="4"/>
      <c r="B1280" s="58" t="s">
        <v>132</v>
      </c>
      <c r="C1280" s="5"/>
      <c r="D1280" s="58" t="s">
        <v>132</v>
      </c>
      <c r="E1280" s="5"/>
      <c r="F1280" s="58" t="s">
        <v>132</v>
      </c>
      <c r="G1280" s="5"/>
      <c r="H1280" s="58" t="s">
        <v>132</v>
      </c>
      <c r="K1280" s="90"/>
    </row>
    <row r="1281" spans="1:13" ht="15.75" thickBot="1">
      <c r="A1281"/>
      <c r="B1281"/>
      <c r="C1281"/>
      <c r="D1281"/>
      <c r="E1281"/>
      <c r="F1281"/>
      <c r="G1281"/>
      <c r="H1281"/>
      <c r="J1281"/>
      <c r="K1281"/>
      <c r="L1281"/>
    </row>
    <row r="1282" spans="1:13" ht="19.5" thickBot="1">
      <c r="A1282" s="391">
        <v>45367</v>
      </c>
      <c r="B1282" s="392"/>
      <c r="C1282" s="392"/>
      <c r="D1282" s="392"/>
      <c r="E1282" s="392"/>
      <c r="F1282" s="392"/>
      <c r="G1282" s="393"/>
      <c r="H1282" s="89">
        <f>SUM(B1284:B1297,D1284:D1297,F1284:F1297,H1284:H1297)+SUM(M1283:M1295)</f>
        <v>215</v>
      </c>
      <c r="J1282" s="53" t="s">
        <v>34</v>
      </c>
      <c r="K1282" s="54" t="s">
        <v>35</v>
      </c>
      <c r="L1282" s="91" t="s">
        <v>50</v>
      </c>
      <c r="M1282" s="161" t="s">
        <v>151</v>
      </c>
    </row>
    <row r="1283" spans="1:13" ht="45.75" customHeight="1" thickBot="1">
      <c r="A1283" s="49" t="s">
        <v>0</v>
      </c>
      <c r="B1283" s="51" t="s">
        <v>120</v>
      </c>
      <c r="C1283" s="50" t="s">
        <v>1</v>
      </c>
      <c r="D1283" s="51" t="s">
        <v>120</v>
      </c>
      <c r="E1283" s="50" t="s">
        <v>112</v>
      </c>
      <c r="F1283" s="51" t="s">
        <v>120</v>
      </c>
      <c r="G1283" s="50" t="s">
        <v>131</v>
      </c>
      <c r="H1283" s="52" t="s">
        <v>120</v>
      </c>
      <c r="I1283" s="155">
        <f>H1282/230</f>
        <v>0.93478260869565222</v>
      </c>
      <c r="J1283" s="10" t="s">
        <v>21</v>
      </c>
      <c r="K1283" s="46" t="s">
        <v>467</v>
      </c>
      <c r="L1283" s="159" t="s">
        <v>47</v>
      </c>
      <c r="M1283" s="160">
        <f t="shared" ref="M1283:M1295" si="75">IF(L1283="✔",2,0)</f>
        <v>2</v>
      </c>
    </row>
    <row r="1284" spans="1:13" ht="45">
      <c r="A1284" s="47" t="s">
        <v>424</v>
      </c>
      <c r="B1284" s="48">
        <v>5</v>
      </c>
      <c r="C1284" s="48" t="s">
        <v>2</v>
      </c>
      <c r="D1284" s="48">
        <v>4</v>
      </c>
      <c r="E1284" s="48" t="s">
        <v>11</v>
      </c>
      <c r="F1284" s="55">
        <v>5</v>
      </c>
      <c r="G1284" s="48" t="s">
        <v>5</v>
      </c>
      <c r="H1284" s="138">
        <v>4</v>
      </c>
      <c r="J1284" s="7" t="s">
        <v>2</v>
      </c>
      <c r="K1284" s="2" t="s">
        <v>37</v>
      </c>
      <c r="L1284" s="156" t="s">
        <v>47</v>
      </c>
      <c r="M1284" s="82">
        <f t="shared" si="75"/>
        <v>2</v>
      </c>
    </row>
    <row r="1285" spans="1:13" ht="45.75" customHeight="1">
      <c r="A1285" s="3" t="s">
        <v>113</v>
      </c>
      <c r="B1285" s="2">
        <v>4</v>
      </c>
      <c r="C1285" s="2" t="s">
        <v>21</v>
      </c>
      <c r="D1285" s="2">
        <v>2</v>
      </c>
      <c r="E1285" s="2" t="s">
        <v>479</v>
      </c>
      <c r="F1285" s="140">
        <v>5</v>
      </c>
      <c r="G1285" s="2" t="s">
        <v>6</v>
      </c>
      <c r="H1285" s="139">
        <v>4</v>
      </c>
      <c r="J1285" s="8" t="s">
        <v>4</v>
      </c>
      <c r="K1285" s="2" t="s">
        <v>39</v>
      </c>
      <c r="L1285" s="156" t="s">
        <v>47</v>
      </c>
      <c r="M1285" s="82">
        <f t="shared" si="75"/>
        <v>2</v>
      </c>
    </row>
    <row r="1286" spans="1:13" ht="45">
      <c r="A1286" s="3" t="s">
        <v>163</v>
      </c>
      <c r="B1286" s="2">
        <v>5</v>
      </c>
      <c r="C1286" s="2" t="s">
        <v>17</v>
      </c>
      <c r="D1286" s="2">
        <v>3</v>
      </c>
      <c r="E1286" s="2" t="s">
        <v>12</v>
      </c>
      <c r="F1286" s="140">
        <v>5</v>
      </c>
      <c r="G1286" s="2" t="s">
        <v>7</v>
      </c>
      <c r="H1286" s="139">
        <v>4</v>
      </c>
      <c r="J1286" s="8" t="s">
        <v>38</v>
      </c>
      <c r="K1286" s="2" t="s">
        <v>41</v>
      </c>
      <c r="L1286" s="156" t="s">
        <v>47</v>
      </c>
      <c r="M1286" s="82">
        <f t="shared" si="75"/>
        <v>2</v>
      </c>
    </row>
    <row r="1287" spans="1:13" ht="45">
      <c r="A1287" s="3" t="s">
        <v>114</v>
      </c>
      <c r="B1287" s="2">
        <v>5</v>
      </c>
      <c r="C1287" s="2" t="s">
        <v>4</v>
      </c>
      <c r="D1287" s="2">
        <v>3</v>
      </c>
      <c r="E1287" s="2" t="s">
        <v>13</v>
      </c>
      <c r="F1287" s="140">
        <v>4</v>
      </c>
      <c r="G1287" s="2" t="s">
        <v>8</v>
      </c>
      <c r="H1287" s="139">
        <v>4</v>
      </c>
      <c r="J1287" s="6" t="s">
        <v>20</v>
      </c>
      <c r="K1287" s="2" t="s">
        <v>44</v>
      </c>
      <c r="L1287" s="156" t="s">
        <v>47</v>
      </c>
      <c r="M1287" s="82">
        <f t="shared" si="75"/>
        <v>2</v>
      </c>
    </row>
    <row r="1288" spans="1:13" ht="60">
      <c r="A1288" s="3" t="s">
        <v>32</v>
      </c>
      <c r="B1288" s="2">
        <v>5</v>
      </c>
      <c r="C1288" s="2" t="s">
        <v>38</v>
      </c>
      <c r="D1288" s="2">
        <v>4</v>
      </c>
      <c r="E1288" s="2" t="s">
        <v>43</v>
      </c>
      <c r="F1288" s="140">
        <v>4</v>
      </c>
      <c r="G1288" s="2" t="s">
        <v>9</v>
      </c>
      <c r="H1288" s="139">
        <v>4</v>
      </c>
      <c r="J1288" s="8" t="s">
        <v>31</v>
      </c>
      <c r="K1288" s="2" t="s">
        <v>45</v>
      </c>
      <c r="L1288" s="156" t="s">
        <v>47</v>
      </c>
      <c r="M1288" s="82">
        <f t="shared" si="75"/>
        <v>2</v>
      </c>
    </row>
    <row r="1289" spans="1:13" ht="45">
      <c r="A1289" s="3" t="s">
        <v>115</v>
      </c>
      <c r="B1289" s="2">
        <v>4</v>
      </c>
      <c r="C1289" s="2" t="s">
        <v>27</v>
      </c>
      <c r="D1289" s="2">
        <v>4</v>
      </c>
      <c r="E1289" s="2" t="s">
        <v>14</v>
      </c>
      <c r="F1289" s="140">
        <v>4</v>
      </c>
      <c r="G1289" s="2" t="s">
        <v>10</v>
      </c>
      <c r="H1289" s="139">
        <v>4</v>
      </c>
      <c r="J1289" s="3" t="s">
        <v>33</v>
      </c>
      <c r="K1289" s="2" t="s">
        <v>49</v>
      </c>
      <c r="L1289" s="156" t="s">
        <v>47</v>
      </c>
      <c r="M1289" s="82">
        <f t="shared" si="75"/>
        <v>2</v>
      </c>
    </row>
    <row r="1290" spans="1:13" ht="45">
      <c r="A1290" s="3" t="s">
        <v>116</v>
      </c>
      <c r="B1290" s="2">
        <v>5</v>
      </c>
      <c r="C1290" s="2" t="s">
        <v>19</v>
      </c>
      <c r="D1290" s="2">
        <v>4</v>
      </c>
      <c r="E1290" s="2" t="s">
        <v>15</v>
      </c>
      <c r="F1290" s="140">
        <v>4</v>
      </c>
      <c r="G1290" s="2" t="s">
        <v>18</v>
      </c>
      <c r="H1290" s="139">
        <v>4</v>
      </c>
      <c r="J1290" s="8" t="s">
        <v>16</v>
      </c>
      <c r="K1290" s="2" t="s">
        <v>40</v>
      </c>
      <c r="L1290" s="156" t="s">
        <v>48</v>
      </c>
      <c r="M1290" s="82">
        <f t="shared" si="75"/>
        <v>0</v>
      </c>
    </row>
    <row r="1291" spans="1:13" ht="60">
      <c r="A1291" s="3" t="s">
        <v>117</v>
      </c>
      <c r="B1291" s="2">
        <v>5</v>
      </c>
      <c r="C1291" s="2" t="s">
        <v>130</v>
      </c>
      <c r="D1291" s="2">
        <v>4</v>
      </c>
      <c r="E1291" s="2" t="s">
        <v>16</v>
      </c>
      <c r="F1291" s="140">
        <v>4</v>
      </c>
      <c r="G1291" s="2" t="s">
        <v>252</v>
      </c>
      <c r="H1291" s="139">
        <v>4</v>
      </c>
      <c r="J1291" s="9" t="s">
        <v>27</v>
      </c>
      <c r="K1291" s="2" t="s">
        <v>476</v>
      </c>
      <c r="L1291" s="156" t="s">
        <v>47</v>
      </c>
      <c r="M1291" s="82">
        <f t="shared" si="75"/>
        <v>2</v>
      </c>
    </row>
    <row r="1292" spans="1:13" ht="45">
      <c r="A1292" s="3" t="s">
        <v>118</v>
      </c>
      <c r="B1292" s="2">
        <v>3</v>
      </c>
      <c r="C1292" s="2" t="s">
        <v>164</v>
      </c>
      <c r="D1292" s="2">
        <v>3</v>
      </c>
      <c r="E1292" s="2" t="s">
        <v>26</v>
      </c>
      <c r="F1292" s="140">
        <v>4</v>
      </c>
      <c r="G1292" s="2" t="s">
        <v>25</v>
      </c>
      <c r="H1292" s="139">
        <v>4</v>
      </c>
      <c r="J1292" s="6" t="s">
        <v>28</v>
      </c>
      <c r="K1292" s="2" t="s">
        <v>40</v>
      </c>
      <c r="L1292" s="156" t="s">
        <v>47</v>
      </c>
      <c r="M1292" s="82">
        <f t="shared" si="75"/>
        <v>2</v>
      </c>
    </row>
    <row r="1293" spans="1:13" ht="30" customHeight="1">
      <c r="A1293" s="3" t="s">
        <v>161</v>
      </c>
      <c r="B1293" s="2">
        <v>4</v>
      </c>
      <c r="C1293" s="2" t="s">
        <v>31</v>
      </c>
      <c r="D1293" s="2">
        <v>4</v>
      </c>
      <c r="E1293" s="2" t="s">
        <v>23</v>
      </c>
      <c r="F1293" s="140">
        <v>4</v>
      </c>
      <c r="G1293" s="2" t="s">
        <v>28</v>
      </c>
      <c r="H1293" s="139">
        <v>4</v>
      </c>
      <c r="J1293" s="3" t="s">
        <v>119</v>
      </c>
      <c r="K1293" s="2" t="s">
        <v>46</v>
      </c>
      <c r="L1293" s="156" t="s">
        <v>47</v>
      </c>
      <c r="M1293" s="82">
        <f t="shared" si="75"/>
        <v>2</v>
      </c>
    </row>
    <row r="1294" spans="1:13" ht="45">
      <c r="A1294" s="3"/>
      <c r="B1294" s="57" t="s">
        <v>132</v>
      </c>
      <c r="C1294" s="2" t="s">
        <v>30</v>
      </c>
      <c r="D1294" s="2">
        <v>4</v>
      </c>
      <c r="E1294" s="2" t="s">
        <v>24</v>
      </c>
      <c r="F1294" s="140">
        <v>3</v>
      </c>
      <c r="G1294" s="2" t="s">
        <v>29</v>
      </c>
      <c r="H1294" s="139">
        <v>4</v>
      </c>
      <c r="J1294" s="9" t="s">
        <v>31</v>
      </c>
      <c r="K1294" s="2" t="s">
        <v>51</v>
      </c>
      <c r="L1294" s="156" t="s">
        <v>47</v>
      </c>
      <c r="M1294" s="82">
        <f t="shared" si="75"/>
        <v>2</v>
      </c>
    </row>
    <row r="1295" spans="1:13" ht="30" customHeight="1" thickBot="1">
      <c r="A1295" s="3"/>
      <c r="B1295" s="57" t="s">
        <v>132</v>
      </c>
      <c r="C1295" s="2" t="s">
        <v>323</v>
      </c>
      <c r="D1295" s="58">
        <v>4</v>
      </c>
      <c r="E1295" s="2" t="s">
        <v>144</v>
      </c>
      <c r="F1295" s="140">
        <v>4</v>
      </c>
      <c r="G1295" s="2" t="s">
        <v>318</v>
      </c>
      <c r="H1295" s="58">
        <v>4</v>
      </c>
      <c r="J1295" s="78" t="s">
        <v>117</v>
      </c>
      <c r="K1295" s="140" t="s">
        <v>152</v>
      </c>
      <c r="L1295" s="156" t="s">
        <v>48</v>
      </c>
      <c r="M1295" s="82">
        <f t="shared" si="75"/>
        <v>0</v>
      </c>
    </row>
    <row r="1296" spans="1:13" ht="30.75" thickBot="1">
      <c r="A1296" s="3"/>
      <c r="B1296" s="57" t="s">
        <v>132</v>
      </c>
      <c r="C1296" s="2"/>
      <c r="D1296" s="58" t="s">
        <v>132</v>
      </c>
      <c r="E1296" s="2" t="s">
        <v>478</v>
      </c>
      <c r="F1296" s="58">
        <v>3</v>
      </c>
      <c r="G1296" s="2" t="s">
        <v>269</v>
      </c>
      <c r="H1296" s="58">
        <v>4</v>
      </c>
      <c r="J1296" s="157" t="s">
        <v>135</v>
      </c>
      <c r="K1296" s="42" t="s">
        <v>107</v>
      </c>
      <c r="L1296" s="158"/>
      <c r="M1296" s="83"/>
    </row>
    <row r="1297" spans="1:13" ht="15.75" thickBot="1">
      <c r="A1297" s="4"/>
      <c r="B1297" s="58" t="s">
        <v>132</v>
      </c>
      <c r="C1297" s="5"/>
      <c r="D1297" s="58" t="s">
        <v>132</v>
      </c>
      <c r="E1297" s="5"/>
      <c r="F1297" s="58" t="s">
        <v>132</v>
      </c>
      <c r="G1297" s="5"/>
      <c r="H1297" s="58" t="s">
        <v>132</v>
      </c>
      <c r="K1297" s="90"/>
    </row>
    <row r="1298" spans="1:13" ht="15.75" thickBot="1">
      <c r="A1298"/>
      <c r="B1298"/>
      <c r="C1298"/>
      <c r="D1298"/>
      <c r="E1298"/>
      <c r="F1298"/>
      <c r="G1298"/>
      <c r="H1298"/>
      <c r="J1298"/>
      <c r="K1298"/>
      <c r="L1298"/>
    </row>
    <row r="1299" spans="1:13" ht="19.5" thickBot="1">
      <c r="A1299" s="391">
        <v>45368</v>
      </c>
      <c r="B1299" s="392"/>
      <c r="C1299" s="392"/>
      <c r="D1299" s="392"/>
      <c r="E1299" s="392"/>
      <c r="F1299" s="392"/>
      <c r="G1299" s="393"/>
      <c r="H1299" s="89">
        <f>SUM(B1301:B1314,D1301:D1314,F1301:F1314,H1301:H1314)+SUM(M1300:M1312)</f>
        <v>215</v>
      </c>
      <c r="J1299" s="53" t="s">
        <v>34</v>
      </c>
      <c r="K1299" s="54" t="s">
        <v>35</v>
      </c>
      <c r="L1299" s="91" t="s">
        <v>50</v>
      </c>
      <c r="M1299" s="161" t="s">
        <v>151</v>
      </c>
    </row>
    <row r="1300" spans="1:13" ht="45.75" customHeight="1" thickBot="1">
      <c r="A1300" s="49" t="s">
        <v>0</v>
      </c>
      <c r="B1300" s="51" t="s">
        <v>120</v>
      </c>
      <c r="C1300" s="50" t="s">
        <v>1</v>
      </c>
      <c r="D1300" s="51" t="s">
        <v>120</v>
      </c>
      <c r="E1300" s="50" t="s">
        <v>112</v>
      </c>
      <c r="F1300" s="51" t="s">
        <v>120</v>
      </c>
      <c r="G1300" s="50" t="s">
        <v>131</v>
      </c>
      <c r="H1300" s="52" t="s">
        <v>120</v>
      </c>
      <c r="I1300" s="155">
        <f>H1299/230</f>
        <v>0.93478260869565222</v>
      </c>
      <c r="J1300" s="10" t="s">
        <v>21</v>
      </c>
      <c r="K1300" s="46" t="s">
        <v>467</v>
      </c>
      <c r="L1300" s="159" t="s">
        <v>47</v>
      </c>
      <c r="M1300" s="160">
        <f t="shared" ref="M1300:M1312" si="76">IF(L1300="✔",2,0)</f>
        <v>2</v>
      </c>
    </row>
    <row r="1301" spans="1:13" ht="45">
      <c r="A1301" s="47" t="s">
        <v>424</v>
      </c>
      <c r="B1301" s="48">
        <v>5</v>
      </c>
      <c r="C1301" s="48" t="s">
        <v>2</v>
      </c>
      <c r="D1301" s="48">
        <v>4</v>
      </c>
      <c r="E1301" s="48" t="s">
        <v>11</v>
      </c>
      <c r="F1301" s="55">
        <v>5</v>
      </c>
      <c r="G1301" s="48" t="s">
        <v>5</v>
      </c>
      <c r="H1301" s="138">
        <v>4</v>
      </c>
      <c r="J1301" s="7" t="s">
        <v>2</v>
      </c>
      <c r="K1301" s="2" t="s">
        <v>37</v>
      </c>
      <c r="L1301" s="156" t="s">
        <v>47</v>
      </c>
      <c r="M1301" s="82">
        <f t="shared" si="76"/>
        <v>2</v>
      </c>
    </row>
    <row r="1302" spans="1:13" ht="45">
      <c r="A1302" s="3" t="s">
        <v>113</v>
      </c>
      <c r="B1302" s="2">
        <v>4</v>
      </c>
      <c r="C1302" s="2" t="s">
        <v>21</v>
      </c>
      <c r="D1302" s="2">
        <v>2</v>
      </c>
      <c r="E1302" s="2" t="s">
        <v>479</v>
      </c>
      <c r="F1302" s="140">
        <v>5</v>
      </c>
      <c r="G1302" s="2" t="s">
        <v>6</v>
      </c>
      <c r="H1302" s="139">
        <v>4</v>
      </c>
      <c r="J1302" s="8" t="s">
        <v>4</v>
      </c>
      <c r="K1302" s="2" t="s">
        <v>39</v>
      </c>
      <c r="L1302" s="156" t="s">
        <v>47</v>
      </c>
      <c r="M1302" s="82">
        <f t="shared" si="76"/>
        <v>2</v>
      </c>
    </row>
    <row r="1303" spans="1:13" ht="45">
      <c r="A1303" s="3" t="s">
        <v>163</v>
      </c>
      <c r="B1303" s="2">
        <v>5</v>
      </c>
      <c r="C1303" s="2" t="s">
        <v>17</v>
      </c>
      <c r="D1303" s="2">
        <v>3</v>
      </c>
      <c r="E1303" s="2" t="s">
        <v>12</v>
      </c>
      <c r="F1303" s="140">
        <v>5</v>
      </c>
      <c r="G1303" s="2" t="s">
        <v>7</v>
      </c>
      <c r="H1303" s="139">
        <v>4</v>
      </c>
      <c r="J1303" s="8" t="s">
        <v>38</v>
      </c>
      <c r="K1303" s="2" t="s">
        <v>41</v>
      </c>
      <c r="L1303" s="156" t="s">
        <v>47</v>
      </c>
      <c r="M1303" s="82">
        <f t="shared" si="76"/>
        <v>2</v>
      </c>
    </row>
    <row r="1304" spans="1:13" ht="45">
      <c r="A1304" s="3" t="s">
        <v>114</v>
      </c>
      <c r="B1304" s="2">
        <v>5</v>
      </c>
      <c r="C1304" s="2" t="s">
        <v>4</v>
      </c>
      <c r="D1304" s="2">
        <v>3</v>
      </c>
      <c r="E1304" s="2" t="s">
        <v>13</v>
      </c>
      <c r="F1304" s="140">
        <v>4</v>
      </c>
      <c r="G1304" s="2" t="s">
        <v>8</v>
      </c>
      <c r="H1304" s="139">
        <v>4</v>
      </c>
      <c r="J1304" s="6" t="s">
        <v>20</v>
      </c>
      <c r="K1304" s="2" t="s">
        <v>44</v>
      </c>
      <c r="L1304" s="156" t="s">
        <v>47</v>
      </c>
      <c r="M1304" s="82">
        <f t="shared" si="76"/>
        <v>2</v>
      </c>
    </row>
    <row r="1305" spans="1:13" ht="60">
      <c r="A1305" s="3" t="s">
        <v>32</v>
      </c>
      <c r="B1305" s="2">
        <v>5</v>
      </c>
      <c r="C1305" s="2" t="s">
        <v>38</v>
      </c>
      <c r="D1305" s="2">
        <v>4</v>
      </c>
      <c r="E1305" s="2" t="s">
        <v>43</v>
      </c>
      <c r="F1305" s="140">
        <v>4</v>
      </c>
      <c r="G1305" s="2" t="s">
        <v>9</v>
      </c>
      <c r="H1305" s="139">
        <v>4</v>
      </c>
      <c r="J1305" s="8" t="s">
        <v>31</v>
      </c>
      <c r="K1305" s="2" t="s">
        <v>45</v>
      </c>
      <c r="L1305" s="156" t="s">
        <v>47</v>
      </c>
      <c r="M1305" s="82">
        <f t="shared" si="76"/>
        <v>2</v>
      </c>
    </row>
    <row r="1306" spans="1:13" ht="45">
      <c r="A1306" s="3" t="s">
        <v>115</v>
      </c>
      <c r="B1306" s="2">
        <v>4</v>
      </c>
      <c r="C1306" s="2" t="s">
        <v>27</v>
      </c>
      <c r="D1306" s="2">
        <v>4</v>
      </c>
      <c r="E1306" s="2" t="s">
        <v>14</v>
      </c>
      <c r="F1306" s="140">
        <v>4</v>
      </c>
      <c r="G1306" s="2" t="s">
        <v>10</v>
      </c>
      <c r="H1306" s="139">
        <v>4</v>
      </c>
      <c r="J1306" s="3" t="s">
        <v>33</v>
      </c>
      <c r="K1306" s="2" t="s">
        <v>49</v>
      </c>
      <c r="L1306" s="156" t="s">
        <v>47</v>
      </c>
      <c r="M1306" s="82">
        <f t="shared" si="76"/>
        <v>2</v>
      </c>
    </row>
    <row r="1307" spans="1:13" ht="45">
      <c r="A1307" s="3" t="s">
        <v>116</v>
      </c>
      <c r="B1307" s="2">
        <v>5</v>
      </c>
      <c r="C1307" s="2" t="s">
        <v>19</v>
      </c>
      <c r="D1307" s="2">
        <v>4</v>
      </c>
      <c r="E1307" s="2" t="s">
        <v>15</v>
      </c>
      <c r="F1307" s="140">
        <v>4</v>
      </c>
      <c r="G1307" s="2" t="s">
        <v>18</v>
      </c>
      <c r="H1307" s="139">
        <v>4</v>
      </c>
      <c r="J1307" s="8" t="s">
        <v>16</v>
      </c>
      <c r="K1307" s="2" t="s">
        <v>40</v>
      </c>
      <c r="L1307" s="156" t="s">
        <v>48</v>
      </c>
      <c r="M1307" s="82">
        <f t="shared" si="76"/>
        <v>0</v>
      </c>
    </row>
    <row r="1308" spans="1:13" ht="30" customHeight="1">
      <c r="A1308" s="3" t="s">
        <v>117</v>
      </c>
      <c r="B1308" s="2">
        <v>5</v>
      </c>
      <c r="C1308" s="2" t="s">
        <v>130</v>
      </c>
      <c r="D1308" s="2">
        <v>4</v>
      </c>
      <c r="E1308" s="2" t="s">
        <v>16</v>
      </c>
      <c r="F1308" s="140">
        <v>4</v>
      </c>
      <c r="G1308" s="2" t="s">
        <v>252</v>
      </c>
      <c r="H1308" s="139">
        <v>4</v>
      </c>
      <c r="J1308" s="9" t="s">
        <v>27</v>
      </c>
      <c r="K1308" s="2" t="s">
        <v>476</v>
      </c>
      <c r="L1308" s="156" t="s">
        <v>47</v>
      </c>
      <c r="M1308" s="82">
        <f t="shared" si="76"/>
        <v>2</v>
      </c>
    </row>
    <row r="1309" spans="1:13" ht="45">
      <c r="A1309" s="3" t="s">
        <v>118</v>
      </c>
      <c r="B1309" s="2">
        <v>3</v>
      </c>
      <c r="C1309" s="2" t="s">
        <v>164</v>
      </c>
      <c r="D1309" s="2">
        <v>3</v>
      </c>
      <c r="E1309" s="2" t="s">
        <v>26</v>
      </c>
      <c r="F1309" s="140">
        <v>4</v>
      </c>
      <c r="G1309" s="2" t="s">
        <v>25</v>
      </c>
      <c r="H1309" s="139">
        <v>4</v>
      </c>
      <c r="J1309" s="6" t="s">
        <v>28</v>
      </c>
      <c r="K1309" s="2" t="s">
        <v>40</v>
      </c>
      <c r="L1309" s="156" t="s">
        <v>47</v>
      </c>
      <c r="M1309" s="82">
        <f t="shared" si="76"/>
        <v>2</v>
      </c>
    </row>
    <row r="1310" spans="1:13" ht="30" customHeight="1">
      <c r="A1310" s="3" t="s">
        <v>161</v>
      </c>
      <c r="B1310" s="2">
        <v>4</v>
      </c>
      <c r="C1310" s="2" t="s">
        <v>31</v>
      </c>
      <c r="D1310" s="2">
        <v>4</v>
      </c>
      <c r="E1310" s="2" t="s">
        <v>23</v>
      </c>
      <c r="F1310" s="140">
        <v>4</v>
      </c>
      <c r="G1310" s="2" t="s">
        <v>28</v>
      </c>
      <c r="H1310" s="139">
        <v>4</v>
      </c>
      <c r="J1310" s="3" t="s">
        <v>119</v>
      </c>
      <c r="K1310" s="2" t="s">
        <v>46</v>
      </c>
      <c r="L1310" s="156" t="s">
        <v>47</v>
      </c>
      <c r="M1310" s="82">
        <f t="shared" si="76"/>
        <v>2</v>
      </c>
    </row>
    <row r="1311" spans="1:13" ht="45">
      <c r="A1311" s="3"/>
      <c r="B1311" s="57" t="s">
        <v>132</v>
      </c>
      <c r="C1311" s="2" t="s">
        <v>30</v>
      </c>
      <c r="D1311" s="2">
        <v>4</v>
      </c>
      <c r="E1311" s="2" t="s">
        <v>24</v>
      </c>
      <c r="F1311" s="140">
        <v>3</v>
      </c>
      <c r="G1311" s="2" t="s">
        <v>29</v>
      </c>
      <c r="H1311" s="139">
        <v>4</v>
      </c>
      <c r="J1311" s="9" t="s">
        <v>31</v>
      </c>
      <c r="K1311" s="2" t="s">
        <v>51</v>
      </c>
      <c r="L1311" s="156" t="s">
        <v>47</v>
      </c>
      <c r="M1311" s="82">
        <f t="shared" si="76"/>
        <v>2</v>
      </c>
    </row>
    <row r="1312" spans="1:13" ht="30.75" thickBot="1">
      <c r="A1312" s="3"/>
      <c r="B1312" s="57" t="s">
        <v>132</v>
      </c>
      <c r="C1312" s="2" t="s">
        <v>323</v>
      </c>
      <c r="D1312" s="58">
        <v>4</v>
      </c>
      <c r="E1312" s="2" t="s">
        <v>144</v>
      </c>
      <c r="F1312" s="140">
        <v>4</v>
      </c>
      <c r="G1312" s="2" t="s">
        <v>318</v>
      </c>
      <c r="H1312" s="58">
        <v>4</v>
      </c>
      <c r="J1312" s="78" t="s">
        <v>117</v>
      </c>
      <c r="K1312" s="140" t="s">
        <v>152</v>
      </c>
      <c r="L1312" s="156" t="s">
        <v>48</v>
      </c>
      <c r="M1312" s="82">
        <f t="shared" si="76"/>
        <v>0</v>
      </c>
    </row>
    <row r="1313" spans="1:13" ht="45.75" customHeight="1" thickBot="1">
      <c r="A1313" s="3"/>
      <c r="B1313" s="57" t="s">
        <v>132</v>
      </c>
      <c r="C1313" s="2"/>
      <c r="D1313" s="58" t="s">
        <v>132</v>
      </c>
      <c r="E1313" s="2" t="s">
        <v>478</v>
      </c>
      <c r="F1313" s="58">
        <v>3</v>
      </c>
      <c r="G1313" s="2" t="s">
        <v>269</v>
      </c>
      <c r="H1313" s="58">
        <v>4</v>
      </c>
      <c r="J1313" s="157" t="s">
        <v>135</v>
      </c>
      <c r="K1313" s="42" t="s">
        <v>107</v>
      </c>
      <c r="L1313" s="158"/>
      <c r="M1313" s="83"/>
    </row>
    <row r="1314" spans="1:13" ht="15.75" thickBot="1">
      <c r="A1314" s="4"/>
      <c r="B1314" s="58" t="s">
        <v>132</v>
      </c>
      <c r="C1314" s="5"/>
      <c r="D1314" s="58" t="s">
        <v>132</v>
      </c>
      <c r="E1314" s="5"/>
      <c r="F1314" s="58" t="s">
        <v>132</v>
      </c>
      <c r="G1314" s="5"/>
      <c r="H1314" s="58" t="s">
        <v>132</v>
      </c>
      <c r="K1314" s="90"/>
    </row>
    <row r="1315" spans="1:13" ht="15.75" thickBot="1">
      <c r="A1315"/>
      <c r="B1315"/>
      <c r="C1315"/>
      <c r="D1315"/>
      <c r="E1315"/>
      <c r="F1315"/>
      <c r="G1315"/>
      <c r="H1315"/>
      <c r="J1315"/>
      <c r="K1315"/>
      <c r="L1315"/>
    </row>
    <row r="1316" spans="1:13" ht="19.5" thickBot="1">
      <c r="A1316" s="391">
        <v>45369</v>
      </c>
      <c r="B1316" s="392"/>
      <c r="C1316" s="392"/>
      <c r="D1316" s="392"/>
      <c r="E1316" s="392"/>
      <c r="F1316" s="392"/>
      <c r="G1316" s="393"/>
      <c r="H1316" s="89">
        <f>SUM(B1318:B1331,D1318:D1331,F1318:F1331,H1318:H1331)+SUM(M1317:M1329)</f>
        <v>209</v>
      </c>
      <c r="J1316" s="53" t="s">
        <v>34</v>
      </c>
      <c r="K1316" s="54" t="s">
        <v>35</v>
      </c>
      <c r="L1316" s="91" t="s">
        <v>50</v>
      </c>
      <c r="M1316" s="161" t="s">
        <v>151</v>
      </c>
    </row>
    <row r="1317" spans="1:13" ht="60.75" thickBot="1">
      <c r="A1317" s="49" t="s">
        <v>0</v>
      </c>
      <c r="B1317" s="51" t="s">
        <v>120</v>
      </c>
      <c r="C1317" s="50" t="s">
        <v>1</v>
      </c>
      <c r="D1317" s="51" t="s">
        <v>120</v>
      </c>
      <c r="E1317" s="50" t="s">
        <v>112</v>
      </c>
      <c r="F1317" s="51" t="s">
        <v>120</v>
      </c>
      <c r="G1317" s="50" t="s">
        <v>131</v>
      </c>
      <c r="H1317" s="52" t="s">
        <v>120</v>
      </c>
      <c r="I1317" s="155">
        <f>H1316/230</f>
        <v>0.90869565217391302</v>
      </c>
      <c r="J1317" s="10" t="s">
        <v>21</v>
      </c>
      <c r="K1317" s="46" t="s">
        <v>467</v>
      </c>
      <c r="L1317" s="159" t="s">
        <v>47</v>
      </c>
      <c r="M1317" s="160">
        <f t="shared" ref="M1317:M1329" si="77">IF(L1317="✔",2,0)</f>
        <v>2</v>
      </c>
    </row>
    <row r="1318" spans="1:13" ht="45">
      <c r="A1318" s="47" t="s">
        <v>424</v>
      </c>
      <c r="B1318" s="48">
        <v>5</v>
      </c>
      <c r="C1318" s="48" t="s">
        <v>2</v>
      </c>
      <c r="D1318" s="48">
        <v>4</v>
      </c>
      <c r="E1318" s="48" t="s">
        <v>11</v>
      </c>
      <c r="F1318" s="55">
        <v>5</v>
      </c>
      <c r="G1318" s="48" t="s">
        <v>5</v>
      </c>
      <c r="H1318" s="138">
        <v>4</v>
      </c>
      <c r="J1318" s="7" t="s">
        <v>2</v>
      </c>
      <c r="K1318" s="2" t="s">
        <v>37</v>
      </c>
      <c r="L1318" s="156" t="s">
        <v>47</v>
      </c>
      <c r="M1318" s="82">
        <f t="shared" si="77"/>
        <v>2</v>
      </c>
    </row>
    <row r="1319" spans="1:13" ht="45">
      <c r="A1319" s="3" t="s">
        <v>113</v>
      </c>
      <c r="B1319" s="2">
        <v>4</v>
      </c>
      <c r="C1319" s="2" t="s">
        <v>21</v>
      </c>
      <c r="D1319" s="2">
        <v>2</v>
      </c>
      <c r="E1319" s="2" t="s">
        <v>479</v>
      </c>
      <c r="F1319" s="140">
        <v>5</v>
      </c>
      <c r="G1319" s="2" t="s">
        <v>6</v>
      </c>
      <c r="H1319" s="139">
        <v>4</v>
      </c>
      <c r="J1319" s="8" t="s">
        <v>4</v>
      </c>
      <c r="K1319" s="2" t="s">
        <v>39</v>
      </c>
      <c r="L1319" s="156" t="s">
        <v>47</v>
      </c>
      <c r="M1319" s="82">
        <f t="shared" si="77"/>
        <v>2</v>
      </c>
    </row>
    <row r="1320" spans="1:13" ht="45">
      <c r="A1320" s="3" t="s">
        <v>163</v>
      </c>
      <c r="B1320" s="2">
        <v>5</v>
      </c>
      <c r="C1320" s="2" t="s">
        <v>17</v>
      </c>
      <c r="D1320" s="2">
        <v>3</v>
      </c>
      <c r="E1320" s="2" t="s">
        <v>12</v>
      </c>
      <c r="F1320" s="140">
        <v>5</v>
      </c>
      <c r="G1320" s="2" t="s">
        <v>7</v>
      </c>
      <c r="H1320" s="139">
        <v>4</v>
      </c>
      <c r="J1320" s="8" t="s">
        <v>38</v>
      </c>
      <c r="K1320" s="2" t="s">
        <v>41</v>
      </c>
      <c r="L1320" s="156" t="s">
        <v>47</v>
      </c>
      <c r="M1320" s="82">
        <f t="shared" si="77"/>
        <v>2</v>
      </c>
    </row>
    <row r="1321" spans="1:13" ht="45">
      <c r="A1321" s="3" t="s">
        <v>114</v>
      </c>
      <c r="B1321" s="2">
        <v>5</v>
      </c>
      <c r="C1321" s="2" t="s">
        <v>4</v>
      </c>
      <c r="D1321" s="2">
        <v>3</v>
      </c>
      <c r="E1321" s="2" t="s">
        <v>13</v>
      </c>
      <c r="F1321" s="140">
        <v>4</v>
      </c>
      <c r="G1321" s="2" t="s">
        <v>8</v>
      </c>
      <c r="H1321" s="139">
        <v>4</v>
      </c>
      <c r="J1321" s="6" t="s">
        <v>20</v>
      </c>
      <c r="K1321" s="2" t="s">
        <v>44</v>
      </c>
      <c r="L1321" s="156" t="s">
        <v>47</v>
      </c>
      <c r="M1321" s="82">
        <f t="shared" si="77"/>
        <v>2</v>
      </c>
    </row>
    <row r="1322" spans="1:13" ht="60">
      <c r="A1322" s="3" t="s">
        <v>32</v>
      </c>
      <c r="B1322" s="2">
        <v>5</v>
      </c>
      <c r="C1322" s="2" t="s">
        <v>38</v>
      </c>
      <c r="D1322" s="2">
        <v>4</v>
      </c>
      <c r="E1322" s="2" t="s">
        <v>43</v>
      </c>
      <c r="F1322" s="140">
        <v>4</v>
      </c>
      <c r="G1322" s="2" t="s">
        <v>9</v>
      </c>
      <c r="H1322" s="139">
        <v>4</v>
      </c>
      <c r="J1322" s="8" t="s">
        <v>31</v>
      </c>
      <c r="K1322" s="2" t="s">
        <v>45</v>
      </c>
      <c r="L1322" s="156" t="s">
        <v>47</v>
      </c>
      <c r="M1322" s="82">
        <f t="shared" si="77"/>
        <v>2</v>
      </c>
    </row>
    <row r="1323" spans="1:13" ht="30" customHeight="1">
      <c r="A1323" s="3" t="s">
        <v>115</v>
      </c>
      <c r="B1323" s="2">
        <v>4</v>
      </c>
      <c r="C1323" s="2" t="s">
        <v>27</v>
      </c>
      <c r="D1323" s="2">
        <v>4</v>
      </c>
      <c r="E1323" s="2" t="s">
        <v>14</v>
      </c>
      <c r="F1323" s="140">
        <v>4</v>
      </c>
      <c r="G1323" s="2" t="s">
        <v>10</v>
      </c>
      <c r="H1323" s="139">
        <v>4</v>
      </c>
      <c r="J1323" s="3" t="s">
        <v>33</v>
      </c>
      <c r="K1323" s="2" t="s">
        <v>49</v>
      </c>
      <c r="L1323" s="156" t="s">
        <v>47</v>
      </c>
      <c r="M1323" s="82">
        <f t="shared" si="77"/>
        <v>2</v>
      </c>
    </row>
    <row r="1324" spans="1:13" ht="45">
      <c r="A1324" s="3" t="s">
        <v>116</v>
      </c>
      <c r="B1324" s="2">
        <v>5</v>
      </c>
      <c r="C1324" s="2" t="s">
        <v>19</v>
      </c>
      <c r="D1324" s="2">
        <v>4</v>
      </c>
      <c r="E1324" s="2" t="s">
        <v>15</v>
      </c>
      <c r="F1324" s="140">
        <v>4</v>
      </c>
      <c r="G1324" s="2" t="s">
        <v>18</v>
      </c>
      <c r="H1324" s="139">
        <v>4</v>
      </c>
      <c r="J1324" s="8" t="s">
        <v>16</v>
      </c>
      <c r="K1324" s="2" t="s">
        <v>40</v>
      </c>
      <c r="L1324" s="156" t="s">
        <v>48</v>
      </c>
      <c r="M1324" s="82">
        <f t="shared" si="77"/>
        <v>0</v>
      </c>
    </row>
    <row r="1325" spans="1:13" ht="30" customHeight="1">
      <c r="A1325" s="3" t="s">
        <v>117</v>
      </c>
      <c r="B1325" s="2">
        <v>5</v>
      </c>
      <c r="C1325" s="2" t="s">
        <v>130</v>
      </c>
      <c r="D1325" s="2">
        <v>4</v>
      </c>
      <c r="E1325" s="2" t="s">
        <v>16</v>
      </c>
      <c r="F1325" s="140">
        <v>3</v>
      </c>
      <c r="G1325" s="2" t="s">
        <v>252</v>
      </c>
      <c r="H1325" s="139">
        <v>2</v>
      </c>
      <c r="J1325" s="9" t="s">
        <v>27</v>
      </c>
      <c r="K1325" s="2" t="s">
        <v>476</v>
      </c>
      <c r="L1325" s="156" t="s">
        <v>47</v>
      </c>
      <c r="M1325" s="82">
        <f t="shared" si="77"/>
        <v>2</v>
      </c>
    </row>
    <row r="1326" spans="1:13" ht="45">
      <c r="A1326" s="3" t="s">
        <v>118</v>
      </c>
      <c r="B1326" s="2">
        <v>3</v>
      </c>
      <c r="C1326" s="2" t="s">
        <v>164</v>
      </c>
      <c r="D1326" s="2">
        <v>3</v>
      </c>
      <c r="E1326" s="2" t="s">
        <v>26</v>
      </c>
      <c r="F1326" s="140">
        <v>4</v>
      </c>
      <c r="G1326" s="2" t="s">
        <v>25</v>
      </c>
      <c r="H1326" s="139">
        <v>4</v>
      </c>
      <c r="J1326" s="6" t="s">
        <v>28</v>
      </c>
      <c r="K1326" s="2" t="s">
        <v>40</v>
      </c>
      <c r="L1326" s="156" t="s">
        <v>47</v>
      </c>
      <c r="M1326" s="82">
        <f t="shared" si="77"/>
        <v>2</v>
      </c>
    </row>
    <row r="1327" spans="1:13" ht="45">
      <c r="A1327" s="3" t="s">
        <v>161</v>
      </c>
      <c r="B1327" s="2">
        <v>4</v>
      </c>
      <c r="C1327" s="2" t="s">
        <v>31</v>
      </c>
      <c r="D1327" s="2">
        <v>4</v>
      </c>
      <c r="E1327" s="2" t="s">
        <v>23</v>
      </c>
      <c r="F1327" s="140">
        <v>4</v>
      </c>
      <c r="G1327" s="2" t="s">
        <v>28</v>
      </c>
      <c r="H1327" s="139">
        <v>3</v>
      </c>
      <c r="J1327" s="3" t="s">
        <v>119</v>
      </c>
      <c r="K1327" s="2" t="s">
        <v>46</v>
      </c>
      <c r="L1327" s="156" t="s">
        <v>47</v>
      </c>
      <c r="M1327" s="82">
        <f t="shared" si="77"/>
        <v>2</v>
      </c>
    </row>
    <row r="1328" spans="1:13" ht="45.75" customHeight="1">
      <c r="A1328" s="3"/>
      <c r="B1328" s="57" t="s">
        <v>132</v>
      </c>
      <c r="C1328" s="2" t="s">
        <v>30</v>
      </c>
      <c r="D1328" s="2">
        <v>4</v>
      </c>
      <c r="E1328" s="2" t="s">
        <v>24</v>
      </c>
      <c r="F1328" s="140">
        <v>3</v>
      </c>
      <c r="G1328" s="2" t="s">
        <v>29</v>
      </c>
      <c r="H1328" s="139">
        <v>4</v>
      </c>
      <c r="J1328" s="9" t="s">
        <v>31</v>
      </c>
      <c r="K1328" s="2" t="s">
        <v>51</v>
      </c>
      <c r="L1328" s="156" t="s">
        <v>47</v>
      </c>
      <c r="M1328" s="82">
        <f t="shared" si="77"/>
        <v>2</v>
      </c>
    </row>
    <row r="1329" spans="1:13" ht="30.75" thickBot="1">
      <c r="A1329" s="3"/>
      <c r="B1329" s="57" t="s">
        <v>132</v>
      </c>
      <c r="C1329" s="2" t="s">
        <v>323</v>
      </c>
      <c r="D1329" s="58">
        <v>4</v>
      </c>
      <c r="E1329" s="2" t="s">
        <v>144</v>
      </c>
      <c r="F1329" s="140">
        <v>4</v>
      </c>
      <c r="G1329" s="2" t="s">
        <v>318</v>
      </c>
      <c r="H1329" s="58">
        <v>4</v>
      </c>
      <c r="J1329" s="78" t="s">
        <v>117</v>
      </c>
      <c r="K1329" s="140" t="s">
        <v>152</v>
      </c>
      <c r="L1329" s="156" t="s">
        <v>48</v>
      </c>
      <c r="M1329" s="82">
        <f t="shared" si="77"/>
        <v>0</v>
      </c>
    </row>
    <row r="1330" spans="1:13" ht="45.75" customHeight="1" thickBot="1">
      <c r="A1330" s="3"/>
      <c r="B1330" s="57" t="s">
        <v>132</v>
      </c>
      <c r="C1330" s="2"/>
      <c r="D1330" s="58" t="s">
        <v>132</v>
      </c>
      <c r="E1330" s="2" t="s">
        <v>478</v>
      </c>
      <c r="F1330" s="58">
        <v>3</v>
      </c>
      <c r="G1330" s="2" t="s">
        <v>269</v>
      </c>
      <c r="H1330" s="58">
        <v>2</v>
      </c>
      <c r="J1330" s="157" t="s">
        <v>135</v>
      </c>
      <c r="K1330" s="42" t="s">
        <v>107</v>
      </c>
      <c r="L1330" s="158"/>
      <c r="M1330" s="83"/>
    </row>
    <row r="1331" spans="1:13" ht="15.75" thickBot="1">
      <c r="A1331" s="4"/>
      <c r="B1331" s="58" t="s">
        <v>132</v>
      </c>
      <c r="C1331" s="5"/>
      <c r="D1331" s="58" t="s">
        <v>132</v>
      </c>
      <c r="E1331" s="5"/>
      <c r="F1331" s="58" t="s">
        <v>132</v>
      </c>
      <c r="G1331" s="5"/>
      <c r="H1331" s="58" t="s">
        <v>132</v>
      </c>
      <c r="K1331" s="90"/>
    </row>
    <row r="1332" spans="1:13" ht="15.75" thickBot="1">
      <c r="A1332"/>
      <c r="B1332"/>
      <c r="C1332"/>
      <c r="D1332"/>
      <c r="E1332"/>
      <c r="F1332"/>
      <c r="G1332"/>
      <c r="H1332"/>
      <c r="J1332"/>
      <c r="K1332"/>
      <c r="L1332"/>
    </row>
    <row r="1333" spans="1:13" ht="19.5" thickBot="1">
      <c r="A1333" s="391">
        <v>45369</v>
      </c>
      <c r="B1333" s="392"/>
      <c r="C1333" s="392"/>
      <c r="D1333" s="392"/>
      <c r="E1333" s="392"/>
      <c r="F1333" s="392"/>
      <c r="G1333" s="393"/>
      <c r="H1333" s="89">
        <f>SUM(B1335:B1348,D1335:D1348,F1335:F1348,H1335:H1348)+SUM(M1334:M1346)</f>
        <v>215</v>
      </c>
      <c r="J1333" s="53" t="s">
        <v>34</v>
      </c>
      <c r="K1333" s="54" t="s">
        <v>35</v>
      </c>
      <c r="L1333" s="91" t="s">
        <v>50</v>
      </c>
      <c r="M1333" s="161" t="s">
        <v>151</v>
      </c>
    </row>
    <row r="1334" spans="1:13" ht="60.75" thickBot="1">
      <c r="A1334" s="49" t="s">
        <v>0</v>
      </c>
      <c r="B1334" s="51" t="s">
        <v>120</v>
      </c>
      <c r="C1334" s="50" t="s">
        <v>1</v>
      </c>
      <c r="D1334" s="51" t="s">
        <v>120</v>
      </c>
      <c r="E1334" s="50" t="s">
        <v>112</v>
      </c>
      <c r="F1334" s="51" t="s">
        <v>120</v>
      </c>
      <c r="G1334" s="50" t="s">
        <v>131</v>
      </c>
      <c r="H1334" s="52" t="s">
        <v>120</v>
      </c>
      <c r="I1334" s="155">
        <f>H1333/230</f>
        <v>0.93478260869565222</v>
      </c>
      <c r="J1334" s="10" t="s">
        <v>21</v>
      </c>
      <c r="K1334" s="46" t="s">
        <v>467</v>
      </c>
      <c r="L1334" s="159" t="s">
        <v>47</v>
      </c>
      <c r="M1334" s="160">
        <f t="shared" ref="M1334:M1346" si="78">IF(L1334="✔",2,0)</f>
        <v>2</v>
      </c>
    </row>
    <row r="1335" spans="1:13" ht="45">
      <c r="A1335" s="47" t="s">
        <v>424</v>
      </c>
      <c r="B1335" s="48">
        <v>5</v>
      </c>
      <c r="C1335" s="48" t="s">
        <v>2</v>
      </c>
      <c r="D1335" s="48">
        <v>4</v>
      </c>
      <c r="E1335" s="48" t="s">
        <v>11</v>
      </c>
      <c r="F1335" s="55">
        <v>5</v>
      </c>
      <c r="G1335" s="48" t="s">
        <v>5</v>
      </c>
      <c r="H1335" s="138">
        <v>4</v>
      </c>
      <c r="J1335" s="7" t="s">
        <v>2</v>
      </c>
      <c r="K1335" s="2" t="s">
        <v>37</v>
      </c>
      <c r="L1335" s="156" t="s">
        <v>47</v>
      </c>
      <c r="M1335" s="82">
        <f t="shared" si="78"/>
        <v>2</v>
      </c>
    </row>
    <row r="1336" spans="1:13" ht="45">
      <c r="A1336" s="3" t="s">
        <v>113</v>
      </c>
      <c r="B1336" s="2">
        <v>4</v>
      </c>
      <c r="C1336" s="2" t="s">
        <v>21</v>
      </c>
      <c r="D1336" s="2">
        <v>2</v>
      </c>
      <c r="E1336" s="2" t="s">
        <v>479</v>
      </c>
      <c r="F1336" s="140">
        <v>5</v>
      </c>
      <c r="G1336" s="2" t="s">
        <v>6</v>
      </c>
      <c r="H1336" s="139">
        <v>4</v>
      </c>
      <c r="J1336" s="8" t="s">
        <v>4</v>
      </c>
      <c r="K1336" s="2" t="s">
        <v>39</v>
      </c>
      <c r="L1336" s="156" t="s">
        <v>47</v>
      </c>
      <c r="M1336" s="82">
        <f t="shared" si="78"/>
        <v>2</v>
      </c>
    </row>
    <row r="1337" spans="1:13" ht="45">
      <c r="A1337" s="3" t="s">
        <v>163</v>
      </c>
      <c r="B1337" s="2">
        <v>5</v>
      </c>
      <c r="C1337" s="2" t="s">
        <v>17</v>
      </c>
      <c r="D1337" s="2">
        <v>3</v>
      </c>
      <c r="E1337" s="2" t="s">
        <v>12</v>
      </c>
      <c r="F1337" s="140">
        <v>5</v>
      </c>
      <c r="G1337" s="2" t="s">
        <v>7</v>
      </c>
      <c r="H1337" s="139">
        <v>4</v>
      </c>
      <c r="J1337" s="8" t="s">
        <v>38</v>
      </c>
      <c r="K1337" s="2" t="s">
        <v>41</v>
      </c>
      <c r="L1337" s="156" t="s">
        <v>47</v>
      </c>
      <c r="M1337" s="82">
        <f t="shared" si="78"/>
        <v>2</v>
      </c>
    </row>
    <row r="1338" spans="1:13" ht="30" customHeight="1">
      <c r="A1338" s="3" t="s">
        <v>114</v>
      </c>
      <c r="B1338" s="2">
        <v>5</v>
      </c>
      <c r="C1338" s="2" t="s">
        <v>4</v>
      </c>
      <c r="D1338" s="2">
        <v>3</v>
      </c>
      <c r="E1338" s="2" t="s">
        <v>13</v>
      </c>
      <c r="F1338" s="140">
        <v>4</v>
      </c>
      <c r="G1338" s="2" t="s">
        <v>8</v>
      </c>
      <c r="H1338" s="139">
        <v>4</v>
      </c>
      <c r="J1338" s="6" t="s">
        <v>20</v>
      </c>
      <c r="K1338" s="2" t="s">
        <v>44</v>
      </c>
      <c r="L1338" s="156" t="s">
        <v>47</v>
      </c>
      <c r="M1338" s="82">
        <f t="shared" si="78"/>
        <v>2</v>
      </c>
    </row>
    <row r="1339" spans="1:13" ht="60">
      <c r="A1339" s="3" t="s">
        <v>32</v>
      </c>
      <c r="B1339" s="2">
        <v>5</v>
      </c>
      <c r="C1339" s="2" t="s">
        <v>38</v>
      </c>
      <c r="D1339" s="2">
        <v>4</v>
      </c>
      <c r="E1339" s="2" t="s">
        <v>43</v>
      </c>
      <c r="F1339" s="140">
        <v>4</v>
      </c>
      <c r="G1339" s="2" t="s">
        <v>9</v>
      </c>
      <c r="H1339" s="139">
        <v>4</v>
      </c>
      <c r="J1339" s="8" t="s">
        <v>31</v>
      </c>
      <c r="K1339" s="2" t="s">
        <v>45</v>
      </c>
      <c r="L1339" s="156" t="s">
        <v>47</v>
      </c>
      <c r="M1339" s="82">
        <f t="shared" si="78"/>
        <v>2</v>
      </c>
    </row>
    <row r="1340" spans="1:13" ht="30" customHeight="1">
      <c r="A1340" s="3" t="s">
        <v>115</v>
      </c>
      <c r="B1340" s="2">
        <v>4</v>
      </c>
      <c r="C1340" s="2" t="s">
        <v>27</v>
      </c>
      <c r="D1340" s="2">
        <v>4</v>
      </c>
      <c r="E1340" s="2" t="s">
        <v>14</v>
      </c>
      <c r="F1340" s="140">
        <v>4</v>
      </c>
      <c r="G1340" s="2" t="s">
        <v>10</v>
      </c>
      <c r="H1340" s="139">
        <v>4</v>
      </c>
      <c r="J1340" s="3" t="s">
        <v>33</v>
      </c>
      <c r="K1340" s="2" t="s">
        <v>49</v>
      </c>
      <c r="L1340" s="156" t="s">
        <v>47</v>
      </c>
      <c r="M1340" s="82">
        <f t="shared" si="78"/>
        <v>2</v>
      </c>
    </row>
    <row r="1341" spans="1:13" ht="45">
      <c r="A1341" s="3" t="s">
        <v>116</v>
      </c>
      <c r="B1341" s="2">
        <v>5</v>
      </c>
      <c r="C1341" s="2" t="s">
        <v>19</v>
      </c>
      <c r="D1341" s="2">
        <v>4</v>
      </c>
      <c r="E1341" s="2" t="s">
        <v>15</v>
      </c>
      <c r="F1341" s="140">
        <v>4</v>
      </c>
      <c r="G1341" s="2" t="s">
        <v>18</v>
      </c>
      <c r="H1341" s="139">
        <v>4</v>
      </c>
      <c r="J1341" s="8" t="s">
        <v>16</v>
      </c>
      <c r="K1341" s="2" t="s">
        <v>40</v>
      </c>
      <c r="L1341" s="156" t="s">
        <v>48</v>
      </c>
      <c r="M1341" s="82">
        <f t="shared" si="78"/>
        <v>0</v>
      </c>
    </row>
    <row r="1342" spans="1:13" ht="60">
      <c r="A1342" s="3" t="s">
        <v>117</v>
      </c>
      <c r="B1342" s="2">
        <v>5</v>
      </c>
      <c r="C1342" s="2" t="s">
        <v>130</v>
      </c>
      <c r="D1342" s="2">
        <v>4</v>
      </c>
      <c r="E1342" s="2" t="s">
        <v>16</v>
      </c>
      <c r="F1342" s="140">
        <v>4</v>
      </c>
      <c r="G1342" s="2" t="s">
        <v>252</v>
      </c>
      <c r="H1342" s="139">
        <v>4</v>
      </c>
      <c r="J1342" s="9" t="s">
        <v>27</v>
      </c>
      <c r="K1342" s="2" t="s">
        <v>476</v>
      </c>
      <c r="L1342" s="156" t="s">
        <v>47</v>
      </c>
      <c r="M1342" s="82">
        <f t="shared" si="78"/>
        <v>2</v>
      </c>
    </row>
    <row r="1343" spans="1:13" ht="45.75" customHeight="1">
      <c r="A1343" s="3" t="s">
        <v>118</v>
      </c>
      <c r="B1343" s="2">
        <v>3</v>
      </c>
      <c r="C1343" s="2" t="s">
        <v>164</v>
      </c>
      <c r="D1343" s="2">
        <v>3</v>
      </c>
      <c r="E1343" s="2" t="s">
        <v>26</v>
      </c>
      <c r="F1343" s="140">
        <v>4</v>
      </c>
      <c r="G1343" s="2" t="s">
        <v>25</v>
      </c>
      <c r="H1343" s="139">
        <v>4</v>
      </c>
      <c r="J1343" s="6" t="s">
        <v>28</v>
      </c>
      <c r="K1343" s="2" t="s">
        <v>40</v>
      </c>
      <c r="L1343" s="156" t="s">
        <v>47</v>
      </c>
      <c r="M1343" s="82">
        <f t="shared" si="78"/>
        <v>2</v>
      </c>
    </row>
    <row r="1344" spans="1:13" ht="45">
      <c r="A1344" s="3" t="s">
        <v>161</v>
      </c>
      <c r="B1344" s="2">
        <v>4</v>
      </c>
      <c r="C1344" s="2" t="s">
        <v>31</v>
      </c>
      <c r="D1344" s="2">
        <v>4</v>
      </c>
      <c r="E1344" s="2" t="s">
        <v>23</v>
      </c>
      <c r="F1344" s="140">
        <v>4</v>
      </c>
      <c r="G1344" s="2" t="s">
        <v>28</v>
      </c>
      <c r="H1344" s="139">
        <v>4</v>
      </c>
      <c r="J1344" s="3" t="s">
        <v>119</v>
      </c>
      <c r="K1344" s="2" t="s">
        <v>46</v>
      </c>
      <c r="L1344" s="156" t="s">
        <v>47</v>
      </c>
      <c r="M1344" s="82">
        <f t="shared" si="78"/>
        <v>2</v>
      </c>
    </row>
    <row r="1345" spans="1:13" ht="45.75" customHeight="1">
      <c r="A1345" s="3"/>
      <c r="B1345" s="57" t="s">
        <v>132</v>
      </c>
      <c r="C1345" s="2" t="s">
        <v>30</v>
      </c>
      <c r="D1345" s="2">
        <v>4</v>
      </c>
      <c r="E1345" s="2" t="s">
        <v>24</v>
      </c>
      <c r="F1345" s="140">
        <v>3</v>
      </c>
      <c r="G1345" s="2" t="s">
        <v>29</v>
      </c>
      <c r="H1345" s="139">
        <v>4</v>
      </c>
      <c r="J1345" s="9" t="s">
        <v>31</v>
      </c>
      <c r="K1345" s="2" t="s">
        <v>51</v>
      </c>
      <c r="L1345" s="156" t="s">
        <v>47</v>
      </c>
      <c r="M1345" s="82">
        <f t="shared" si="78"/>
        <v>2</v>
      </c>
    </row>
    <row r="1346" spans="1:13" ht="30.75" thickBot="1">
      <c r="A1346" s="3"/>
      <c r="B1346" s="57" t="s">
        <v>132</v>
      </c>
      <c r="C1346" s="2" t="s">
        <v>323</v>
      </c>
      <c r="D1346" s="58">
        <v>4</v>
      </c>
      <c r="E1346" s="2" t="s">
        <v>144</v>
      </c>
      <c r="F1346" s="140">
        <v>4</v>
      </c>
      <c r="G1346" s="2" t="s">
        <v>318</v>
      </c>
      <c r="H1346" s="58">
        <v>4</v>
      </c>
      <c r="J1346" s="78" t="s">
        <v>117</v>
      </c>
      <c r="K1346" s="140" t="s">
        <v>152</v>
      </c>
      <c r="L1346" s="156" t="s">
        <v>48</v>
      </c>
      <c r="M1346" s="82">
        <f t="shared" si="78"/>
        <v>0</v>
      </c>
    </row>
    <row r="1347" spans="1:13" ht="30.75" thickBot="1">
      <c r="A1347" s="3"/>
      <c r="B1347" s="57" t="s">
        <v>132</v>
      </c>
      <c r="C1347" s="2"/>
      <c r="D1347" s="58" t="s">
        <v>132</v>
      </c>
      <c r="E1347" s="2" t="s">
        <v>478</v>
      </c>
      <c r="F1347" s="58">
        <v>3</v>
      </c>
      <c r="G1347" s="2" t="s">
        <v>269</v>
      </c>
      <c r="H1347" s="58">
        <v>4</v>
      </c>
      <c r="J1347" s="157" t="s">
        <v>135</v>
      </c>
      <c r="K1347" s="42" t="s">
        <v>107</v>
      </c>
      <c r="L1347" s="158"/>
      <c r="M1347" s="83"/>
    </row>
    <row r="1348" spans="1:13" ht="15.75" thickBot="1">
      <c r="A1348" s="4"/>
      <c r="B1348" s="58" t="s">
        <v>132</v>
      </c>
      <c r="C1348" s="5"/>
      <c r="D1348" s="58" t="s">
        <v>132</v>
      </c>
      <c r="E1348" s="5"/>
      <c r="F1348" s="58" t="s">
        <v>132</v>
      </c>
      <c r="G1348" s="5"/>
      <c r="H1348" s="58" t="s">
        <v>132</v>
      </c>
      <c r="K1348" s="90"/>
    </row>
    <row r="1349" spans="1:13" ht="15.75" thickBot="1">
      <c r="A1349"/>
      <c r="B1349"/>
      <c r="C1349"/>
      <c r="D1349"/>
      <c r="E1349"/>
      <c r="F1349"/>
      <c r="G1349"/>
      <c r="H1349"/>
      <c r="J1349"/>
      <c r="K1349"/>
      <c r="L1349"/>
    </row>
    <row r="1350" spans="1:13" ht="19.5" thickBot="1">
      <c r="A1350" s="391">
        <v>45370</v>
      </c>
      <c r="B1350" s="392"/>
      <c r="C1350" s="392"/>
      <c r="D1350" s="392"/>
      <c r="E1350" s="392"/>
      <c r="F1350" s="392"/>
      <c r="G1350" s="393"/>
      <c r="H1350" s="89">
        <f>SUM(B1352:B1365,D1352:D1365,F1352:F1365,H1352:H1365)+SUM(M1351:M1363)</f>
        <v>215</v>
      </c>
      <c r="J1350" s="53" t="s">
        <v>34</v>
      </c>
      <c r="K1350" s="54" t="s">
        <v>35</v>
      </c>
      <c r="L1350" s="91" t="s">
        <v>50</v>
      </c>
      <c r="M1350" s="161" t="s">
        <v>151</v>
      </c>
    </row>
    <row r="1351" spans="1:13" ht="60.75" thickBot="1">
      <c r="A1351" s="49" t="s">
        <v>0</v>
      </c>
      <c r="B1351" s="51" t="s">
        <v>120</v>
      </c>
      <c r="C1351" s="50" t="s">
        <v>1</v>
      </c>
      <c r="D1351" s="51" t="s">
        <v>120</v>
      </c>
      <c r="E1351" s="50" t="s">
        <v>112</v>
      </c>
      <c r="F1351" s="51" t="s">
        <v>120</v>
      </c>
      <c r="G1351" s="50" t="s">
        <v>131</v>
      </c>
      <c r="H1351" s="52" t="s">
        <v>120</v>
      </c>
      <c r="I1351" s="155">
        <f>H1350/230</f>
        <v>0.93478260869565222</v>
      </c>
      <c r="J1351" s="10" t="s">
        <v>21</v>
      </c>
      <c r="K1351" s="46" t="s">
        <v>467</v>
      </c>
      <c r="L1351" s="159" t="s">
        <v>47</v>
      </c>
      <c r="M1351" s="160">
        <f t="shared" ref="M1351:M1363" si="79">IF(L1351="✔",2,0)</f>
        <v>2</v>
      </c>
    </row>
    <row r="1352" spans="1:13" ht="45">
      <c r="A1352" s="47" t="s">
        <v>424</v>
      </c>
      <c r="B1352" s="48">
        <v>5</v>
      </c>
      <c r="C1352" s="48" t="s">
        <v>2</v>
      </c>
      <c r="D1352" s="48">
        <v>4</v>
      </c>
      <c r="E1352" s="48" t="s">
        <v>11</v>
      </c>
      <c r="F1352" s="55">
        <v>5</v>
      </c>
      <c r="G1352" s="48" t="s">
        <v>5</v>
      </c>
      <c r="H1352" s="138">
        <v>4</v>
      </c>
      <c r="J1352" s="7" t="s">
        <v>2</v>
      </c>
      <c r="K1352" s="2" t="s">
        <v>37</v>
      </c>
      <c r="L1352" s="156" t="s">
        <v>47</v>
      </c>
      <c r="M1352" s="82">
        <f t="shared" si="79"/>
        <v>2</v>
      </c>
    </row>
    <row r="1353" spans="1:13" ht="30" customHeight="1">
      <c r="A1353" s="3" t="s">
        <v>113</v>
      </c>
      <c r="B1353" s="2">
        <v>4</v>
      </c>
      <c r="C1353" s="2" t="s">
        <v>21</v>
      </c>
      <c r="D1353" s="2">
        <v>2</v>
      </c>
      <c r="E1353" s="2" t="s">
        <v>479</v>
      </c>
      <c r="F1353" s="140">
        <v>5</v>
      </c>
      <c r="G1353" s="2" t="s">
        <v>6</v>
      </c>
      <c r="H1353" s="139">
        <v>4</v>
      </c>
      <c r="J1353" s="8" t="s">
        <v>4</v>
      </c>
      <c r="K1353" s="2" t="s">
        <v>39</v>
      </c>
      <c r="L1353" s="156" t="s">
        <v>47</v>
      </c>
      <c r="M1353" s="82">
        <f t="shared" si="79"/>
        <v>2</v>
      </c>
    </row>
    <row r="1354" spans="1:13" ht="45">
      <c r="A1354" s="3" t="s">
        <v>163</v>
      </c>
      <c r="B1354" s="2">
        <v>5</v>
      </c>
      <c r="C1354" s="2" t="s">
        <v>17</v>
      </c>
      <c r="D1354" s="2">
        <v>3</v>
      </c>
      <c r="E1354" s="2" t="s">
        <v>12</v>
      </c>
      <c r="F1354" s="140">
        <v>5</v>
      </c>
      <c r="G1354" s="2" t="s">
        <v>7</v>
      </c>
      <c r="H1354" s="139">
        <v>4</v>
      </c>
      <c r="J1354" s="8" t="s">
        <v>38</v>
      </c>
      <c r="K1354" s="2" t="s">
        <v>41</v>
      </c>
      <c r="L1354" s="156" t="s">
        <v>47</v>
      </c>
      <c r="M1354" s="82">
        <f t="shared" si="79"/>
        <v>2</v>
      </c>
    </row>
    <row r="1355" spans="1:13" ht="30" customHeight="1">
      <c r="A1355" s="3" t="s">
        <v>114</v>
      </c>
      <c r="B1355" s="2">
        <v>5</v>
      </c>
      <c r="C1355" s="2" t="s">
        <v>4</v>
      </c>
      <c r="D1355" s="2">
        <v>3</v>
      </c>
      <c r="E1355" s="2" t="s">
        <v>13</v>
      </c>
      <c r="F1355" s="140">
        <v>4</v>
      </c>
      <c r="G1355" s="2" t="s">
        <v>8</v>
      </c>
      <c r="H1355" s="139">
        <v>4</v>
      </c>
      <c r="J1355" s="6" t="s">
        <v>20</v>
      </c>
      <c r="K1355" s="2" t="s">
        <v>44</v>
      </c>
      <c r="L1355" s="156" t="s">
        <v>47</v>
      </c>
      <c r="M1355" s="82">
        <f t="shared" si="79"/>
        <v>2</v>
      </c>
    </row>
    <row r="1356" spans="1:13" ht="60">
      <c r="A1356" s="3" t="s">
        <v>32</v>
      </c>
      <c r="B1356" s="2">
        <v>5</v>
      </c>
      <c r="C1356" s="2" t="s">
        <v>38</v>
      </c>
      <c r="D1356" s="2">
        <v>4</v>
      </c>
      <c r="E1356" s="2" t="s">
        <v>43</v>
      </c>
      <c r="F1356" s="140">
        <v>4</v>
      </c>
      <c r="G1356" s="2" t="s">
        <v>9</v>
      </c>
      <c r="H1356" s="139">
        <v>4</v>
      </c>
      <c r="J1356" s="8" t="s">
        <v>31</v>
      </c>
      <c r="K1356" s="2" t="s">
        <v>45</v>
      </c>
      <c r="L1356" s="156" t="s">
        <v>47</v>
      </c>
      <c r="M1356" s="82">
        <f t="shared" si="79"/>
        <v>2</v>
      </c>
    </row>
    <row r="1357" spans="1:13" ht="45">
      <c r="A1357" s="3" t="s">
        <v>115</v>
      </c>
      <c r="B1357" s="2">
        <v>4</v>
      </c>
      <c r="C1357" s="2" t="s">
        <v>27</v>
      </c>
      <c r="D1357" s="2">
        <v>4</v>
      </c>
      <c r="E1357" s="2" t="s">
        <v>14</v>
      </c>
      <c r="F1357" s="140">
        <v>4</v>
      </c>
      <c r="G1357" s="2" t="s">
        <v>10</v>
      </c>
      <c r="H1357" s="139">
        <v>4</v>
      </c>
      <c r="J1357" s="3" t="s">
        <v>33</v>
      </c>
      <c r="K1357" s="2" t="s">
        <v>49</v>
      </c>
      <c r="L1357" s="156" t="s">
        <v>47</v>
      </c>
      <c r="M1357" s="82">
        <f t="shared" si="79"/>
        <v>2</v>
      </c>
    </row>
    <row r="1358" spans="1:13" ht="45.75" customHeight="1">
      <c r="A1358" s="3" t="s">
        <v>116</v>
      </c>
      <c r="B1358" s="2">
        <v>5</v>
      </c>
      <c r="C1358" s="2" t="s">
        <v>19</v>
      </c>
      <c r="D1358" s="2">
        <v>4</v>
      </c>
      <c r="E1358" s="2" t="s">
        <v>15</v>
      </c>
      <c r="F1358" s="140">
        <v>4</v>
      </c>
      <c r="G1358" s="2" t="s">
        <v>18</v>
      </c>
      <c r="H1358" s="139">
        <v>4</v>
      </c>
      <c r="J1358" s="8" t="s">
        <v>16</v>
      </c>
      <c r="K1358" s="2" t="s">
        <v>40</v>
      </c>
      <c r="L1358" s="156" t="s">
        <v>48</v>
      </c>
      <c r="M1358" s="82">
        <f t="shared" si="79"/>
        <v>0</v>
      </c>
    </row>
    <row r="1359" spans="1:13" ht="60">
      <c r="A1359" s="3" t="s">
        <v>117</v>
      </c>
      <c r="B1359" s="2">
        <v>5</v>
      </c>
      <c r="C1359" s="2" t="s">
        <v>130</v>
      </c>
      <c r="D1359" s="2">
        <v>4</v>
      </c>
      <c r="E1359" s="2" t="s">
        <v>16</v>
      </c>
      <c r="F1359" s="140">
        <v>4</v>
      </c>
      <c r="G1359" s="2" t="s">
        <v>252</v>
      </c>
      <c r="H1359" s="139">
        <v>4</v>
      </c>
      <c r="J1359" s="9" t="s">
        <v>27</v>
      </c>
      <c r="K1359" s="2" t="s">
        <v>476</v>
      </c>
      <c r="L1359" s="156" t="s">
        <v>47</v>
      </c>
      <c r="M1359" s="82">
        <f t="shared" si="79"/>
        <v>2</v>
      </c>
    </row>
    <row r="1360" spans="1:13" ht="45.75" customHeight="1">
      <c r="A1360" s="3" t="s">
        <v>118</v>
      </c>
      <c r="B1360" s="2">
        <v>3</v>
      </c>
      <c r="C1360" s="2" t="s">
        <v>164</v>
      </c>
      <c r="D1360" s="2">
        <v>3</v>
      </c>
      <c r="E1360" s="2" t="s">
        <v>26</v>
      </c>
      <c r="F1360" s="140">
        <v>4</v>
      </c>
      <c r="G1360" s="2" t="s">
        <v>25</v>
      </c>
      <c r="H1360" s="139">
        <v>4</v>
      </c>
      <c r="J1360" s="6" t="s">
        <v>28</v>
      </c>
      <c r="K1360" s="2" t="s">
        <v>40</v>
      </c>
      <c r="L1360" s="156" t="s">
        <v>47</v>
      </c>
      <c r="M1360" s="82">
        <f t="shared" si="79"/>
        <v>2</v>
      </c>
    </row>
    <row r="1361" spans="1:13" ht="45">
      <c r="A1361" s="3" t="s">
        <v>161</v>
      </c>
      <c r="B1361" s="2">
        <v>4</v>
      </c>
      <c r="C1361" s="2" t="s">
        <v>31</v>
      </c>
      <c r="D1361" s="2">
        <v>4</v>
      </c>
      <c r="E1361" s="2" t="s">
        <v>23</v>
      </c>
      <c r="F1361" s="140">
        <v>4</v>
      </c>
      <c r="G1361" s="2" t="s">
        <v>28</v>
      </c>
      <c r="H1361" s="139">
        <v>4</v>
      </c>
      <c r="J1361" s="3" t="s">
        <v>119</v>
      </c>
      <c r="K1361" s="2" t="s">
        <v>46</v>
      </c>
      <c r="L1361" s="156" t="s">
        <v>47</v>
      </c>
      <c r="M1361" s="82">
        <f t="shared" si="79"/>
        <v>2</v>
      </c>
    </row>
    <row r="1362" spans="1:13" ht="45">
      <c r="A1362" s="3"/>
      <c r="B1362" s="57" t="s">
        <v>132</v>
      </c>
      <c r="C1362" s="2" t="s">
        <v>30</v>
      </c>
      <c r="D1362" s="2">
        <v>4</v>
      </c>
      <c r="E1362" s="2" t="s">
        <v>24</v>
      </c>
      <c r="F1362" s="140">
        <v>3</v>
      </c>
      <c r="G1362" s="2" t="s">
        <v>29</v>
      </c>
      <c r="H1362" s="139">
        <v>4</v>
      </c>
      <c r="J1362" s="9" t="s">
        <v>31</v>
      </c>
      <c r="K1362" s="2" t="s">
        <v>51</v>
      </c>
      <c r="L1362" s="156" t="s">
        <v>47</v>
      </c>
      <c r="M1362" s="82">
        <f t="shared" si="79"/>
        <v>2</v>
      </c>
    </row>
    <row r="1363" spans="1:13" ht="30.75" thickBot="1">
      <c r="A1363" s="3"/>
      <c r="B1363" s="57" t="s">
        <v>132</v>
      </c>
      <c r="C1363" s="2" t="s">
        <v>323</v>
      </c>
      <c r="D1363" s="58">
        <v>4</v>
      </c>
      <c r="E1363" s="2" t="s">
        <v>144</v>
      </c>
      <c r="F1363" s="140">
        <v>4</v>
      </c>
      <c r="G1363" s="2" t="s">
        <v>318</v>
      </c>
      <c r="H1363" s="58">
        <v>4</v>
      </c>
      <c r="J1363" s="78" t="s">
        <v>117</v>
      </c>
      <c r="K1363" s="140" t="s">
        <v>152</v>
      </c>
      <c r="L1363" s="156" t="s">
        <v>48</v>
      </c>
      <c r="M1363" s="82">
        <f t="shared" si="79"/>
        <v>0</v>
      </c>
    </row>
    <row r="1364" spans="1:13" ht="30.75" thickBot="1">
      <c r="A1364" s="3"/>
      <c r="B1364" s="57" t="s">
        <v>132</v>
      </c>
      <c r="C1364" s="2"/>
      <c r="D1364" s="58" t="s">
        <v>132</v>
      </c>
      <c r="E1364" s="2" t="s">
        <v>478</v>
      </c>
      <c r="F1364" s="58">
        <v>3</v>
      </c>
      <c r="G1364" s="2" t="s">
        <v>269</v>
      </c>
      <c r="H1364" s="58">
        <v>4</v>
      </c>
      <c r="J1364" s="157" t="s">
        <v>135</v>
      </c>
      <c r="K1364" s="42" t="s">
        <v>107</v>
      </c>
      <c r="L1364" s="158"/>
      <c r="M1364" s="83"/>
    </row>
    <row r="1365" spans="1:13" ht="15.75" thickBot="1">
      <c r="A1365" s="4"/>
      <c r="B1365" s="58" t="s">
        <v>132</v>
      </c>
      <c r="C1365" s="5"/>
      <c r="D1365" s="58" t="s">
        <v>132</v>
      </c>
      <c r="E1365" s="5"/>
      <c r="F1365" s="58" t="s">
        <v>132</v>
      </c>
      <c r="G1365" s="5"/>
      <c r="H1365" s="58" t="s">
        <v>132</v>
      </c>
      <c r="K1365" s="90"/>
    </row>
    <row r="1366" spans="1:13" ht="15.75" thickBot="1">
      <c r="A1366"/>
      <c r="B1366"/>
      <c r="C1366"/>
      <c r="D1366"/>
      <c r="E1366"/>
      <c r="F1366"/>
      <c r="G1366"/>
      <c r="H1366"/>
      <c r="J1366"/>
      <c r="K1366"/>
      <c r="L1366"/>
    </row>
    <row r="1367" spans="1:13" ht="19.5" thickBot="1">
      <c r="A1367" s="391">
        <v>45371</v>
      </c>
      <c r="B1367" s="392"/>
      <c r="C1367" s="392"/>
      <c r="D1367" s="392"/>
      <c r="E1367" s="392"/>
      <c r="F1367" s="392"/>
      <c r="G1367" s="393"/>
      <c r="H1367" s="89">
        <f>SUM(B1369:B1382,D1369:D1382,F1369:F1382,H1369:H1382)+SUM(M1368:M1380)</f>
        <v>215</v>
      </c>
      <c r="J1367" s="53" t="s">
        <v>34</v>
      </c>
      <c r="K1367" s="54" t="s">
        <v>35</v>
      </c>
      <c r="L1367" s="91" t="s">
        <v>50</v>
      </c>
      <c r="M1367" s="161" t="s">
        <v>151</v>
      </c>
    </row>
    <row r="1368" spans="1:13" ht="30" customHeight="1" thickBot="1">
      <c r="A1368" s="49" t="s">
        <v>0</v>
      </c>
      <c r="B1368" s="51" t="s">
        <v>120</v>
      </c>
      <c r="C1368" s="50" t="s">
        <v>1</v>
      </c>
      <c r="D1368" s="51" t="s">
        <v>120</v>
      </c>
      <c r="E1368" s="50" t="s">
        <v>112</v>
      </c>
      <c r="F1368" s="51" t="s">
        <v>120</v>
      </c>
      <c r="G1368" s="50" t="s">
        <v>131</v>
      </c>
      <c r="H1368" s="52" t="s">
        <v>120</v>
      </c>
      <c r="I1368" s="155">
        <f>H1367/230</f>
        <v>0.93478260869565222</v>
      </c>
      <c r="J1368" s="10" t="s">
        <v>21</v>
      </c>
      <c r="K1368" s="46" t="s">
        <v>467</v>
      </c>
      <c r="L1368" s="159" t="s">
        <v>47</v>
      </c>
      <c r="M1368" s="160">
        <f t="shared" ref="M1368:M1380" si="80">IF(L1368="✔",2,0)</f>
        <v>2</v>
      </c>
    </row>
    <row r="1369" spans="1:13" ht="45">
      <c r="A1369" s="47" t="s">
        <v>424</v>
      </c>
      <c r="B1369" s="48">
        <v>5</v>
      </c>
      <c r="C1369" s="48" t="s">
        <v>2</v>
      </c>
      <c r="D1369" s="48">
        <v>4</v>
      </c>
      <c r="E1369" s="48" t="s">
        <v>11</v>
      </c>
      <c r="F1369" s="55">
        <v>5</v>
      </c>
      <c r="G1369" s="48" t="s">
        <v>5</v>
      </c>
      <c r="H1369" s="138">
        <v>4</v>
      </c>
      <c r="J1369" s="7" t="s">
        <v>2</v>
      </c>
      <c r="K1369" s="2" t="s">
        <v>37</v>
      </c>
      <c r="L1369" s="156" t="s">
        <v>47</v>
      </c>
      <c r="M1369" s="82">
        <f t="shared" si="80"/>
        <v>2</v>
      </c>
    </row>
    <row r="1370" spans="1:13" ht="30" customHeight="1">
      <c r="A1370" s="3" t="s">
        <v>113</v>
      </c>
      <c r="B1370" s="2">
        <v>4</v>
      </c>
      <c r="C1370" s="2" t="s">
        <v>21</v>
      </c>
      <c r="D1370" s="2">
        <v>2</v>
      </c>
      <c r="E1370" s="2" t="s">
        <v>479</v>
      </c>
      <c r="F1370" s="140">
        <v>5</v>
      </c>
      <c r="G1370" s="2" t="s">
        <v>6</v>
      </c>
      <c r="H1370" s="139">
        <v>4</v>
      </c>
      <c r="J1370" s="8" t="s">
        <v>4</v>
      </c>
      <c r="K1370" s="2" t="s">
        <v>39</v>
      </c>
      <c r="L1370" s="156" t="s">
        <v>47</v>
      </c>
      <c r="M1370" s="82">
        <f t="shared" si="80"/>
        <v>2</v>
      </c>
    </row>
    <row r="1371" spans="1:13" ht="45">
      <c r="A1371" s="3" t="s">
        <v>163</v>
      </c>
      <c r="B1371" s="2">
        <v>5</v>
      </c>
      <c r="C1371" s="2" t="s">
        <v>17</v>
      </c>
      <c r="D1371" s="2">
        <v>3</v>
      </c>
      <c r="E1371" s="2" t="s">
        <v>12</v>
      </c>
      <c r="F1371" s="140">
        <v>5</v>
      </c>
      <c r="G1371" s="2" t="s">
        <v>7</v>
      </c>
      <c r="H1371" s="139">
        <v>4</v>
      </c>
      <c r="J1371" s="8" t="s">
        <v>38</v>
      </c>
      <c r="K1371" s="2" t="s">
        <v>41</v>
      </c>
      <c r="L1371" s="156" t="s">
        <v>47</v>
      </c>
      <c r="M1371" s="82">
        <f t="shared" si="80"/>
        <v>2</v>
      </c>
    </row>
    <row r="1372" spans="1:13" ht="45">
      <c r="A1372" s="3" t="s">
        <v>114</v>
      </c>
      <c r="B1372" s="2">
        <v>5</v>
      </c>
      <c r="C1372" s="2" t="s">
        <v>4</v>
      </c>
      <c r="D1372" s="2">
        <v>3</v>
      </c>
      <c r="E1372" s="2" t="s">
        <v>13</v>
      </c>
      <c r="F1372" s="140">
        <v>4</v>
      </c>
      <c r="G1372" s="2" t="s">
        <v>8</v>
      </c>
      <c r="H1372" s="139">
        <v>4</v>
      </c>
      <c r="J1372" s="6" t="s">
        <v>20</v>
      </c>
      <c r="K1372" s="2" t="s">
        <v>44</v>
      </c>
      <c r="L1372" s="156" t="s">
        <v>47</v>
      </c>
      <c r="M1372" s="82">
        <f t="shared" si="80"/>
        <v>2</v>
      </c>
    </row>
    <row r="1373" spans="1:13" ht="45.75" customHeight="1">
      <c r="A1373" s="3" t="s">
        <v>32</v>
      </c>
      <c r="B1373" s="2">
        <v>5</v>
      </c>
      <c r="C1373" s="2" t="s">
        <v>38</v>
      </c>
      <c r="D1373" s="2">
        <v>4</v>
      </c>
      <c r="E1373" s="2" t="s">
        <v>43</v>
      </c>
      <c r="F1373" s="140">
        <v>4</v>
      </c>
      <c r="G1373" s="2" t="s">
        <v>9</v>
      </c>
      <c r="H1373" s="139">
        <v>4</v>
      </c>
      <c r="J1373" s="8" t="s">
        <v>31</v>
      </c>
      <c r="K1373" s="2" t="s">
        <v>45</v>
      </c>
      <c r="L1373" s="156" t="s">
        <v>47</v>
      </c>
      <c r="M1373" s="82">
        <f t="shared" si="80"/>
        <v>2</v>
      </c>
    </row>
    <row r="1374" spans="1:13" ht="45">
      <c r="A1374" s="3" t="s">
        <v>115</v>
      </c>
      <c r="B1374" s="2">
        <v>4</v>
      </c>
      <c r="C1374" s="2" t="s">
        <v>27</v>
      </c>
      <c r="D1374" s="2">
        <v>4</v>
      </c>
      <c r="E1374" s="2" t="s">
        <v>14</v>
      </c>
      <c r="F1374" s="140">
        <v>4</v>
      </c>
      <c r="G1374" s="2" t="s">
        <v>10</v>
      </c>
      <c r="H1374" s="139">
        <v>4</v>
      </c>
      <c r="J1374" s="3" t="s">
        <v>33</v>
      </c>
      <c r="K1374" s="2" t="s">
        <v>49</v>
      </c>
      <c r="L1374" s="156" t="s">
        <v>47</v>
      </c>
      <c r="M1374" s="82">
        <f t="shared" si="80"/>
        <v>2</v>
      </c>
    </row>
    <row r="1375" spans="1:13" ht="45.75" customHeight="1">
      <c r="A1375" s="3" t="s">
        <v>116</v>
      </c>
      <c r="B1375" s="2">
        <v>5</v>
      </c>
      <c r="C1375" s="2" t="s">
        <v>19</v>
      </c>
      <c r="D1375" s="2">
        <v>4</v>
      </c>
      <c r="E1375" s="2" t="s">
        <v>15</v>
      </c>
      <c r="F1375" s="140">
        <v>4</v>
      </c>
      <c r="G1375" s="2" t="s">
        <v>18</v>
      </c>
      <c r="H1375" s="139">
        <v>4</v>
      </c>
      <c r="J1375" s="8" t="s">
        <v>16</v>
      </c>
      <c r="K1375" s="2" t="s">
        <v>40</v>
      </c>
      <c r="L1375" s="156" t="s">
        <v>48</v>
      </c>
      <c r="M1375" s="82">
        <f t="shared" si="80"/>
        <v>0</v>
      </c>
    </row>
    <row r="1376" spans="1:13" ht="60">
      <c r="A1376" s="3" t="s">
        <v>117</v>
      </c>
      <c r="B1376" s="2">
        <v>5</v>
      </c>
      <c r="C1376" s="2" t="s">
        <v>130</v>
      </c>
      <c r="D1376" s="2">
        <v>4</v>
      </c>
      <c r="E1376" s="2" t="s">
        <v>16</v>
      </c>
      <c r="F1376" s="140">
        <v>4</v>
      </c>
      <c r="G1376" s="2" t="s">
        <v>252</v>
      </c>
      <c r="H1376" s="139">
        <v>4</v>
      </c>
      <c r="J1376" s="9" t="s">
        <v>27</v>
      </c>
      <c r="K1376" s="2" t="s">
        <v>476</v>
      </c>
      <c r="L1376" s="156" t="s">
        <v>47</v>
      </c>
      <c r="M1376" s="82">
        <f t="shared" si="80"/>
        <v>2</v>
      </c>
    </row>
    <row r="1377" spans="1:13" ht="45">
      <c r="A1377" s="3" t="s">
        <v>118</v>
      </c>
      <c r="B1377" s="2">
        <v>3</v>
      </c>
      <c r="C1377" s="2" t="s">
        <v>164</v>
      </c>
      <c r="D1377" s="2">
        <v>3</v>
      </c>
      <c r="E1377" s="2" t="s">
        <v>26</v>
      </c>
      <c r="F1377" s="140">
        <v>4</v>
      </c>
      <c r="G1377" s="2" t="s">
        <v>25</v>
      </c>
      <c r="H1377" s="139">
        <v>4</v>
      </c>
      <c r="J1377" s="6" t="s">
        <v>28</v>
      </c>
      <c r="K1377" s="2" t="s">
        <v>40</v>
      </c>
      <c r="L1377" s="156" t="s">
        <v>47</v>
      </c>
      <c r="M1377" s="82">
        <f t="shared" si="80"/>
        <v>2</v>
      </c>
    </row>
    <row r="1378" spans="1:13" ht="45">
      <c r="A1378" s="3" t="s">
        <v>161</v>
      </c>
      <c r="B1378" s="2">
        <v>4</v>
      </c>
      <c r="C1378" s="2" t="s">
        <v>31</v>
      </c>
      <c r="D1378" s="2">
        <v>4</v>
      </c>
      <c r="E1378" s="2" t="s">
        <v>23</v>
      </c>
      <c r="F1378" s="140">
        <v>4</v>
      </c>
      <c r="G1378" s="2" t="s">
        <v>28</v>
      </c>
      <c r="H1378" s="139">
        <v>4</v>
      </c>
      <c r="J1378" s="3" t="s">
        <v>119</v>
      </c>
      <c r="K1378" s="2" t="s">
        <v>46</v>
      </c>
      <c r="L1378" s="156" t="s">
        <v>47</v>
      </c>
      <c r="M1378" s="82">
        <f t="shared" si="80"/>
        <v>2</v>
      </c>
    </row>
    <row r="1379" spans="1:13" ht="45">
      <c r="A1379" s="3"/>
      <c r="B1379" s="57" t="s">
        <v>132</v>
      </c>
      <c r="C1379" s="2" t="s">
        <v>30</v>
      </c>
      <c r="D1379" s="2">
        <v>4</v>
      </c>
      <c r="E1379" s="2" t="s">
        <v>24</v>
      </c>
      <c r="F1379" s="140">
        <v>3</v>
      </c>
      <c r="G1379" s="2" t="s">
        <v>29</v>
      </c>
      <c r="H1379" s="139">
        <v>4</v>
      </c>
      <c r="J1379" s="9" t="s">
        <v>31</v>
      </c>
      <c r="K1379" s="2" t="s">
        <v>51</v>
      </c>
      <c r="L1379" s="156" t="s">
        <v>47</v>
      </c>
      <c r="M1379" s="82">
        <f t="shared" si="80"/>
        <v>2</v>
      </c>
    </row>
    <row r="1380" spans="1:13" ht="30.75" thickBot="1">
      <c r="A1380" s="3"/>
      <c r="B1380" s="57" t="s">
        <v>132</v>
      </c>
      <c r="C1380" s="2" t="s">
        <v>323</v>
      </c>
      <c r="D1380" s="58">
        <v>4</v>
      </c>
      <c r="E1380" s="2" t="s">
        <v>144</v>
      </c>
      <c r="F1380" s="140">
        <v>4</v>
      </c>
      <c r="G1380" s="2" t="s">
        <v>318</v>
      </c>
      <c r="H1380" s="58">
        <v>4</v>
      </c>
      <c r="J1380" s="78" t="s">
        <v>117</v>
      </c>
      <c r="K1380" s="140" t="s">
        <v>152</v>
      </c>
      <c r="L1380" s="156" t="s">
        <v>48</v>
      </c>
      <c r="M1380" s="82">
        <f t="shared" si="80"/>
        <v>0</v>
      </c>
    </row>
    <row r="1381" spans="1:13" ht="30.75" thickBot="1">
      <c r="A1381" s="3"/>
      <c r="B1381" s="57" t="s">
        <v>132</v>
      </c>
      <c r="C1381" s="2"/>
      <c r="D1381" s="58" t="s">
        <v>132</v>
      </c>
      <c r="E1381" s="2" t="s">
        <v>478</v>
      </c>
      <c r="F1381" s="58">
        <v>3</v>
      </c>
      <c r="G1381" s="2" t="s">
        <v>269</v>
      </c>
      <c r="H1381" s="58">
        <v>4</v>
      </c>
      <c r="J1381" s="157" t="s">
        <v>135</v>
      </c>
      <c r="K1381" s="42" t="s">
        <v>107</v>
      </c>
      <c r="L1381" s="158"/>
      <c r="M1381" s="83"/>
    </row>
    <row r="1382" spans="1:13" ht="15.75" thickBot="1">
      <c r="A1382" s="4"/>
      <c r="B1382" s="58" t="s">
        <v>132</v>
      </c>
      <c r="C1382" s="5"/>
      <c r="D1382" s="58" t="s">
        <v>132</v>
      </c>
      <c r="E1382" s="5"/>
      <c r="F1382" s="58" t="s">
        <v>132</v>
      </c>
      <c r="G1382" s="5"/>
      <c r="H1382" s="58" t="s">
        <v>132</v>
      </c>
      <c r="K1382" s="90"/>
    </row>
    <row r="1383" spans="1:13" ht="30" customHeight="1" thickBot="1">
      <c r="A1383"/>
      <c r="B1383"/>
      <c r="C1383"/>
      <c r="D1383"/>
      <c r="E1383"/>
      <c r="F1383"/>
      <c r="G1383"/>
      <c r="H1383"/>
      <c r="J1383"/>
      <c r="K1383"/>
      <c r="L1383"/>
    </row>
    <row r="1384" spans="1:13" ht="19.5" thickBot="1">
      <c r="A1384" s="391">
        <v>45372</v>
      </c>
      <c r="B1384" s="392"/>
      <c r="C1384" s="392"/>
      <c r="D1384" s="392"/>
      <c r="E1384" s="392"/>
      <c r="F1384" s="392"/>
      <c r="G1384" s="393"/>
      <c r="H1384" s="89">
        <f>SUM(B1386:B1399,D1386:D1399,F1386:F1399,H1386:H1399)+SUM(M1385:M1397)</f>
        <v>216</v>
      </c>
      <c r="J1384" s="53" t="s">
        <v>34</v>
      </c>
      <c r="K1384" s="54" t="s">
        <v>35</v>
      </c>
      <c r="L1384" s="91" t="s">
        <v>50</v>
      </c>
      <c r="M1384" s="161" t="s">
        <v>151</v>
      </c>
    </row>
    <row r="1385" spans="1:13" ht="30" customHeight="1" thickBot="1">
      <c r="A1385" s="49" t="s">
        <v>0</v>
      </c>
      <c r="B1385" s="51" t="s">
        <v>120</v>
      </c>
      <c r="C1385" s="50" t="s">
        <v>1</v>
      </c>
      <c r="D1385" s="51" t="s">
        <v>120</v>
      </c>
      <c r="E1385" s="50" t="s">
        <v>112</v>
      </c>
      <c r="F1385" s="51" t="s">
        <v>120</v>
      </c>
      <c r="G1385" s="50" t="s">
        <v>131</v>
      </c>
      <c r="H1385" s="52" t="s">
        <v>120</v>
      </c>
      <c r="I1385" s="155">
        <f>H1384/230</f>
        <v>0.93913043478260871</v>
      </c>
      <c r="J1385" s="10" t="s">
        <v>21</v>
      </c>
      <c r="K1385" s="46" t="s">
        <v>467</v>
      </c>
      <c r="L1385" s="159" t="s">
        <v>47</v>
      </c>
      <c r="M1385" s="160">
        <f t="shared" ref="M1385:M1397" si="81">IF(L1385="✔",2,0)</f>
        <v>2</v>
      </c>
    </row>
    <row r="1386" spans="1:13" ht="45">
      <c r="A1386" s="47" t="s">
        <v>424</v>
      </c>
      <c r="B1386" s="48">
        <v>4</v>
      </c>
      <c r="C1386" s="48" t="s">
        <v>2</v>
      </c>
      <c r="D1386" s="48">
        <v>4</v>
      </c>
      <c r="E1386" s="48" t="s">
        <v>11</v>
      </c>
      <c r="F1386" s="55">
        <v>5</v>
      </c>
      <c r="G1386" s="48" t="s">
        <v>5</v>
      </c>
      <c r="H1386" s="138">
        <v>4</v>
      </c>
      <c r="J1386" s="7" t="s">
        <v>2</v>
      </c>
      <c r="K1386" s="2" t="s">
        <v>37</v>
      </c>
      <c r="L1386" s="156" t="s">
        <v>47</v>
      </c>
      <c r="M1386" s="82">
        <f t="shared" si="81"/>
        <v>2</v>
      </c>
    </row>
    <row r="1387" spans="1:13" ht="45">
      <c r="A1387" s="3" t="s">
        <v>113</v>
      </c>
      <c r="B1387" s="2">
        <v>4</v>
      </c>
      <c r="C1387" s="2" t="s">
        <v>21</v>
      </c>
      <c r="D1387" s="2">
        <v>2</v>
      </c>
      <c r="E1387" s="2" t="s">
        <v>479</v>
      </c>
      <c r="F1387" s="140">
        <v>5</v>
      </c>
      <c r="G1387" s="2" t="s">
        <v>6</v>
      </c>
      <c r="H1387" s="139">
        <v>4</v>
      </c>
      <c r="J1387" s="8" t="s">
        <v>4</v>
      </c>
      <c r="K1387" s="2" t="s">
        <v>39</v>
      </c>
      <c r="L1387" s="156" t="s">
        <v>47</v>
      </c>
      <c r="M1387" s="82">
        <f t="shared" si="81"/>
        <v>2</v>
      </c>
    </row>
    <row r="1388" spans="1:13" ht="45.75" customHeight="1">
      <c r="A1388" s="3" t="s">
        <v>163</v>
      </c>
      <c r="B1388" s="2">
        <v>5</v>
      </c>
      <c r="C1388" s="2" t="s">
        <v>17</v>
      </c>
      <c r="D1388" s="2">
        <v>3</v>
      </c>
      <c r="E1388" s="2" t="s">
        <v>12</v>
      </c>
      <c r="F1388" s="140">
        <v>5</v>
      </c>
      <c r="G1388" s="2" t="s">
        <v>7</v>
      </c>
      <c r="H1388" s="139">
        <v>4</v>
      </c>
      <c r="J1388" s="8" t="s">
        <v>38</v>
      </c>
      <c r="K1388" s="2" t="s">
        <v>41</v>
      </c>
      <c r="L1388" s="156" t="s">
        <v>47</v>
      </c>
      <c r="M1388" s="82">
        <f t="shared" si="81"/>
        <v>2</v>
      </c>
    </row>
    <row r="1389" spans="1:13" ht="45">
      <c r="A1389" s="3" t="s">
        <v>114</v>
      </c>
      <c r="B1389" s="2">
        <v>5</v>
      </c>
      <c r="C1389" s="2" t="s">
        <v>4</v>
      </c>
      <c r="D1389" s="2">
        <v>3</v>
      </c>
      <c r="E1389" s="2" t="s">
        <v>13</v>
      </c>
      <c r="F1389" s="140">
        <v>4</v>
      </c>
      <c r="G1389" s="2" t="s">
        <v>8</v>
      </c>
      <c r="H1389" s="139">
        <v>4</v>
      </c>
      <c r="J1389" s="6" t="s">
        <v>20</v>
      </c>
      <c r="K1389" s="2" t="s">
        <v>44</v>
      </c>
      <c r="L1389" s="156" t="s">
        <v>47</v>
      </c>
      <c r="M1389" s="82">
        <f t="shared" si="81"/>
        <v>2</v>
      </c>
    </row>
    <row r="1390" spans="1:13" ht="45.75" customHeight="1">
      <c r="A1390" s="3" t="s">
        <v>32</v>
      </c>
      <c r="B1390" s="2">
        <v>5</v>
      </c>
      <c r="C1390" s="2" t="s">
        <v>38</v>
      </c>
      <c r="D1390" s="2">
        <v>4</v>
      </c>
      <c r="E1390" s="2" t="s">
        <v>43</v>
      </c>
      <c r="F1390" s="140">
        <v>4</v>
      </c>
      <c r="G1390" s="2" t="s">
        <v>9</v>
      </c>
      <c r="H1390" s="139">
        <v>4</v>
      </c>
      <c r="J1390" s="8" t="s">
        <v>31</v>
      </c>
      <c r="K1390" s="2" t="s">
        <v>45</v>
      </c>
      <c r="L1390" s="156" t="s">
        <v>47</v>
      </c>
      <c r="M1390" s="82">
        <f t="shared" si="81"/>
        <v>2</v>
      </c>
    </row>
    <row r="1391" spans="1:13" ht="45">
      <c r="A1391" s="3" t="s">
        <v>115</v>
      </c>
      <c r="B1391" s="2">
        <v>4</v>
      </c>
      <c r="C1391" s="2" t="s">
        <v>27</v>
      </c>
      <c r="D1391" s="2">
        <v>4</v>
      </c>
      <c r="E1391" s="2" t="s">
        <v>14</v>
      </c>
      <c r="F1391" s="140">
        <v>4</v>
      </c>
      <c r="G1391" s="2" t="s">
        <v>10</v>
      </c>
      <c r="H1391" s="139">
        <v>4</v>
      </c>
      <c r="J1391" s="3" t="s">
        <v>33</v>
      </c>
      <c r="K1391" s="2" t="s">
        <v>49</v>
      </c>
      <c r="L1391" s="156" t="s">
        <v>47</v>
      </c>
      <c r="M1391" s="82">
        <f t="shared" si="81"/>
        <v>2</v>
      </c>
    </row>
    <row r="1392" spans="1:13" ht="45">
      <c r="A1392" s="3" t="s">
        <v>116</v>
      </c>
      <c r="B1392" s="2">
        <v>5</v>
      </c>
      <c r="C1392" s="2" t="s">
        <v>19</v>
      </c>
      <c r="D1392" s="2">
        <v>4</v>
      </c>
      <c r="E1392" s="2" t="s">
        <v>15</v>
      </c>
      <c r="F1392" s="140">
        <v>4</v>
      </c>
      <c r="G1392" s="2" t="s">
        <v>18</v>
      </c>
      <c r="H1392" s="139">
        <v>4</v>
      </c>
      <c r="J1392" s="8" t="s">
        <v>16</v>
      </c>
      <c r="K1392" s="2" t="s">
        <v>40</v>
      </c>
      <c r="L1392" s="156" t="s">
        <v>48</v>
      </c>
      <c r="M1392" s="82">
        <f t="shared" si="81"/>
        <v>0</v>
      </c>
    </row>
    <row r="1393" spans="1:13" ht="60">
      <c r="A1393" s="3" t="s">
        <v>117</v>
      </c>
      <c r="B1393" s="2">
        <v>5</v>
      </c>
      <c r="C1393" s="2" t="s">
        <v>130</v>
      </c>
      <c r="D1393" s="2">
        <v>4</v>
      </c>
      <c r="E1393" s="2" t="s">
        <v>16</v>
      </c>
      <c r="F1393" s="140">
        <v>4</v>
      </c>
      <c r="G1393" s="2" t="s">
        <v>252</v>
      </c>
      <c r="H1393" s="139">
        <v>4</v>
      </c>
      <c r="J1393" s="9" t="s">
        <v>27</v>
      </c>
      <c r="K1393" s="2" t="s">
        <v>476</v>
      </c>
      <c r="L1393" s="156" t="s">
        <v>47</v>
      </c>
      <c r="M1393" s="82">
        <f t="shared" si="81"/>
        <v>2</v>
      </c>
    </row>
    <row r="1394" spans="1:13" ht="45">
      <c r="A1394" s="3" t="s">
        <v>118</v>
      </c>
      <c r="B1394" s="2">
        <v>5</v>
      </c>
      <c r="C1394" s="2" t="s">
        <v>164</v>
      </c>
      <c r="D1394" s="2">
        <v>3</v>
      </c>
      <c r="E1394" s="2" t="s">
        <v>26</v>
      </c>
      <c r="F1394" s="140">
        <v>4</v>
      </c>
      <c r="G1394" s="2" t="s">
        <v>25</v>
      </c>
      <c r="H1394" s="139">
        <v>4</v>
      </c>
      <c r="J1394" s="6" t="s">
        <v>28</v>
      </c>
      <c r="K1394" s="2" t="s">
        <v>40</v>
      </c>
      <c r="L1394" s="156" t="s">
        <v>47</v>
      </c>
      <c r="M1394" s="82">
        <f t="shared" si="81"/>
        <v>2</v>
      </c>
    </row>
    <row r="1395" spans="1:13" ht="45">
      <c r="A1395" s="3" t="s">
        <v>161</v>
      </c>
      <c r="B1395" s="2">
        <v>4</v>
      </c>
      <c r="C1395" s="2" t="s">
        <v>31</v>
      </c>
      <c r="D1395" s="2">
        <v>4</v>
      </c>
      <c r="E1395" s="2" t="s">
        <v>23</v>
      </c>
      <c r="F1395" s="140">
        <v>4</v>
      </c>
      <c r="G1395" s="2" t="s">
        <v>28</v>
      </c>
      <c r="H1395" s="139">
        <v>4</v>
      </c>
      <c r="J1395" s="3" t="s">
        <v>119</v>
      </c>
      <c r="K1395" s="2" t="s">
        <v>46</v>
      </c>
      <c r="L1395" s="156" t="s">
        <v>47</v>
      </c>
      <c r="M1395" s="82">
        <f t="shared" si="81"/>
        <v>2</v>
      </c>
    </row>
    <row r="1396" spans="1:13" ht="45">
      <c r="A1396" s="3"/>
      <c r="B1396" s="57" t="s">
        <v>132</v>
      </c>
      <c r="C1396" s="2" t="s">
        <v>30</v>
      </c>
      <c r="D1396" s="2">
        <v>4</v>
      </c>
      <c r="E1396" s="2" t="s">
        <v>24</v>
      </c>
      <c r="F1396" s="140">
        <v>3</v>
      </c>
      <c r="G1396" s="2" t="s">
        <v>29</v>
      </c>
      <c r="H1396" s="139">
        <v>4</v>
      </c>
      <c r="J1396" s="9" t="s">
        <v>31</v>
      </c>
      <c r="K1396" s="2" t="s">
        <v>51</v>
      </c>
      <c r="L1396" s="156" t="s">
        <v>47</v>
      </c>
      <c r="M1396" s="82">
        <f t="shared" si="81"/>
        <v>2</v>
      </c>
    </row>
    <row r="1397" spans="1:13" ht="30.75" thickBot="1">
      <c r="A1397" s="3"/>
      <c r="B1397" s="57" t="s">
        <v>132</v>
      </c>
      <c r="C1397" s="2" t="s">
        <v>323</v>
      </c>
      <c r="D1397" s="58">
        <v>4</v>
      </c>
      <c r="E1397" s="2" t="s">
        <v>144</v>
      </c>
      <c r="F1397" s="140">
        <v>4</v>
      </c>
      <c r="G1397" s="2" t="s">
        <v>318</v>
      </c>
      <c r="H1397" s="58">
        <v>4</v>
      </c>
      <c r="J1397" s="78" t="s">
        <v>117</v>
      </c>
      <c r="K1397" s="140" t="s">
        <v>152</v>
      </c>
      <c r="L1397" s="156" t="s">
        <v>48</v>
      </c>
      <c r="M1397" s="82">
        <f t="shared" si="81"/>
        <v>0</v>
      </c>
    </row>
    <row r="1398" spans="1:13" ht="30" customHeight="1" thickBot="1">
      <c r="A1398" s="3"/>
      <c r="B1398" s="57" t="s">
        <v>132</v>
      </c>
      <c r="C1398" s="2"/>
      <c r="D1398" s="58" t="s">
        <v>132</v>
      </c>
      <c r="E1398" s="2" t="s">
        <v>478</v>
      </c>
      <c r="F1398" s="58">
        <v>3</v>
      </c>
      <c r="G1398" s="2" t="s">
        <v>269</v>
      </c>
      <c r="H1398" s="58">
        <v>4</v>
      </c>
      <c r="J1398" s="157" t="s">
        <v>135</v>
      </c>
      <c r="K1398" s="42" t="s">
        <v>107</v>
      </c>
      <c r="L1398" s="158"/>
      <c r="M1398" s="83"/>
    </row>
    <row r="1399" spans="1:13" ht="15.75" thickBot="1">
      <c r="A1399" s="4"/>
      <c r="B1399" s="58" t="s">
        <v>132</v>
      </c>
      <c r="C1399" s="5"/>
      <c r="D1399" s="58" t="s">
        <v>132</v>
      </c>
      <c r="E1399" s="5"/>
      <c r="F1399" s="58" t="s">
        <v>132</v>
      </c>
      <c r="G1399" s="5"/>
      <c r="H1399" s="58" t="s">
        <v>132</v>
      </c>
      <c r="K1399" s="90"/>
    </row>
    <row r="1400" spans="1:13" ht="30" customHeight="1" thickBot="1">
      <c r="A1400"/>
      <c r="B1400"/>
      <c r="C1400"/>
      <c r="D1400"/>
      <c r="E1400"/>
      <c r="F1400"/>
      <c r="G1400"/>
      <c r="H1400"/>
      <c r="J1400"/>
      <c r="K1400"/>
      <c r="L1400"/>
    </row>
    <row r="1401" spans="1:13" ht="19.5" thickBot="1">
      <c r="A1401" s="391">
        <v>45373</v>
      </c>
      <c r="B1401" s="392"/>
      <c r="C1401" s="392"/>
      <c r="D1401" s="392"/>
      <c r="E1401" s="392"/>
      <c r="F1401" s="392"/>
      <c r="G1401" s="393"/>
      <c r="H1401" s="89">
        <f>SUM(B1403:B1416,D1403:D1416,F1403:F1416,H1403:H1416)+SUM(M1402:M1414)</f>
        <v>215</v>
      </c>
      <c r="J1401" s="53" t="s">
        <v>34</v>
      </c>
      <c r="K1401" s="54" t="s">
        <v>35</v>
      </c>
      <c r="L1401" s="91" t="s">
        <v>50</v>
      </c>
      <c r="M1401" s="161" t="s">
        <v>151</v>
      </c>
    </row>
    <row r="1402" spans="1:13" ht="30" customHeight="1" thickBot="1">
      <c r="A1402" s="49" t="s">
        <v>0</v>
      </c>
      <c r="B1402" s="51" t="s">
        <v>120</v>
      </c>
      <c r="C1402" s="50" t="s">
        <v>1</v>
      </c>
      <c r="D1402" s="51" t="s">
        <v>120</v>
      </c>
      <c r="E1402" s="50" t="s">
        <v>112</v>
      </c>
      <c r="F1402" s="51" t="s">
        <v>120</v>
      </c>
      <c r="G1402" s="50" t="s">
        <v>131</v>
      </c>
      <c r="H1402" s="52" t="s">
        <v>120</v>
      </c>
      <c r="I1402" s="155">
        <f>H1401/230</f>
        <v>0.93478260869565222</v>
      </c>
      <c r="J1402" s="10" t="s">
        <v>21</v>
      </c>
      <c r="K1402" s="46" t="s">
        <v>467</v>
      </c>
      <c r="L1402" s="159" t="s">
        <v>47</v>
      </c>
      <c r="M1402" s="160">
        <f t="shared" ref="M1402:M1414" si="82">IF(L1402="✔",2,0)</f>
        <v>2</v>
      </c>
    </row>
    <row r="1403" spans="1:13" ht="45.75" customHeight="1">
      <c r="A1403" s="47" t="s">
        <v>424</v>
      </c>
      <c r="B1403" s="48">
        <v>5</v>
      </c>
      <c r="C1403" s="48" t="s">
        <v>2</v>
      </c>
      <c r="D1403" s="48">
        <v>4</v>
      </c>
      <c r="E1403" s="48" t="s">
        <v>11</v>
      </c>
      <c r="F1403" s="55">
        <v>5</v>
      </c>
      <c r="G1403" s="48" t="s">
        <v>5</v>
      </c>
      <c r="H1403" s="138">
        <v>4</v>
      </c>
      <c r="J1403" s="7" t="s">
        <v>2</v>
      </c>
      <c r="K1403" s="2" t="s">
        <v>37</v>
      </c>
      <c r="L1403" s="156" t="s">
        <v>47</v>
      </c>
      <c r="M1403" s="82">
        <f t="shared" si="82"/>
        <v>2</v>
      </c>
    </row>
    <row r="1404" spans="1:13" ht="45">
      <c r="A1404" s="3" t="s">
        <v>113</v>
      </c>
      <c r="B1404" s="2">
        <v>4</v>
      </c>
      <c r="C1404" s="2" t="s">
        <v>21</v>
      </c>
      <c r="D1404" s="2">
        <v>2</v>
      </c>
      <c r="E1404" s="2" t="s">
        <v>479</v>
      </c>
      <c r="F1404" s="140">
        <v>5</v>
      </c>
      <c r="G1404" s="2" t="s">
        <v>6</v>
      </c>
      <c r="H1404" s="139">
        <v>4</v>
      </c>
      <c r="J1404" s="8" t="s">
        <v>4</v>
      </c>
      <c r="K1404" s="2" t="s">
        <v>39</v>
      </c>
      <c r="L1404" s="156" t="s">
        <v>47</v>
      </c>
      <c r="M1404" s="82">
        <f t="shared" si="82"/>
        <v>2</v>
      </c>
    </row>
    <row r="1405" spans="1:13" ht="45.75" customHeight="1">
      <c r="A1405" s="3" t="s">
        <v>163</v>
      </c>
      <c r="B1405" s="2">
        <v>5</v>
      </c>
      <c r="C1405" s="2" t="s">
        <v>17</v>
      </c>
      <c r="D1405" s="2">
        <v>3</v>
      </c>
      <c r="E1405" s="2" t="s">
        <v>12</v>
      </c>
      <c r="F1405" s="140">
        <v>5</v>
      </c>
      <c r="G1405" s="2" t="s">
        <v>7</v>
      </c>
      <c r="H1405" s="139">
        <v>4</v>
      </c>
      <c r="J1405" s="8" t="s">
        <v>38</v>
      </c>
      <c r="K1405" s="2" t="s">
        <v>41</v>
      </c>
      <c r="L1405" s="156" t="s">
        <v>47</v>
      </c>
      <c r="M1405" s="82">
        <f t="shared" si="82"/>
        <v>2</v>
      </c>
    </row>
    <row r="1406" spans="1:13" ht="45">
      <c r="A1406" s="3" t="s">
        <v>114</v>
      </c>
      <c r="B1406" s="2">
        <v>5</v>
      </c>
      <c r="C1406" s="2" t="s">
        <v>4</v>
      </c>
      <c r="D1406" s="2">
        <v>3</v>
      </c>
      <c r="E1406" s="2" t="s">
        <v>13</v>
      </c>
      <c r="F1406" s="140">
        <v>4</v>
      </c>
      <c r="G1406" s="2" t="s">
        <v>8</v>
      </c>
      <c r="H1406" s="139">
        <v>4</v>
      </c>
      <c r="J1406" s="6" t="s">
        <v>20</v>
      </c>
      <c r="K1406" s="2" t="s">
        <v>44</v>
      </c>
      <c r="L1406" s="156" t="s">
        <v>47</v>
      </c>
      <c r="M1406" s="82">
        <f t="shared" si="82"/>
        <v>2</v>
      </c>
    </row>
    <row r="1407" spans="1:13" ht="60">
      <c r="A1407" s="3" t="s">
        <v>32</v>
      </c>
      <c r="B1407" s="2">
        <v>5</v>
      </c>
      <c r="C1407" s="2" t="s">
        <v>38</v>
      </c>
      <c r="D1407" s="2">
        <v>4</v>
      </c>
      <c r="E1407" s="2" t="s">
        <v>43</v>
      </c>
      <c r="F1407" s="140">
        <v>4</v>
      </c>
      <c r="G1407" s="2" t="s">
        <v>9</v>
      </c>
      <c r="H1407" s="139">
        <v>4</v>
      </c>
      <c r="J1407" s="8" t="s">
        <v>31</v>
      </c>
      <c r="K1407" s="2" t="s">
        <v>45</v>
      </c>
      <c r="L1407" s="156" t="s">
        <v>47</v>
      </c>
      <c r="M1407" s="82">
        <f t="shared" si="82"/>
        <v>2</v>
      </c>
    </row>
    <row r="1408" spans="1:13" ht="45">
      <c r="A1408" s="3" t="s">
        <v>115</v>
      </c>
      <c r="B1408" s="2">
        <v>5</v>
      </c>
      <c r="C1408" s="2" t="s">
        <v>27</v>
      </c>
      <c r="D1408" s="2">
        <v>4</v>
      </c>
      <c r="E1408" s="2" t="s">
        <v>14</v>
      </c>
      <c r="F1408" s="140">
        <v>4</v>
      </c>
      <c r="G1408" s="2" t="s">
        <v>10</v>
      </c>
      <c r="H1408" s="139">
        <v>4</v>
      </c>
      <c r="J1408" s="3" t="s">
        <v>33</v>
      </c>
      <c r="K1408" s="2" t="s">
        <v>49</v>
      </c>
      <c r="L1408" s="156" t="s">
        <v>47</v>
      </c>
      <c r="M1408" s="82">
        <f t="shared" si="82"/>
        <v>2</v>
      </c>
    </row>
    <row r="1409" spans="1:13" ht="45">
      <c r="A1409" s="3" t="s">
        <v>116</v>
      </c>
      <c r="B1409" s="2">
        <v>5</v>
      </c>
      <c r="C1409" s="2" t="s">
        <v>323</v>
      </c>
      <c r="D1409" s="2">
        <v>4</v>
      </c>
      <c r="E1409" s="2" t="s">
        <v>15</v>
      </c>
      <c r="F1409" s="140">
        <v>4</v>
      </c>
      <c r="G1409" s="2" t="s">
        <v>18</v>
      </c>
      <c r="H1409" s="139">
        <v>4</v>
      </c>
      <c r="J1409" s="8" t="s">
        <v>16</v>
      </c>
      <c r="K1409" s="2" t="s">
        <v>40</v>
      </c>
      <c r="L1409" s="156" t="s">
        <v>48</v>
      </c>
      <c r="M1409" s="82">
        <f t="shared" si="82"/>
        <v>0</v>
      </c>
    </row>
    <row r="1410" spans="1:13" ht="60">
      <c r="A1410" s="3" t="s">
        <v>117</v>
      </c>
      <c r="B1410" s="2">
        <v>5</v>
      </c>
      <c r="C1410" s="2" t="s">
        <v>130</v>
      </c>
      <c r="D1410" s="2">
        <v>4</v>
      </c>
      <c r="E1410" s="2" t="s">
        <v>16</v>
      </c>
      <c r="F1410" s="140">
        <v>4</v>
      </c>
      <c r="G1410" s="2" t="s">
        <v>252</v>
      </c>
      <c r="H1410" s="139">
        <v>4</v>
      </c>
      <c r="J1410" s="9" t="s">
        <v>27</v>
      </c>
      <c r="K1410" s="2" t="s">
        <v>476</v>
      </c>
      <c r="L1410" s="156" t="s">
        <v>47</v>
      </c>
      <c r="M1410" s="82">
        <f t="shared" si="82"/>
        <v>2</v>
      </c>
    </row>
    <row r="1411" spans="1:13" ht="45">
      <c r="A1411" s="3" t="s">
        <v>118</v>
      </c>
      <c r="B1411" s="2">
        <v>5</v>
      </c>
      <c r="C1411" s="2" t="s">
        <v>164</v>
      </c>
      <c r="D1411" s="2">
        <v>3</v>
      </c>
      <c r="E1411" s="2" t="s">
        <v>26</v>
      </c>
      <c r="F1411" s="140">
        <v>4</v>
      </c>
      <c r="G1411" s="2" t="s">
        <v>25</v>
      </c>
      <c r="H1411" s="139">
        <v>4</v>
      </c>
      <c r="J1411" s="6" t="s">
        <v>28</v>
      </c>
      <c r="K1411" s="2" t="s">
        <v>40</v>
      </c>
      <c r="L1411" s="156" t="s">
        <v>47</v>
      </c>
      <c r="M1411" s="82">
        <f t="shared" si="82"/>
        <v>2</v>
      </c>
    </row>
    <row r="1412" spans="1:13" ht="45">
      <c r="A1412" s="3" t="s">
        <v>161</v>
      </c>
      <c r="B1412" s="2">
        <v>5</v>
      </c>
      <c r="C1412" s="2" t="s">
        <v>31</v>
      </c>
      <c r="D1412" s="2">
        <v>4</v>
      </c>
      <c r="E1412" s="2" t="s">
        <v>23</v>
      </c>
      <c r="F1412" s="140">
        <v>4</v>
      </c>
      <c r="G1412" s="2" t="s">
        <v>28</v>
      </c>
      <c r="H1412" s="139">
        <v>4</v>
      </c>
      <c r="J1412" s="3" t="s">
        <v>119</v>
      </c>
      <c r="K1412" s="2" t="s">
        <v>46</v>
      </c>
      <c r="L1412" s="156" t="s">
        <v>47</v>
      </c>
      <c r="M1412" s="82">
        <f t="shared" si="82"/>
        <v>2</v>
      </c>
    </row>
    <row r="1413" spans="1:13" ht="30" customHeight="1">
      <c r="A1413" s="3"/>
      <c r="B1413" s="57" t="s">
        <v>132</v>
      </c>
      <c r="C1413" s="2" t="s">
        <v>30</v>
      </c>
      <c r="D1413" s="2">
        <v>4</v>
      </c>
      <c r="E1413" s="2" t="s">
        <v>24</v>
      </c>
      <c r="F1413" s="140">
        <v>3</v>
      </c>
      <c r="G1413" s="2" t="s">
        <v>29</v>
      </c>
      <c r="H1413" s="139">
        <v>4</v>
      </c>
      <c r="J1413" s="9" t="s">
        <v>31</v>
      </c>
      <c r="K1413" s="2" t="s">
        <v>51</v>
      </c>
      <c r="L1413" s="156" t="s">
        <v>47</v>
      </c>
      <c r="M1413" s="82">
        <f t="shared" si="82"/>
        <v>2</v>
      </c>
    </row>
    <row r="1414" spans="1:13" ht="30.75" thickBot="1">
      <c r="A1414" s="3"/>
      <c r="B1414" s="57" t="s">
        <v>132</v>
      </c>
      <c r="C1414" s="2"/>
      <c r="D1414" s="58" t="s">
        <v>132</v>
      </c>
      <c r="E1414" s="2" t="s">
        <v>144</v>
      </c>
      <c r="F1414" s="140">
        <v>4</v>
      </c>
      <c r="G1414" s="2" t="s">
        <v>318</v>
      </c>
      <c r="H1414" s="58">
        <v>4</v>
      </c>
      <c r="J1414" s="78" t="s">
        <v>117</v>
      </c>
      <c r="K1414" s="140" t="s">
        <v>152</v>
      </c>
      <c r="L1414" s="156" t="s">
        <v>48</v>
      </c>
      <c r="M1414" s="82">
        <f t="shared" si="82"/>
        <v>0</v>
      </c>
    </row>
    <row r="1415" spans="1:13" ht="30" customHeight="1" thickBot="1">
      <c r="A1415" s="3"/>
      <c r="B1415" s="57" t="s">
        <v>132</v>
      </c>
      <c r="C1415" s="2"/>
      <c r="D1415" s="58" t="s">
        <v>132</v>
      </c>
      <c r="E1415" s="2" t="s">
        <v>478</v>
      </c>
      <c r="F1415" s="58">
        <v>3</v>
      </c>
      <c r="G1415" s="2" t="s">
        <v>269</v>
      </c>
      <c r="H1415" s="58">
        <v>4</v>
      </c>
      <c r="J1415" s="157" t="s">
        <v>135</v>
      </c>
      <c r="K1415" s="42" t="s">
        <v>107</v>
      </c>
      <c r="L1415" s="158"/>
      <c r="M1415" s="83"/>
    </row>
    <row r="1416" spans="1:13" ht="15.75" thickBot="1">
      <c r="A1416" s="4"/>
      <c r="B1416" s="58" t="s">
        <v>132</v>
      </c>
      <c r="C1416" s="5"/>
      <c r="D1416" s="58" t="s">
        <v>132</v>
      </c>
      <c r="E1416" s="5"/>
      <c r="F1416" s="58" t="s">
        <v>132</v>
      </c>
      <c r="G1416" s="5"/>
      <c r="H1416" s="58" t="s">
        <v>132</v>
      </c>
      <c r="K1416" s="90"/>
    </row>
    <row r="1417" spans="1:13" ht="30" customHeight="1" thickBot="1">
      <c r="A1417"/>
      <c r="B1417"/>
      <c r="C1417"/>
      <c r="D1417"/>
      <c r="E1417"/>
      <c r="F1417"/>
      <c r="G1417"/>
      <c r="H1417"/>
      <c r="J1417"/>
      <c r="K1417"/>
      <c r="L1417"/>
    </row>
    <row r="1418" spans="1:13" ht="19.5" thickBot="1">
      <c r="A1418" s="391">
        <v>45374</v>
      </c>
      <c r="B1418" s="392"/>
      <c r="C1418" s="392"/>
      <c r="D1418" s="392"/>
      <c r="E1418" s="392"/>
      <c r="F1418" s="392"/>
      <c r="G1418" s="393"/>
      <c r="H1418" s="89">
        <f>SUM(B1420:B1433,D1420:D1433,F1420:F1433,H1420:H1433)+SUM(M1419:M1431)</f>
        <v>213</v>
      </c>
      <c r="J1418" s="53" t="s">
        <v>34</v>
      </c>
      <c r="K1418" s="54" t="s">
        <v>35</v>
      </c>
      <c r="L1418" s="91" t="s">
        <v>50</v>
      </c>
      <c r="M1418" s="161" t="s">
        <v>151</v>
      </c>
    </row>
    <row r="1419" spans="1:13" ht="60.75" thickBot="1">
      <c r="A1419" s="49" t="s">
        <v>0</v>
      </c>
      <c r="B1419" s="51" t="s">
        <v>120</v>
      </c>
      <c r="C1419" s="50" t="s">
        <v>1</v>
      </c>
      <c r="D1419" s="51" t="s">
        <v>120</v>
      </c>
      <c r="E1419" s="50" t="s">
        <v>112</v>
      </c>
      <c r="F1419" s="51" t="s">
        <v>120</v>
      </c>
      <c r="G1419" s="50" t="s">
        <v>131</v>
      </c>
      <c r="H1419" s="52" t="s">
        <v>120</v>
      </c>
      <c r="I1419" s="155">
        <f>H1418/230</f>
        <v>0.92608695652173911</v>
      </c>
      <c r="J1419" s="10" t="s">
        <v>21</v>
      </c>
      <c r="K1419" s="46" t="s">
        <v>467</v>
      </c>
      <c r="L1419" s="159" t="s">
        <v>47</v>
      </c>
      <c r="M1419" s="160">
        <f t="shared" ref="M1419:M1431" si="83">IF(L1419="✔",2,0)</f>
        <v>2</v>
      </c>
    </row>
    <row r="1420" spans="1:13" ht="45.75" customHeight="1">
      <c r="A1420" s="47" t="s">
        <v>424</v>
      </c>
      <c r="B1420" s="48">
        <v>5</v>
      </c>
      <c r="C1420" s="48" t="s">
        <v>2</v>
      </c>
      <c r="D1420" s="48">
        <v>4</v>
      </c>
      <c r="E1420" s="48" t="s">
        <v>11</v>
      </c>
      <c r="F1420" s="55">
        <v>5</v>
      </c>
      <c r="G1420" s="48" t="s">
        <v>5</v>
      </c>
      <c r="H1420" s="138">
        <v>4</v>
      </c>
      <c r="J1420" s="7" t="s">
        <v>2</v>
      </c>
      <c r="K1420" s="2" t="s">
        <v>37</v>
      </c>
      <c r="L1420" s="156" t="s">
        <v>47</v>
      </c>
      <c r="M1420" s="82">
        <f t="shared" si="83"/>
        <v>2</v>
      </c>
    </row>
    <row r="1421" spans="1:13" ht="45">
      <c r="A1421" s="3" t="s">
        <v>113</v>
      </c>
      <c r="B1421" s="2">
        <v>4</v>
      </c>
      <c r="C1421" s="2" t="s">
        <v>21</v>
      </c>
      <c r="D1421" s="2">
        <v>2</v>
      </c>
      <c r="E1421" s="2" t="s">
        <v>479</v>
      </c>
      <c r="F1421" s="140">
        <v>5</v>
      </c>
      <c r="G1421" s="2" t="s">
        <v>6</v>
      </c>
      <c r="H1421" s="139">
        <v>4</v>
      </c>
      <c r="J1421" s="8" t="s">
        <v>4</v>
      </c>
      <c r="K1421" s="2" t="s">
        <v>39</v>
      </c>
      <c r="L1421" s="156" t="s">
        <v>47</v>
      </c>
      <c r="M1421" s="82">
        <f t="shared" si="83"/>
        <v>2</v>
      </c>
    </row>
    <row r="1422" spans="1:13" ht="45">
      <c r="A1422" s="3" t="s">
        <v>163</v>
      </c>
      <c r="B1422" s="2">
        <v>5</v>
      </c>
      <c r="C1422" s="2" t="s">
        <v>17</v>
      </c>
      <c r="D1422" s="2">
        <v>3</v>
      </c>
      <c r="E1422" s="2" t="s">
        <v>12</v>
      </c>
      <c r="F1422" s="140">
        <v>5</v>
      </c>
      <c r="G1422" s="2" t="s">
        <v>7</v>
      </c>
      <c r="H1422" s="139">
        <v>4</v>
      </c>
      <c r="J1422" s="8" t="s">
        <v>38</v>
      </c>
      <c r="K1422" s="2" t="s">
        <v>41</v>
      </c>
      <c r="L1422" s="156" t="s">
        <v>47</v>
      </c>
      <c r="M1422" s="82">
        <f t="shared" si="83"/>
        <v>2</v>
      </c>
    </row>
    <row r="1423" spans="1:13" ht="45">
      <c r="A1423" s="3" t="s">
        <v>114</v>
      </c>
      <c r="B1423" s="2">
        <v>5</v>
      </c>
      <c r="C1423" s="2" t="s">
        <v>4</v>
      </c>
      <c r="D1423" s="2">
        <v>3</v>
      </c>
      <c r="E1423" s="2" t="s">
        <v>13</v>
      </c>
      <c r="F1423" s="140">
        <v>4</v>
      </c>
      <c r="G1423" s="2" t="s">
        <v>8</v>
      </c>
      <c r="H1423" s="139">
        <v>4</v>
      </c>
      <c r="J1423" s="6" t="s">
        <v>20</v>
      </c>
      <c r="K1423" s="2" t="s">
        <v>44</v>
      </c>
      <c r="L1423" s="156" t="s">
        <v>47</v>
      </c>
      <c r="M1423" s="82">
        <f t="shared" si="83"/>
        <v>2</v>
      </c>
    </row>
    <row r="1424" spans="1:13" ht="60">
      <c r="A1424" s="3" t="s">
        <v>32</v>
      </c>
      <c r="B1424" s="2">
        <v>5</v>
      </c>
      <c r="C1424" s="2" t="s">
        <v>38</v>
      </c>
      <c r="D1424" s="2">
        <v>4</v>
      </c>
      <c r="E1424" s="2" t="s">
        <v>43</v>
      </c>
      <c r="F1424" s="140">
        <v>4</v>
      </c>
      <c r="G1424" s="2" t="s">
        <v>9</v>
      </c>
      <c r="H1424" s="139">
        <v>4</v>
      </c>
      <c r="J1424" s="8" t="s">
        <v>31</v>
      </c>
      <c r="K1424" s="2" t="s">
        <v>45</v>
      </c>
      <c r="L1424" s="156" t="s">
        <v>47</v>
      </c>
      <c r="M1424" s="82">
        <f t="shared" si="83"/>
        <v>2</v>
      </c>
    </row>
    <row r="1425" spans="1:13" ht="45">
      <c r="A1425" s="3" t="s">
        <v>115</v>
      </c>
      <c r="B1425" s="2">
        <v>5</v>
      </c>
      <c r="C1425" s="2" t="s">
        <v>27</v>
      </c>
      <c r="D1425" s="2">
        <v>4</v>
      </c>
      <c r="E1425" s="2" t="s">
        <v>14</v>
      </c>
      <c r="F1425" s="140">
        <v>4</v>
      </c>
      <c r="G1425" s="2" t="s">
        <v>10</v>
      </c>
      <c r="H1425" s="139">
        <v>4</v>
      </c>
      <c r="J1425" s="3" t="s">
        <v>33</v>
      </c>
      <c r="K1425" s="2" t="s">
        <v>49</v>
      </c>
      <c r="L1425" s="156" t="s">
        <v>47</v>
      </c>
      <c r="M1425" s="82">
        <f t="shared" si="83"/>
        <v>2</v>
      </c>
    </row>
    <row r="1426" spans="1:13" ht="45">
      <c r="A1426" s="3" t="s">
        <v>116</v>
      </c>
      <c r="B1426" s="2">
        <v>5</v>
      </c>
      <c r="C1426" s="2" t="s">
        <v>323</v>
      </c>
      <c r="D1426" s="2">
        <v>4</v>
      </c>
      <c r="E1426" s="2" t="s">
        <v>15</v>
      </c>
      <c r="F1426" s="140">
        <v>4</v>
      </c>
      <c r="G1426" s="2" t="s">
        <v>18</v>
      </c>
      <c r="H1426" s="139">
        <v>4</v>
      </c>
      <c r="J1426" s="8" t="s">
        <v>16</v>
      </c>
      <c r="K1426" s="2" t="s">
        <v>40</v>
      </c>
      <c r="L1426" s="156" t="s">
        <v>48</v>
      </c>
      <c r="M1426" s="82">
        <f t="shared" si="83"/>
        <v>0</v>
      </c>
    </row>
    <row r="1427" spans="1:13" ht="60">
      <c r="A1427" s="3" t="s">
        <v>117</v>
      </c>
      <c r="B1427" s="2">
        <v>5</v>
      </c>
      <c r="C1427" s="2" t="s">
        <v>130</v>
      </c>
      <c r="D1427" s="2">
        <v>4</v>
      </c>
      <c r="E1427" s="2" t="s">
        <v>16</v>
      </c>
      <c r="F1427" s="140">
        <v>4</v>
      </c>
      <c r="G1427" s="2" t="s">
        <v>252</v>
      </c>
      <c r="H1427" s="139">
        <v>4</v>
      </c>
      <c r="J1427" s="9" t="s">
        <v>27</v>
      </c>
      <c r="K1427" s="2" t="s">
        <v>476</v>
      </c>
      <c r="L1427" s="156" t="s">
        <v>47</v>
      </c>
      <c r="M1427" s="82">
        <f t="shared" si="83"/>
        <v>2</v>
      </c>
    </row>
    <row r="1428" spans="1:13" ht="30" customHeight="1">
      <c r="A1428" s="3" t="s">
        <v>118</v>
      </c>
      <c r="B1428" s="2">
        <v>3</v>
      </c>
      <c r="C1428" s="2" t="s">
        <v>164</v>
      </c>
      <c r="D1428" s="2">
        <v>3</v>
      </c>
      <c r="E1428" s="2" t="s">
        <v>26</v>
      </c>
      <c r="F1428" s="140">
        <v>4</v>
      </c>
      <c r="G1428" s="2" t="s">
        <v>25</v>
      </c>
      <c r="H1428" s="139">
        <v>4</v>
      </c>
      <c r="J1428" s="6" t="s">
        <v>28</v>
      </c>
      <c r="K1428" s="2" t="s">
        <v>40</v>
      </c>
      <c r="L1428" s="156" t="s">
        <v>47</v>
      </c>
      <c r="M1428" s="82">
        <f t="shared" si="83"/>
        <v>2</v>
      </c>
    </row>
    <row r="1429" spans="1:13" ht="45">
      <c r="A1429" s="3" t="s">
        <v>161</v>
      </c>
      <c r="B1429" s="2">
        <v>5</v>
      </c>
      <c r="C1429" s="2" t="s">
        <v>31</v>
      </c>
      <c r="D1429" s="2">
        <v>4</v>
      </c>
      <c r="E1429" s="2" t="s">
        <v>23</v>
      </c>
      <c r="F1429" s="140">
        <v>4</v>
      </c>
      <c r="G1429" s="2" t="s">
        <v>28</v>
      </c>
      <c r="H1429" s="139">
        <v>4</v>
      </c>
      <c r="J1429" s="3" t="s">
        <v>119</v>
      </c>
      <c r="K1429" s="2" t="s">
        <v>46</v>
      </c>
      <c r="L1429" s="156" t="s">
        <v>47</v>
      </c>
      <c r="M1429" s="82">
        <f t="shared" si="83"/>
        <v>2</v>
      </c>
    </row>
    <row r="1430" spans="1:13" ht="30" customHeight="1">
      <c r="A1430" s="3"/>
      <c r="B1430" s="57" t="s">
        <v>132</v>
      </c>
      <c r="C1430" s="2" t="s">
        <v>30</v>
      </c>
      <c r="D1430" s="2">
        <v>4</v>
      </c>
      <c r="E1430" s="2" t="s">
        <v>24</v>
      </c>
      <c r="F1430" s="140">
        <v>3</v>
      </c>
      <c r="G1430" s="2" t="s">
        <v>29</v>
      </c>
      <c r="H1430" s="139">
        <v>4</v>
      </c>
      <c r="J1430" s="9" t="s">
        <v>31</v>
      </c>
      <c r="K1430" s="2" t="s">
        <v>51</v>
      </c>
      <c r="L1430" s="156" t="s">
        <v>47</v>
      </c>
      <c r="M1430" s="82">
        <f t="shared" si="83"/>
        <v>2</v>
      </c>
    </row>
    <row r="1431" spans="1:13" ht="30.75" thickBot="1">
      <c r="A1431" s="3"/>
      <c r="B1431" s="57" t="s">
        <v>132</v>
      </c>
      <c r="C1431" s="2"/>
      <c r="D1431" s="58" t="s">
        <v>132</v>
      </c>
      <c r="E1431" s="2" t="s">
        <v>144</v>
      </c>
      <c r="F1431" s="140">
        <v>4</v>
      </c>
      <c r="G1431" s="2" t="s">
        <v>318</v>
      </c>
      <c r="H1431" s="58">
        <v>4</v>
      </c>
      <c r="J1431" s="78" t="s">
        <v>117</v>
      </c>
      <c r="K1431" s="140" t="s">
        <v>152</v>
      </c>
      <c r="L1431" s="156" t="s">
        <v>48</v>
      </c>
      <c r="M1431" s="82">
        <f t="shared" si="83"/>
        <v>0</v>
      </c>
    </row>
    <row r="1432" spans="1:13" ht="30" customHeight="1" thickBot="1">
      <c r="A1432" s="3"/>
      <c r="B1432" s="57" t="s">
        <v>132</v>
      </c>
      <c r="C1432" s="2"/>
      <c r="D1432" s="58" t="s">
        <v>132</v>
      </c>
      <c r="E1432" s="2" t="s">
        <v>478</v>
      </c>
      <c r="F1432" s="58">
        <v>3</v>
      </c>
      <c r="G1432" s="2" t="s">
        <v>269</v>
      </c>
      <c r="H1432" s="58">
        <v>4</v>
      </c>
      <c r="J1432" s="157" t="s">
        <v>135</v>
      </c>
      <c r="K1432" s="42" t="s">
        <v>107</v>
      </c>
      <c r="L1432" s="158"/>
      <c r="M1432" s="83"/>
    </row>
    <row r="1433" spans="1:13" ht="45.75" customHeight="1" thickBot="1">
      <c r="A1433" s="4"/>
      <c r="B1433" s="58" t="s">
        <v>132</v>
      </c>
      <c r="C1433" s="5"/>
      <c r="D1433" s="58" t="s">
        <v>132</v>
      </c>
      <c r="E1433" s="5"/>
      <c r="F1433" s="58" t="s">
        <v>132</v>
      </c>
      <c r="G1433" s="5"/>
      <c r="H1433" s="58" t="s">
        <v>132</v>
      </c>
      <c r="K1433" s="90"/>
    </row>
    <row r="1434" spans="1:13" ht="15.75" thickBot="1">
      <c r="A1434"/>
      <c r="B1434"/>
      <c r="C1434"/>
      <c r="D1434"/>
      <c r="E1434"/>
      <c r="F1434"/>
      <c r="G1434"/>
      <c r="H1434"/>
      <c r="J1434"/>
      <c r="K1434"/>
      <c r="L1434"/>
    </row>
    <row r="1435" spans="1:13" ht="19.5" thickBot="1">
      <c r="A1435" s="391">
        <v>45375</v>
      </c>
      <c r="B1435" s="392"/>
      <c r="C1435" s="392"/>
      <c r="D1435" s="392"/>
      <c r="E1435" s="392"/>
      <c r="F1435" s="392"/>
      <c r="G1435" s="393"/>
      <c r="H1435" s="89">
        <f>SUM(B1437:B1450,D1437:D1450,F1437:F1450,H1437:H1450)+SUM(M1436:M1448)</f>
        <v>215</v>
      </c>
      <c r="J1435" s="53" t="s">
        <v>34</v>
      </c>
      <c r="K1435" s="54" t="s">
        <v>35</v>
      </c>
      <c r="L1435" s="91" t="s">
        <v>50</v>
      </c>
      <c r="M1435" s="161" t="s">
        <v>151</v>
      </c>
    </row>
    <row r="1436" spans="1:13" ht="60.75" thickBot="1">
      <c r="A1436" s="49" t="s">
        <v>0</v>
      </c>
      <c r="B1436" s="51" t="s">
        <v>120</v>
      </c>
      <c r="C1436" s="50" t="s">
        <v>1</v>
      </c>
      <c r="D1436" s="51" t="s">
        <v>120</v>
      </c>
      <c r="E1436" s="50" t="s">
        <v>112</v>
      </c>
      <c r="F1436" s="51" t="s">
        <v>120</v>
      </c>
      <c r="G1436" s="50" t="s">
        <v>131</v>
      </c>
      <c r="H1436" s="52" t="s">
        <v>120</v>
      </c>
      <c r="I1436" s="155">
        <f>H1435/230</f>
        <v>0.93478260869565222</v>
      </c>
      <c r="J1436" s="10" t="s">
        <v>21</v>
      </c>
      <c r="K1436" s="46" t="s">
        <v>467</v>
      </c>
      <c r="L1436" s="159" t="s">
        <v>47</v>
      </c>
      <c r="M1436" s="160">
        <f t="shared" ref="M1436:M1448" si="84">IF(L1436="✔",2,0)</f>
        <v>2</v>
      </c>
    </row>
    <row r="1437" spans="1:13" ht="45">
      <c r="A1437" s="47" t="s">
        <v>424</v>
      </c>
      <c r="B1437" s="48">
        <v>5</v>
      </c>
      <c r="C1437" s="48" t="s">
        <v>2</v>
      </c>
      <c r="D1437" s="48">
        <v>4</v>
      </c>
      <c r="E1437" s="48" t="s">
        <v>11</v>
      </c>
      <c r="F1437" s="55">
        <v>5</v>
      </c>
      <c r="G1437" s="48" t="s">
        <v>5</v>
      </c>
      <c r="H1437" s="138">
        <v>4</v>
      </c>
      <c r="J1437" s="7" t="s">
        <v>2</v>
      </c>
      <c r="K1437" s="2" t="s">
        <v>37</v>
      </c>
      <c r="L1437" s="156" t="s">
        <v>47</v>
      </c>
      <c r="M1437" s="82">
        <f t="shared" si="84"/>
        <v>2</v>
      </c>
    </row>
    <row r="1438" spans="1:13" ht="45">
      <c r="A1438" s="3" t="s">
        <v>113</v>
      </c>
      <c r="B1438" s="2">
        <v>4</v>
      </c>
      <c r="C1438" s="2" t="s">
        <v>21</v>
      </c>
      <c r="D1438" s="2">
        <v>2</v>
      </c>
      <c r="E1438" s="2" t="s">
        <v>479</v>
      </c>
      <c r="F1438" s="140">
        <v>5</v>
      </c>
      <c r="G1438" s="2" t="s">
        <v>6</v>
      </c>
      <c r="H1438" s="139">
        <v>4</v>
      </c>
      <c r="J1438" s="8" t="s">
        <v>4</v>
      </c>
      <c r="K1438" s="2" t="s">
        <v>39</v>
      </c>
      <c r="L1438" s="156" t="s">
        <v>47</v>
      </c>
      <c r="M1438" s="82">
        <f t="shared" si="84"/>
        <v>2</v>
      </c>
    </row>
    <row r="1439" spans="1:13" ht="45">
      <c r="A1439" s="3" t="s">
        <v>163</v>
      </c>
      <c r="B1439" s="2">
        <v>5</v>
      </c>
      <c r="C1439" s="2" t="s">
        <v>17</v>
      </c>
      <c r="D1439" s="2">
        <v>3</v>
      </c>
      <c r="E1439" s="2" t="s">
        <v>12</v>
      </c>
      <c r="F1439" s="140">
        <v>5</v>
      </c>
      <c r="G1439" s="2" t="s">
        <v>7</v>
      </c>
      <c r="H1439" s="139">
        <v>4</v>
      </c>
      <c r="J1439" s="8" t="s">
        <v>38</v>
      </c>
      <c r="K1439" s="2" t="s">
        <v>41</v>
      </c>
      <c r="L1439" s="156" t="s">
        <v>47</v>
      </c>
      <c r="M1439" s="82">
        <f t="shared" si="84"/>
        <v>2</v>
      </c>
    </row>
    <row r="1440" spans="1:13" ht="45">
      <c r="A1440" s="3" t="s">
        <v>114</v>
      </c>
      <c r="B1440" s="2">
        <v>5</v>
      </c>
      <c r="C1440" s="2" t="s">
        <v>4</v>
      </c>
      <c r="D1440" s="2">
        <v>3</v>
      </c>
      <c r="E1440" s="2" t="s">
        <v>13</v>
      </c>
      <c r="F1440" s="140">
        <v>4</v>
      </c>
      <c r="G1440" s="2" t="s">
        <v>8</v>
      </c>
      <c r="H1440" s="139">
        <v>4</v>
      </c>
      <c r="J1440" s="6" t="s">
        <v>20</v>
      </c>
      <c r="K1440" s="2" t="s">
        <v>44</v>
      </c>
      <c r="L1440" s="156" t="s">
        <v>47</v>
      </c>
      <c r="M1440" s="82">
        <f t="shared" si="84"/>
        <v>2</v>
      </c>
    </row>
    <row r="1441" spans="1:13" ht="60">
      <c r="A1441" s="3" t="s">
        <v>32</v>
      </c>
      <c r="B1441" s="2">
        <v>5</v>
      </c>
      <c r="C1441" s="2" t="s">
        <v>38</v>
      </c>
      <c r="D1441" s="2">
        <v>4</v>
      </c>
      <c r="E1441" s="2" t="s">
        <v>43</v>
      </c>
      <c r="F1441" s="140">
        <v>4</v>
      </c>
      <c r="G1441" s="2" t="s">
        <v>9</v>
      </c>
      <c r="H1441" s="139">
        <v>4</v>
      </c>
      <c r="J1441" s="8" t="s">
        <v>31</v>
      </c>
      <c r="K1441" s="2" t="s">
        <v>45</v>
      </c>
      <c r="L1441" s="156" t="s">
        <v>47</v>
      </c>
      <c r="M1441" s="82">
        <f t="shared" si="84"/>
        <v>2</v>
      </c>
    </row>
    <row r="1442" spans="1:13" ht="45">
      <c r="A1442" s="3" t="s">
        <v>115</v>
      </c>
      <c r="B1442" s="2">
        <v>5</v>
      </c>
      <c r="C1442" s="2" t="s">
        <v>27</v>
      </c>
      <c r="D1442" s="2">
        <v>4</v>
      </c>
      <c r="E1442" s="2" t="s">
        <v>14</v>
      </c>
      <c r="F1442" s="140">
        <v>4</v>
      </c>
      <c r="G1442" s="2" t="s">
        <v>10</v>
      </c>
      <c r="H1442" s="139">
        <v>4</v>
      </c>
      <c r="J1442" s="3" t="s">
        <v>33</v>
      </c>
      <c r="K1442" s="2" t="s">
        <v>49</v>
      </c>
      <c r="L1442" s="156" t="s">
        <v>47</v>
      </c>
      <c r="M1442" s="82">
        <f t="shared" si="84"/>
        <v>2</v>
      </c>
    </row>
    <row r="1443" spans="1:13" ht="30" customHeight="1">
      <c r="A1443" s="3" t="s">
        <v>116</v>
      </c>
      <c r="B1443" s="2">
        <v>5</v>
      </c>
      <c r="C1443" s="2" t="s">
        <v>323</v>
      </c>
      <c r="D1443" s="2">
        <v>4</v>
      </c>
      <c r="E1443" s="2" t="s">
        <v>15</v>
      </c>
      <c r="F1443" s="140">
        <v>4</v>
      </c>
      <c r="G1443" s="2" t="s">
        <v>18</v>
      </c>
      <c r="H1443" s="139">
        <v>4</v>
      </c>
      <c r="J1443" s="8" t="s">
        <v>16</v>
      </c>
      <c r="K1443" s="2" t="s">
        <v>40</v>
      </c>
      <c r="L1443" s="156" t="s">
        <v>48</v>
      </c>
      <c r="M1443" s="82">
        <f t="shared" si="84"/>
        <v>0</v>
      </c>
    </row>
    <row r="1444" spans="1:13" ht="60">
      <c r="A1444" s="3" t="s">
        <v>117</v>
      </c>
      <c r="B1444" s="2">
        <v>5</v>
      </c>
      <c r="C1444" s="2" t="s">
        <v>130</v>
      </c>
      <c r="D1444" s="2">
        <v>4</v>
      </c>
      <c r="E1444" s="2" t="s">
        <v>16</v>
      </c>
      <c r="F1444" s="140">
        <v>4</v>
      </c>
      <c r="G1444" s="2" t="s">
        <v>252</v>
      </c>
      <c r="H1444" s="139">
        <v>4</v>
      </c>
      <c r="J1444" s="9" t="s">
        <v>27</v>
      </c>
      <c r="K1444" s="2" t="s">
        <v>476</v>
      </c>
      <c r="L1444" s="156" t="s">
        <v>47</v>
      </c>
      <c r="M1444" s="82">
        <f t="shared" si="84"/>
        <v>2</v>
      </c>
    </row>
    <row r="1445" spans="1:13" ht="30" customHeight="1">
      <c r="A1445" s="3" t="s">
        <v>118</v>
      </c>
      <c r="B1445" s="2">
        <v>5</v>
      </c>
      <c r="C1445" s="2" t="s">
        <v>164</v>
      </c>
      <c r="D1445" s="2">
        <v>3</v>
      </c>
      <c r="E1445" s="2" t="s">
        <v>26</v>
      </c>
      <c r="F1445" s="140">
        <v>4</v>
      </c>
      <c r="G1445" s="2" t="s">
        <v>25</v>
      </c>
      <c r="H1445" s="139">
        <v>4</v>
      </c>
      <c r="J1445" s="6" t="s">
        <v>28</v>
      </c>
      <c r="K1445" s="2" t="s">
        <v>40</v>
      </c>
      <c r="L1445" s="156" t="s">
        <v>47</v>
      </c>
      <c r="M1445" s="82">
        <f t="shared" si="84"/>
        <v>2</v>
      </c>
    </row>
    <row r="1446" spans="1:13" ht="45">
      <c r="A1446" s="3" t="s">
        <v>161</v>
      </c>
      <c r="B1446" s="2">
        <v>5</v>
      </c>
      <c r="C1446" s="2" t="s">
        <v>31</v>
      </c>
      <c r="D1446" s="2">
        <v>4</v>
      </c>
      <c r="E1446" s="2" t="s">
        <v>23</v>
      </c>
      <c r="F1446" s="140">
        <v>4</v>
      </c>
      <c r="G1446" s="2" t="s">
        <v>28</v>
      </c>
      <c r="H1446" s="139">
        <v>4</v>
      </c>
      <c r="J1446" s="3" t="s">
        <v>119</v>
      </c>
      <c r="K1446" s="2" t="s">
        <v>46</v>
      </c>
      <c r="L1446" s="156" t="s">
        <v>47</v>
      </c>
      <c r="M1446" s="82">
        <f t="shared" si="84"/>
        <v>2</v>
      </c>
    </row>
    <row r="1447" spans="1:13" ht="30" customHeight="1">
      <c r="A1447" s="3"/>
      <c r="B1447" s="57" t="s">
        <v>132</v>
      </c>
      <c r="C1447" s="2" t="s">
        <v>30</v>
      </c>
      <c r="D1447" s="2">
        <v>4</v>
      </c>
      <c r="E1447" s="2" t="s">
        <v>24</v>
      </c>
      <c r="F1447" s="140">
        <v>3</v>
      </c>
      <c r="G1447" s="2" t="s">
        <v>29</v>
      </c>
      <c r="H1447" s="139">
        <v>4</v>
      </c>
      <c r="J1447" s="9" t="s">
        <v>31</v>
      </c>
      <c r="K1447" s="2" t="s">
        <v>51</v>
      </c>
      <c r="L1447" s="156" t="s">
        <v>47</v>
      </c>
      <c r="M1447" s="82">
        <f t="shared" si="84"/>
        <v>2</v>
      </c>
    </row>
    <row r="1448" spans="1:13" ht="45.75" customHeight="1" thickBot="1">
      <c r="A1448" s="3"/>
      <c r="B1448" s="57" t="s">
        <v>132</v>
      </c>
      <c r="C1448" s="2"/>
      <c r="D1448" s="58" t="s">
        <v>132</v>
      </c>
      <c r="E1448" s="2" t="s">
        <v>144</v>
      </c>
      <c r="F1448" s="140">
        <v>4</v>
      </c>
      <c r="G1448" s="2" t="s">
        <v>318</v>
      </c>
      <c r="H1448" s="58">
        <v>4</v>
      </c>
      <c r="J1448" s="78" t="s">
        <v>117</v>
      </c>
      <c r="K1448" s="140" t="s">
        <v>152</v>
      </c>
      <c r="L1448" s="156" t="s">
        <v>48</v>
      </c>
      <c r="M1448" s="82">
        <f t="shared" si="84"/>
        <v>0</v>
      </c>
    </row>
    <row r="1449" spans="1:13" ht="30.75" thickBot="1">
      <c r="A1449" s="3"/>
      <c r="B1449" s="57" t="s">
        <v>132</v>
      </c>
      <c r="C1449" s="2"/>
      <c r="D1449" s="58" t="s">
        <v>132</v>
      </c>
      <c r="E1449" s="2" t="s">
        <v>478</v>
      </c>
      <c r="F1449" s="58">
        <v>3</v>
      </c>
      <c r="G1449" s="2" t="s">
        <v>269</v>
      </c>
      <c r="H1449" s="58">
        <v>4</v>
      </c>
      <c r="J1449" s="157" t="s">
        <v>135</v>
      </c>
      <c r="K1449" s="42" t="s">
        <v>107</v>
      </c>
      <c r="L1449" s="158"/>
      <c r="M1449" s="83"/>
    </row>
    <row r="1450" spans="1:13" ht="45.75" customHeight="1" thickBot="1">
      <c r="A1450" s="4"/>
      <c r="B1450" s="58" t="s">
        <v>132</v>
      </c>
      <c r="C1450" s="5"/>
      <c r="D1450" s="58" t="s">
        <v>132</v>
      </c>
      <c r="E1450" s="5"/>
      <c r="F1450" s="58" t="s">
        <v>132</v>
      </c>
      <c r="G1450" s="5"/>
      <c r="H1450" s="58" t="s">
        <v>132</v>
      </c>
      <c r="K1450" s="90"/>
    </row>
    <row r="1451" spans="1:13" ht="15.75" thickBot="1">
      <c r="A1451"/>
      <c r="B1451"/>
      <c r="C1451"/>
      <c r="D1451"/>
      <c r="E1451"/>
      <c r="F1451"/>
      <c r="G1451"/>
      <c r="H1451"/>
      <c r="J1451"/>
      <c r="K1451"/>
      <c r="L1451"/>
    </row>
    <row r="1452" spans="1:13" ht="19.5" thickBot="1">
      <c r="A1452" s="391">
        <v>45376</v>
      </c>
      <c r="B1452" s="392"/>
      <c r="C1452" s="392"/>
      <c r="D1452" s="392"/>
      <c r="E1452" s="392"/>
      <c r="F1452" s="392"/>
      <c r="G1452" s="393"/>
      <c r="H1452" s="89">
        <f>SUM(B1454:B1467,D1454:D1467,F1454:F1467,H1454:H1467)+SUM(M1453:M1465)</f>
        <v>213</v>
      </c>
      <c r="J1452" s="53" t="s">
        <v>34</v>
      </c>
      <c r="K1452" s="54" t="s">
        <v>35</v>
      </c>
      <c r="L1452" s="91" t="s">
        <v>50</v>
      </c>
      <c r="M1452" s="161" t="s">
        <v>151</v>
      </c>
    </row>
    <row r="1453" spans="1:13" ht="60.75" thickBot="1">
      <c r="A1453" s="49" t="s">
        <v>0</v>
      </c>
      <c r="B1453" s="51" t="s">
        <v>120</v>
      </c>
      <c r="C1453" s="50" t="s">
        <v>1</v>
      </c>
      <c r="D1453" s="51" t="s">
        <v>120</v>
      </c>
      <c r="E1453" s="50" t="s">
        <v>112</v>
      </c>
      <c r="F1453" s="51" t="s">
        <v>120</v>
      </c>
      <c r="G1453" s="50" t="s">
        <v>131</v>
      </c>
      <c r="H1453" s="52" t="s">
        <v>120</v>
      </c>
      <c r="I1453" s="155">
        <f>H1452/230</f>
        <v>0.92608695652173911</v>
      </c>
      <c r="J1453" s="10" t="s">
        <v>21</v>
      </c>
      <c r="K1453" s="46" t="s">
        <v>467</v>
      </c>
      <c r="L1453" s="159" t="s">
        <v>47</v>
      </c>
      <c r="M1453" s="160">
        <f t="shared" ref="M1453:M1465" si="85">IF(L1453="✔",2,0)</f>
        <v>2</v>
      </c>
    </row>
    <row r="1454" spans="1:13" ht="45">
      <c r="A1454" s="47" t="s">
        <v>424</v>
      </c>
      <c r="B1454" s="48">
        <v>5</v>
      </c>
      <c r="C1454" s="48" t="s">
        <v>2</v>
      </c>
      <c r="D1454" s="48">
        <v>4</v>
      </c>
      <c r="E1454" s="48" t="s">
        <v>11</v>
      </c>
      <c r="F1454" s="55">
        <v>5</v>
      </c>
      <c r="G1454" s="48" t="s">
        <v>5</v>
      </c>
      <c r="H1454" s="138">
        <v>4</v>
      </c>
      <c r="J1454" s="7" t="s">
        <v>2</v>
      </c>
      <c r="K1454" s="2" t="s">
        <v>37</v>
      </c>
      <c r="L1454" s="156" t="s">
        <v>47</v>
      </c>
      <c r="M1454" s="82">
        <f t="shared" si="85"/>
        <v>2</v>
      </c>
    </row>
    <row r="1455" spans="1:13" ht="45">
      <c r="A1455" s="3" t="s">
        <v>113</v>
      </c>
      <c r="B1455" s="2">
        <v>4</v>
      </c>
      <c r="C1455" s="2" t="s">
        <v>21</v>
      </c>
      <c r="D1455" s="2">
        <v>2</v>
      </c>
      <c r="E1455" s="2" t="s">
        <v>479</v>
      </c>
      <c r="F1455" s="140">
        <v>5</v>
      </c>
      <c r="G1455" s="2" t="s">
        <v>6</v>
      </c>
      <c r="H1455" s="139">
        <v>4</v>
      </c>
      <c r="J1455" s="8" t="s">
        <v>4</v>
      </c>
      <c r="K1455" s="2" t="s">
        <v>39</v>
      </c>
      <c r="L1455" s="156" t="s">
        <v>47</v>
      </c>
      <c r="M1455" s="82">
        <f t="shared" si="85"/>
        <v>2</v>
      </c>
    </row>
    <row r="1456" spans="1:13" ht="45">
      <c r="A1456" s="3" t="s">
        <v>163</v>
      </c>
      <c r="B1456" s="2">
        <v>5</v>
      </c>
      <c r="C1456" s="2" t="s">
        <v>17</v>
      </c>
      <c r="D1456" s="2">
        <v>3</v>
      </c>
      <c r="E1456" s="2" t="s">
        <v>12</v>
      </c>
      <c r="F1456" s="140">
        <v>5</v>
      </c>
      <c r="G1456" s="2" t="s">
        <v>7</v>
      </c>
      <c r="H1456" s="139">
        <v>4</v>
      </c>
      <c r="J1456" s="8" t="s">
        <v>38</v>
      </c>
      <c r="K1456" s="2" t="s">
        <v>41</v>
      </c>
      <c r="L1456" s="156" t="s">
        <v>47</v>
      </c>
      <c r="M1456" s="82">
        <f t="shared" si="85"/>
        <v>2</v>
      </c>
    </row>
    <row r="1457" spans="1:13" ht="45">
      <c r="A1457" s="3" t="s">
        <v>114</v>
      </c>
      <c r="B1457" s="2">
        <v>5</v>
      </c>
      <c r="C1457" s="2" t="s">
        <v>4</v>
      </c>
      <c r="D1457" s="2">
        <v>3</v>
      </c>
      <c r="E1457" s="2" t="s">
        <v>13</v>
      </c>
      <c r="F1457" s="140">
        <v>4</v>
      </c>
      <c r="G1457" s="2" t="s">
        <v>8</v>
      </c>
      <c r="H1457" s="139">
        <v>4</v>
      </c>
      <c r="J1457" s="6" t="s">
        <v>20</v>
      </c>
      <c r="K1457" s="2" t="s">
        <v>44</v>
      </c>
      <c r="L1457" s="156" t="s">
        <v>47</v>
      </c>
      <c r="M1457" s="82">
        <f t="shared" si="85"/>
        <v>2</v>
      </c>
    </row>
    <row r="1458" spans="1:13" ht="60">
      <c r="A1458" s="3" t="s">
        <v>32</v>
      </c>
      <c r="B1458" s="2">
        <v>5</v>
      </c>
      <c r="C1458" s="2" t="s">
        <v>38</v>
      </c>
      <c r="D1458" s="2">
        <v>4</v>
      </c>
      <c r="E1458" s="2" t="s">
        <v>43</v>
      </c>
      <c r="F1458" s="140">
        <v>4</v>
      </c>
      <c r="G1458" s="2" t="s">
        <v>9</v>
      </c>
      <c r="H1458" s="139">
        <v>4</v>
      </c>
      <c r="J1458" s="8" t="s">
        <v>31</v>
      </c>
      <c r="K1458" s="2" t="s">
        <v>45</v>
      </c>
      <c r="L1458" s="156" t="s">
        <v>47</v>
      </c>
      <c r="M1458" s="82">
        <f t="shared" si="85"/>
        <v>2</v>
      </c>
    </row>
    <row r="1459" spans="1:13" ht="45">
      <c r="A1459" s="3" t="s">
        <v>115</v>
      </c>
      <c r="B1459" s="2">
        <v>5</v>
      </c>
      <c r="C1459" s="2" t="s">
        <v>27</v>
      </c>
      <c r="D1459" s="2">
        <v>4</v>
      </c>
      <c r="E1459" s="2" t="s">
        <v>14</v>
      </c>
      <c r="F1459" s="140">
        <v>4</v>
      </c>
      <c r="G1459" s="2" t="s">
        <v>10</v>
      </c>
      <c r="H1459" s="139">
        <v>4</v>
      </c>
      <c r="J1459" s="3" t="s">
        <v>33</v>
      </c>
      <c r="K1459" s="2" t="s">
        <v>49</v>
      </c>
      <c r="L1459" s="156" t="s">
        <v>47</v>
      </c>
      <c r="M1459" s="82">
        <f t="shared" si="85"/>
        <v>2</v>
      </c>
    </row>
    <row r="1460" spans="1:13" ht="45">
      <c r="A1460" s="3" t="s">
        <v>116</v>
      </c>
      <c r="B1460" s="2">
        <v>5</v>
      </c>
      <c r="C1460" s="2" t="s">
        <v>323</v>
      </c>
      <c r="D1460" s="2">
        <v>4</v>
      </c>
      <c r="E1460" s="2" t="s">
        <v>15</v>
      </c>
      <c r="F1460" s="140">
        <v>4</v>
      </c>
      <c r="G1460" s="2" t="s">
        <v>18</v>
      </c>
      <c r="H1460" s="139">
        <v>4</v>
      </c>
      <c r="J1460" s="8" t="s">
        <v>16</v>
      </c>
      <c r="K1460" s="2" t="s">
        <v>40</v>
      </c>
      <c r="L1460" s="156" t="s">
        <v>48</v>
      </c>
      <c r="M1460" s="82">
        <f t="shared" si="85"/>
        <v>0</v>
      </c>
    </row>
    <row r="1461" spans="1:13" ht="60">
      <c r="A1461" s="3" t="s">
        <v>117</v>
      </c>
      <c r="B1461" s="2">
        <v>5</v>
      </c>
      <c r="C1461" s="2" t="s">
        <v>130</v>
      </c>
      <c r="D1461" s="2">
        <v>4</v>
      </c>
      <c r="E1461" s="2" t="s">
        <v>16</v>
      </c>
      <c r="F1461" s="140">
        <v>4</v>
      </c>
      <c r="G1461" s="2" t="s">
        <v>252</v>
      </c>
      <c r="H1461" s="139">
        <v>4</v>
      </c>
      <c r="J1461" s="9" t="s">
        <v>27</v>
      </c>
      <c r="K1461" s="2" t="s">
        <v>476</v>
      </c>
      <c r="L1461" s="156" t="s">
        <v>47</v>
      </c>
      <c r="M1461" s="82">
        <f t="shared" si="85"/>
        <v>2</v>
      </c>
    </row>
    <row r="1462" spans="1:13" ht="45">
      <c r="A1462" s="3" t="s">
        <v>118</v>
      </c>
      <c r="B1462" s="2">
        <v>3</v>
      </c>
      <c r="C1462" s="2" t="s">
        <v>164</v>
      </c>
      <c r="D1462" s="2">
        <v>3</v>
      </c>
      <c r="E1462" s="2" t="s">
        <v>26</v>
      </c>
      <c r="F1462" s="140">
        <v>4</v>
      </c>
      <c r="G1462" s="2" t="s">
        <v>25</v>
      </c>
      <c r="H1462" s="139">
        <v>4</v>
      </c>
      <c r="J1462" s="6" t="s">
        <v>28</v>
      </c>
      <c r="K1462" s="2" t="s">
        <v>40</v>
      </c>
      <c r="L1462" s="156" t="s">
        <v>47</v>
      </c>
      <c r="M1462" s="82">
        <f t="shared" si="85"/>
        <v>2</v>
      </c>
    </row>
    <row r="1463" spans="1:13" ht="45">
      <c r="A1463" s="3" t="s">
        <v>161</v>
      </c>
      <c r="B1463" s="2">
        <v>5</v>
      </c>
      <c r="C1463" s="2" t="s">
        <v>31</v>
      </c>
      <c r="D1463" s="2">
        <v>4</v>
      </c>
      <c r="E1463" s="2" t="s">
        <v>23</v>
      </c>
      <c r="F1463" s="140">
        <v>4</v>
      </c>
      <c r="G1463" s="2" t="s">
        <v>28</v>
      </c>
      <c r="H1463" s="139">
        <v>4</v>
      </c>
      <c r="J1463" s="3" t="s">
        <v>119</v>
      </c>
      <c r="K1463" s="2" t="s">
        <v>46</v>
      </c>
      <c r="L1463" s="156" t="s">
        <v>47</v>
      </c>
      <c r="M1463" s="82">
        <f t="shared" si="85"/>
        <v>2</v>
      </c>
    </row>
    <row r="1464" spans="1:13" ht="43.5" customHeight="1">
      <c r="A1464" s="3"/>
      <c r="B1464" s="57" t="s">
        <v>132</v>
      </c>
      <c r="C1464" s="2" t="s">
        <v>30</v>
      </c>
      <c r="D1464" s="2">
        <v>4</v>
      </c>
      <c r="E1464" s="2" t="s">
        <v>490</v>
      </c>
      <c r="F1464" s="140">
        <v>3</v>
      </c>
      <c r="G1464" s="2" t="s">
        <v>29</v>
      </c>
      <c r="H1464" s="139">
        <v>4</v>
      </c>
      <c r="J1464" s="9" t="s">
        <v>31</v>
      </c>
      <c r="K1464" s="2" t="s">
        <v>51</v>
      </c>
      <c r="L1464" s="156" t="s">
        <v>47</v>
      </c>
      <c r="M1464" s="82">
        <f t="shared" si="85"/>
        <v>2</v>
      </c>
    </row>
    <row r="1465" spans="1:13" ht="30.75" thickBot="1">
      <c r="A1465" s="3"/>
      <c r="B1465" s="57" t="s">
        <v>132</v>
      </c>
      <c r="C1465" s="2"/>
      <c r="D1465" s="58" t="s">
        <v>132</v>
      </c>
      <c r="E1465" s="2" t="s">
        <v>144</v>
      </c>
      <c r="F1465" s="140">
        <v>4</v>
      </c>
      <c r="G1465" s="2" t="s">
        <v>318</v>
      </c>
      <c r="H1465" s="58">
        <v>4</v>
      </c>
      <c r="J1465" s="78" t="s">
        <v>117</v>
      </c>
      <c r="K1465" s="140" t="s">
        <v>152</v>
      </c>
      <c r="L1465" s="156" t="s">
        <v>48</v>
      </c>
      <c r="M1465" s="82">
        <f t="shared" si="85"/>
        <v>0</v>
      </c>
    </row>
    <row r="1466" spans="1:13" ht="30.75" thickBot="1">
      <c r="A1466" s="3"/>
      <c r="B1466" s="57" t="s">
        <v>132</v>
      </c>
      <c r="C1466" s="2"/>
      <c r="D1466" s="58" t="s">
        <v>132</v>
      </c>
      <c r="E1466" s="2" t="s">
        <v>478</v>
      </c>
      <c r="F1466" s="58">
        <v>3</v>
      </c>
      <c r="G1466" s="2" t="s">
        <v>269</v>
      </c>
      <c r="H1466" s="58">
        <v>4</v>
      </c>
      <c r="J1466" s="157" t="s">
        <v>135</v>
      </c>
      <c r="K1466" s="42" t="s">
        <v>107</v>
      </c>
      <c r="L1466" s="158"/>
      <c r="M1466" s="83"/>
    </row>
    <row r="1467" spans="1:13" ht="15.75" thickBot="1">
      <c r="A1467" s="4"/>
      <c r="B1467" s="58" t="s">
        <v>132</v>
      </c>
      <c r="C1467" s="5"/>
      <c r="D1467" s="58" t="s">
        <v>132</v>
      </c>
      <c r="E1467" s="5"/>
      <c r="F1467" s="58" t="s">
        <v>132</v>
      </c>
      <c r="G1467" s="5"/>
      <c r="H1467" s="58" t="s">
        <v>132</v>
      </c>
      <c r="K1467" s="90"/>
    </row>
    <row r="1468" spans="1:13" ht="15.75" thickBot="1">
      <c r="A1468"/>
      <c r="B1468"/>
      <c r="C1468"/>
      <c r="D1468"/>
      <c r="E1468"/>
      <c r="F1468"/>
      <c r="G1468"/>
      <c r="H1468"/>
      <c r="J1468"/>
      <c r="K1468"/>
      <c r="L1468"/>
    </row>
    <row r="1469" spans="1:13" ht="19.5" thickBot="1">
      <c r="A1469" s="391">
        <v>45377</v>
      </c>
      <c r="B1469" s="392"/>
      <c r="C1469" s="392"/>
      <c r="D1469" s="392"/>
      <c r="E1469" s="392"/>
      <c r="F1469" s="392"/>
      <c r="G1469" s="393"/>
      <c r="H1469" s="89">
        <f>SUM(B1471:B1484,D1471:D1484,F1471:F1484,H1471:H1484)+SUM(M1470:M1482)</f>
        <v>213</v>
      </c>
      <c r="J1469" s="53" t="s">
        <v>34</v>
      </c>
      <c r="K1469" s="54" t="s">
        <v>35</v>
      </c>
      <c r="L1469" s="91" t="s">
        <v>50</v>
      </c>
      <c r="M1469" s="161" t="s">
        <v>151</v>
      </c>
    </row>
    <row r="1470" spans="1:13" ht="60.75" thickBot="1">
      <c r="A1470" s="49" t="s">
        <v>0</v>
      </c>
      <c r="B1470" s="51" t="s">
        <v>120</v>
      </c>
      <c r="C1470" s="50" t="s">
        <v>1</v>
      </c>
      <c r="D1470" s="51" t="s">
        <v>120</v>
      </c>
      <c r="E1470" s="50" t="s">
        <v>112</v>
      </c>
      <c r="F1470" s="51" t="s">
        <v>120</v>
      </c>
      <c r="G1470" s="50" t="s">
        <v>131</v>
      </c>
      <c r="H1470" s="52" t="s">
        <v>120</v>
      </c>
      <c r="I1470" s="155">
        <f>H1469/230</f>
        <v>0.92608695652173911</v>
      </c>
      <c r="J1470" s="10" t="s">
        <v>21</v>
      </c>
      <c r="K1470" s="46" t="s">
        <v>467</v>
      </c>
      <c r="L1470" s="159" t="s">
        <v>47</v>
      </c>
      <c r="M1470" s="160">
        <f t="shared" ref="M1470:M1482" si="86">IF(L1470="✔",2,0)</f>
        <v>2</v>
      </c>
    </row>
    <row r="1471" spans="1:13" ht="45">
      <c r="A1471" s="47" t="s">
        <v>424</v>
      </c>
      <c r="B1471" s="48">
        <v>5</v>
      </c>
      <c r="C1471" s="48" t="s">
        <v>2</v>
      </c>
      <c r="D1471" s="48">
        <v>4</v>
      </c>
      <c r="E1471" s="48" t="s">
        <v>11</v>
      </c>
      <c r="F1471" s="55">
        <v>5</v>
      </c>
      <c r="G1471" s="48" t="s">
        <v>5</v>
      </c>
      <c r="H1471" s="138">
        <v>4</v>
      </c>
      <c r="J1471" s="7" t="s">
        <v>2</v>
      </c>
      <c r="K1471" s="2" t="s">
        <v>37</v>
      </c>
      <c r="L1471" s="156" t="s">
        <v>47</v>
      </c>
      <c r="M1471" s="82">
        <f t="shared" si="86"/>
        <v>2</v>
      </c>
    </row>
    <row r="1472" spans="1:13" ht="45">
      <c r="A1472" s="3" t="s">
        <v>113</v>
      </c>
      <c r="B1472" s="2">
        <v>4</v>
      </c>
      <c r="C1472" s="2" t="s">
        <v>21</v>
      </c>
      <c r="D1472" s="2">
        <v>2</v>
      </c>
      <c r="E1472" s="2" t="s">
        <v>479</v>
      </c>
      <c r="F1472" s="140">
        <v>5</v>
      </c>
      <c r="G1472" s="2" t="s">
        <v>6</v>
      </c>
      <c r="H1472" s="139">
        <v>4</v>
      </c>
      <c r="J1472" s="8" t="s">
        <v>4</v>
      </c>
      <c r="K1472" s="2" t="s">
        <v>39</v>
      </c>
      <c r="L1472" s="156" t="s">
        <v>47</v>
      </c>
      <c r="M1472" s="82">
        <f t="shared" si="86"/>
        <v>2</v>
      </c>
    </row>
    <row r="1473" spans="1:13" ht="45">
      <c r="A1473" s="3" t="s">
        <v>163</v>
      </c>
      <c r="B1473" s="2">
        <v>5</v>
      </c>
      <c r="C1473" s="2" t="s">
        <v>17</v>
      </c>
      <c r="D1473" s="2">
        <v>3</v>
      </c>
      <c r="E1473" s="2" t="s">
        <v>12</v>
      </c>
      <c r="F1473" s="140">
        <v>5</v>
      </c>
      <c r="G1473" s="2" t="s">
        <v>7</v>
      </c>
      <c r="H1473" s="139">
        <v>4</v>
      </c>
      <c r="J1473" s="8" t="s">
        <v>38</v>
      </c>
      <c r="K1473" s="2" t="s">
        <v>41</v>
      </c>
      <c r="L1473" s="156" t="s">
        <v>47</v>
      </c>
      <c r="M1473" s="82">
        <f t="shared" si="86"/>
        <v>2</v>
      </c>
    </row>
    <row r="1474" spans="1:13" ht="45">
      <c r="A1474" s="3" t="s">
        <v>114</v>
      </c>
      <c r="B1474" s="2">
        <v>5</v>
      </c>
      <c r="C1474" s="2" t="s">
        <v>4</v>
      </c>
      <c r="D1474" s="2">
        <v>3</v>
      </c>
      <c r="E1474" s="2" t="s">
        <v>13</v>
      </c>
      <c r="F1474" s="140">
        <v>4</v>
      </c>
      <c r="G1474" s="2" t="s">
        <v>8</v>
      </c>
      <c r="H1474" s="139">
        <v>4</v>
      </c>
      <c r="J1474" s="6" t="s">
        <v>20</v>
      </c>
      <c r="K1474" s="2" t="s">
        <v>44</v>
      </c>
      <c r="L1474" s="156" t="s">
        <v>47</v>
      </c>
      <c r="M1474" s="82">
        <f t="shared" si="86"/>
        <v>2</v>
      </c>
    </row>
    <row r="1475" spans="1:13" ht="60">
      <c r="A1475" s="3" t="s">
        <v>32</v>
      </c>
      <c r="B1475" s="2">
        <v>5</v>
      </c>
      <c r="C1475" s="2" t="s">
        <v>38</v>
      </c>
      <c r="D1475" s="2">
        <v>4</v>
      </c>
      <c r="E1475" s="2" t="s">
        <v>43</v>
      </c>
      <c r="F1475" s="140">
        <v>4</v>
      </c>
      <c r="G1475" s="2" t="s">
        <v>9</v>
      </c>
      <c r="H1475" s="139">
        <v>4</v>
      </c>
      <c r="J1475" s="8" t="s">
        <v>31</v>
      </c>
      <c r="K1475" s="2" t="s">
        <v>45</v>
      </c>
      <c r="L1475" s="156" t="s">
        <v>47</v>
      </c>
      <c r="M1475" s="82">
        <f t="shared" si="86"/>
        <v>2</v>
      </c>
    </row>
    <row r="1476" spans="1:13" ht="45">
      <c r="A1476" s="3" t="s">
        <v>115</v>
      </c>
      <c r="B1476" s="2">
        <v>5</v>
      </c>
      <c r="C1476" s="2" t="s">
        <v>27</v>
      </c>
      <c r="D1476" s="2">
        <v>4</v>
      </c>
      <c r="E1476" s="2" t="s">
        <v>14</v>
      </c>
      <c r="F1476" s="140">
        <v>4</v>
      </c>
      <c r="G1476" s="2" t="s">
        <v>10</v>
      </c>
      <c r="H1476" s="139">
        <v>4</v>
      </c>
      <c r="J1476" s="3" t="s">
        <v>33</v>
      </c>
      <c r="K1476" s="2" t="s">
        <v>49</v>
      </c>
      <c r="L1476" s="156" t="s">
        <v>47</v>
      </c>
      <c r="M1476" s="82">
        <f t="shared" si="86"/>
        <v>2</v>
      </c>
    </row>
    <row r="1477" spans="1:13" ht="45">
      <c r="A1477" s="3" t="s">
        <v>116</v>
      </c>
      <c r="B1477" s="2">
        <v>5</v>
      </c>
      <c r="C1477" s="2" t="s">
        <v>323</v>
      </c>
      <c r="D1477" s="2">
        <v>4</v>
      </c>
      <c r="E1477" s="2" t="s">
        <v>15</v>
      </c>
      <c r="F1477" s="140">
        <v>4</v>
      </c>
      <c r="G1477" s="2" t="s">
        <v>18</v>
      </c>
      <c r="H1477" s="139">
        <v>4</v>
      </c>
      <c r="J1477" s="8" t="s">
        <v>16</v>
      </c>
      <c r="K1477" s="2" t="s">
        <v>40</v>
      </c>
      <c r="L1477" s="156" t="s">
        <v>48</v>
      </c>
      <c r="M1477" s="82">
        <f t="shared" si="86"/>
        <v>0</v>
      </c>
    </row>
    <row r="1478" spans="1:13" ht="60">
      <c r="A1478" s="3" t="s">
        <v>117</v>
      </c>
      <c r="B1478" s="2">
        <v>5</v>
      </c>
      <c r="C1478" s="2" t="s">
        <v>130</v>
      </c>
      <c r="D1478" s="2">
        <v>4</v>
      </c>
      <c r="E1478" s="2" t="s">
        <v>16</v>
      </c>
      <c r="F1478" s="140">
        <v>4</v>
      </c>
      <c r="G1478" s="2" t="s">
        <v>252</v>
      </c>
      <c r="H1478" s="139">
        <v>4</v>
      </c>
      <c r="J1478" s="9" t="s">
        <v>27</v>
      </c>
      <c r="K1478" s="2" t="s">
        <v>476</v>
      </c>
      <c r="L1478" s="156" t="s">
        <v>47</v>
      </c>
      <c r="M1478" s="82">
        <f t="shared" si="86"/>
        <v>2</v>
      </c>
    </row>
    <row r="1479" spans="1:13" ht="45">
      <c r="A1479" s="3" t="s">
        <v>118</v>
      </c>
      <c r="B1479" s="2">
        <v>3</v>
      </c>
      <c r="C1479" s="2" t="s">
        <v>164</v>
      </c>
      <c r="D1479" s="2">
        <v>3</v>
      </c>
      <c r="E1479" s="2" t="s">
        <v>26</v>
      </c>
      <c r="F1479" s="140">
        <v>4</v>
      </c>
      <c r="G1479" s="2" t="s">
        <v>25</v>
      </c>
      <c r="H1479" s="139">
        <v>4</v>
      </c>
      <c r="J1479" s="6" t="s">
        <v>28</v>
      </c>
      <c r="K1479" s="2" t="s">
        <v>40</v>
      </c>
      <c r="L1479" s="156" t="s">
        <v>47</v>
      </c>
      <c r="M1479" s="82">
        <f t="shared" si="86"/>
        <v>2</v>
      </c>
    </row>
    <row r="1480" spans="1:13" ht="45">
      <c r="A1480" s="3" t="s">
        <v>161</v>
      </c>
      <c r="B1480" s="2">
        <v>5</v>
      </c>
      <c r="C1480" s="2" t="s">
        <v>31</v>
      </c>
      <c r="D1480" s="2">
        <v>4</v>
      </c>
      <c r="E1480" s="2" t="s">
        <v>23</v>
      </c>
      <c r="F1480" s="140">
        <v>4</v>
      </c>
      <c r="G1480" s="2" t="s">
        <v>28</v>
      </c>
      <c r="H1480" s="139">
        <v>4</v>
      </c>
      <c r="J1480" s="3" t="s">
        <v>119</v>
      </c>
      <c r="K1480" s="2" t="s">
        <v>46</v>
      </c>
      <c r="L1480" s="156" t="s">
        <v>47</v>
      </c>
      <c r="M1480" s="82">
        <f t="shared" si="86"/>
        <v>2</v>
      </c>
    </row>
    <row r="1481" spans="1:13" ht="45">
      <c r="A1481" s="3"/>
      <c r="B1481" s="57" t="s">
        <v>132</v>
      </c>
      <c r="C1481" s="2" t="s">
        <v>30</v>
      </c>
      <c r="D1481" s="2">
        <v>4</v>
      </c>
      <c r="E1481" s="2" t="s">
        <v>490</v>
      </c>
      <c r="F1481" s="140">
        <v>3</v>
      </c>
      <c r="G1481" s="2" t="s">
        <v>29</v>
      </c>
      <c r="H1481" s="139">
        <v>4</v>
      </c>
      <c r="J1481" s="9" t="s">
        <v>31</v>
      </c>
      <c r="K1481" s="2" t="s">
        <v>51</v>
      </c>
      <c r="L1481" s="156" t="s">
        <v>47</v>
      </c>
      <c r="M1481" s="82">
        <f t="shared" si="86"/>
        <v>2</v>
      </c>
    </row>
    <row r="1482" spans="1:13" ht="30.75" thickBot="1">
      <c r="A1482" s="3"/>
      <c r="B1482" s="57" t="s">
        <v>132</v>
      </c>
      <c r="C1482" s="2"/>
      <c r="D1482" s="58" t="s">
        <v>132</v>
      </c>
      <c r="E1482" s="2" t="s">
        <v>144</v>
      </c>
      <c r="F1482" s="140">
        <v>4</v>
      </c>
      <c r="G1482" s="2" t="s">
        <v>318</v>
      </c>
      <c r="H1482" s="58">
        <v>4</v>
      </c>
      <c r="J1482" s="78" t="s">
        <v>117</v>
      </c>
      <c r="K1482" s="140" t="s">
        <v>152</v>
      </c>
      <c r="L1482" s="156" t="s">
        <v>48</v>
      </c>
      <c r="M1482" s="82">
        <f t="shared" si="86"/>
        <v>0</v>
      </c>
    </row>
    <row r="1483" spans="1:13" ht="30.75" thickBot="1">
      <c r="A1483" s="3"/>
      <c r="B1483" s="57" t="s">
        <v>132</v>
      </c>
      <c r="C1483" s="2"/>
      <c r="D1483" s="58" t="s">
        <v>132</v>
      </c>
      <c r="E1483" s="2" t="s">
        <v>478</v>
      </c>
      <c r="F1483" s="58">
        <v>3</v>
      </c>
      <c r="G1483" s="2" t="s">
        <v>269</v>
      </c>
      <c r="H1483" s="58">
        <v>4</v>
      </c>
      <c r="J1483" s="157" t="s">
        <v>135</v>
      </c>
      <c r="K1483" s="42" t="s">
        <v>107</v>
      </c>
      <c r="L1483" s="158"/>
      <c r="M1483" s="83"/>
    </row>
    <row r="1484" spans="1:13" ht="15.75" thickBot="1">
      <c r="A1484" s="4"/>
      <c r="B1484" s="58" t="s">
        <v>132</v>
      </c>
      <c r="C1484" s="5"/>
      <c r="D1484" s="58" t="s">
        <v>132</v>
      </c>
      <c r="E1484" s="5"/>
      <c r="F1484" s="58" t="s">
        <v>132</v>
      </c>
      <c r="G1484" s="5"/>
      <c r="H1484" s="58" t="s">
        <v>132</v>
      </c>
      <c r="K1484" s="90"/>
    </row>
    <row r="1485" spans="1:13" ht="15.75" thickBot="1">
      <c r="A1485"/>
      <c r="B1485"/>
      <c r="C1485"/>
      <c r="D1485"/>
      <c r="E1485"/>
      <c r="F1485"/>
      <c r="G1485"/>
      <c r="H1485"/>
      <c r="J1485"/>
      <c r="K1485"/>
      <c r="L1485"/>
    </row>
    <row r="1486" spans="1:13" ht="19.5" thickBot="1">
      <c r="A1486" s="391">
        <v>45378</v>
      </c>
      <c r="B1486" s="392"/>
      <c r="C1486" s="392"/>
      <c r="D1486" s="392"/>
      <c r="E1486" s="392"/>
      <c r="F1486" s="392"/>
      <c r="G1486" s="393"/>
      <c r="H1486" s="89">
        <f>SUM(B1488:B1501,D1488:D1501,F1488:F1501,H1488:H1501)+SUM(M1487:M1499)</f>
        <v>215</v>
      </c>
      <c r="J1486" s="53" t="s">
        <v>34</v>
      </c>
      <c r="K1486" s="54" t="s">
        <v>35</v>
      </c>
      <c r="L1486" s="91" t="s">
        <v>50</v>
      </c>
      <c r="M1486" s="161" t="s">
        <v>151</v>
      </c>
    </row>
    <row r="1487" spans="1:13" ht="60.75" thickBot="1">
      <c r="A1487" s="49" t="s">
        <v>0</v>
      </c>
      <c r="B1487" s="51" t="s">
        <v>120</v>
      </c>
      <c r="C1487" s="50" t="s">
        <v>1</v>
      </c>
      <c r="D1487" s="51" t="s">
        <v>120</v>
      </c>
      <c r="E1487" s="50" t="s">
        <v>112</v>
      </c>
      <c r="F1487" s="51" t="s">
        <v>120</v>
      </c>
      <c r="G1487" s="50" t="s">
        <v>131</v>
      </c>
      <c r="H1487" s="52" t="s">
        <v>120</v>
      </c>
      <c r="I1487" s="155">
        <f>H1486/230</f>
        <v>0.93478260869565222</v>
      </c>
      <c r="J1487" s="10" t="s">
        <v>21</v>
      </c>
      <c r="K1487" s="46" t="s">
        <v>467</v>
      </c>
      <c r="L1487" s="159" t="s">
        <v>47</v>
      </c>
      <c r="M1487" s="160">
        <f t="shared" ref="M1487:M1499" si="87">IF(L1487="✔",2,0)</f>
        <v>2</v>
      </c>
    </row>
    <row r="1488" spans="1:13" ht="45">
      <c r="A1488" s="47" t="s">
        <v>424</v>
      </c>
      <c r="B1488" s="48">
        <v>5</v>
      </c>
      <c r="C1488" s="48" t="s">
        <v>2</v>
      </c>
      <c r="D1488" s="48">
        <v>4</v>
      </c>
      <c r="E1488" s="48" t="s">
        <v>11</v>
      </c>
      <c r="F1488" s="55">
        <v>5</v>
      </c>
      <c r="G1488" s="48" t="s">
        <v>5</v>
      </c>
      <c r="H1488" s="138">
        <v>4</v>
      </c>
      <c r="J1488" s="7" t="s">
        <v>2</v>
      </c>
      <c r="K1488" s="2" t="s">
        <v>37</v>
      </c>
      <c r="L1488" s="156" t="s">
        <v>47</v>
      </c>
      <c r="M1488" s="82">
        <f t="shared" si="87"/>
        <v>2</v>
      </c>
    </row>
    <row r="1489" spans="1:13" ht="45">
      <c r="A1489" s="3" t="s">
        <v>113</v>
      </c>
      <c r="B1489" s="2">
        <v>4</v>
      </c>
      <c r="C1489" s="2" t="s">
        <v>21</v>
      </c>
      <c r="D1489" s="2">
        <v>2</v>
      </c>
      <c r="E1489" s="2" t="s">
        <v>479</v>
      </c>
      <c r="F1489" s="140">
        <v>5</v>
      </c>
      <c r="G1489" s="2" t="s">
        <v>6</v>
      </c>
      <c r="H1489" s="139">
        <v>4</v>
      </c>
      <c r="J1489" s="8" t="s">
        <v>4</v>
      </c>
      <c r="K1489" s="2" t="s">
        <v>39</v>
      </c>
      <c r="L1489" s="156" t="s">
        <v>47</v>
      </c>
      <c r="M1489" s="82">
        <f t="shared" si="87"/>
        <v>2</v>
      </c>
    </row>
    <row r="1490" spans="1:13" ht="45">
      <c r="A1490" s="3" t="s">
        <v>163</v>
      </c>
      <c r="B1490" s="2">
        <v>5</v>
      </c>
      <c r="C1490" s="2" t="s">
        <v>17</v>
      </c>
      <c r="D1490" s="2">
        <v>3</v>
      </c>
      <c r="E1490" s="2" t="s">
        <v>12</v>
      </c>
      <c r="F1490" s="140">
        <v>5</v>
      </c>
      <c r="G1490" s="2" t="s">
        <v>7</v>
      </c>
      <c r="H1490" s="139">
        <v>4</v>
      </c>
      <c r="J1490" s="8" t="s">
        <v>38</v>
      </c>
      <c r="K1490" s="2" t="s">
        <v>41</v>
      </c>
      <c r="L1490" s="156" t="s">
        <v>47</v>
      </c>
      <c r="M1490" s="82">
        <f t="shared" si="87"/>
        <v>2</v>
      </c>
    </row>
    <row r="1491" spans="1:13" ht="45">
      <c r="A1491" s="3" t="s">
        <v>114</v>
      </c>
      <c r="B1491" s="2">
        <v>5</v>
      </c>
      <c r="C1491" s="2" t="s">
        <v>4</v>
      </c>
      <c r="D1491" s="2">
        <v>3</v>
      </c>
      <c r="E1491" s="2" t="s">
        <v>13</v>
      </c>
      <c r="F1491" s="140">
        <v>4</v>
      </c>
      <c r="G1491" s="2" t="s">
        <v>8</v>
      </c>
      <c r="H1491" s="139">
        <v>4</v>
      </c>
      <c r="J1491" s="6" t="s">
        <v>20</v>
      </c>
      <c r="K1491" s="2" t="s">
        <v>44</v>
      </c>
      <c r="L1491" s="156" t="s">
        <v>47</v>
      </c>
      <c r="M1491" s="82">
        <f t="shared" si="87"/>
        <v>2</v>
      </c>
    </row>
    <row r="1492" spans="1:13" ht="60">
      <c r="A1492" s="3" t="s">
        <v>32</v>
      </c>
      <c r="B1492" s="2">
        <v>5</v>
      </c>
      <c r="C1492" s="2" t="s">
        <v>38</v>
      </c>
      <c r="D1492" s="2">
        <v>4</v>
      </c>
      <c r="E1492" s="2" t="s">
        <v>43</v>
      </c>
      <c r="F1492" s="140">
        <v>4</v>
      </c>
      <c r="G1492" s="2" t="s">
        <v>9</v>
      </c>
      <c r="H1492" s="139">
        <v>4</v>
      </c>
      <c r="J1492" s="8" t="s">
        <v>31</v>
      </c>
      <c r="K1492" s="2" t="s">
        <v>45</v>
      </c>
      <c r="L1492" s="156" t="s">
        <v>47</v>
      </c>
      <c r="M1492" s="82">
        <f t="shared" si="87"/>
        <v>2</v>
      </c>
    </row>
    <row r="1493" spans="1:13" ht="45">
      <c r="A1493" s="3" t="s">
        <v>115</v>
      </c>
      <c r="B1493" s="2">
        <v>5</v>
      </c>
      <c r="C1493" s="2" t="s">
        <v>27</v>
      </c>
      <c r="D1493" s="2">
        <v>4</v>
      </c>
      <c r="E1493" s="2" t="s">
        <v>14</v>
      </c>
      <c r="F1493" s="140">
        <v>4</v>
      </c>
      <c r="G1493" s="2" t="s">
        <v>10</v>
      </c>
      <c r="H1493" s="139">
        <v>4</v>
      </c>
      <c r="J1493" s="3" t="s">
        <v>33</v>
      </c>
      <c r="K1493" s="2" t="s">
        <v>49</v>
      </c>
      <c r="L1493" s="156" t="s">
        <v>47</v>
      </c>
      <c r="M1493" s="82">
        <f t="shared" si="87"/>
        <v>2</v>
      </c>
    </row>
    <row r="1494" spans="1:13" ht="45">
      <c r="A1494" s="3" t="s">
        <v>116</v>
      </c>
      <c r="B1494" s="2">
        <v>5</v>
      </c>
      <c r="C1494" s="2" t="s">
        <v>323</v>
      </c>
      <c r="D1494" s="2">
        <v>4</v>
      </c>
      <c r="E1494" s="2" t="s">
        <v>15</v>
      </c>
      <c r="F1494" s="140">
        <v>4</v>
      </c>
      <c r="G1494" s="2" t="s">
        <v>18</v>
      </c>
      <c r="H1494" s="139">
        <v>4</v>
      </c>
      <c r="J1494" s="8" t="s">
        <v>16</v>
      </c>
      <c r="K1494" s="2" t="s">
        <v>40</v>
      </c>
      <c r="L1494" s="156" t="s">
        <v>48</v>
      </c>
      <c r="M1494" s="82">
        <f t="shared" si="87"/>
        <v>0</v>
      </c>
    </row>
    <row r="1495" spans="1:13" ht="60">
      <c r="A1495" s="3" t="s">
        <v>117</v>
      </c>
      <c r="B1495" s="2">
        <v>5</v>
      </c>
      <c r="C1495" s="2" t="s">
        <v>130</v>
      </c>
      <c r="D1495" s="2">
        <v>4</v>
      </c>
      <c r="E1495" s="2" t="s">
        <v>16</v>
      </c>
      <c r="F1495" s="140">
        <v>4</v>
      </c>
      <c r="G1495" s="2" t="s">
        <v>252</v>
      </c>
      <c r="H1495" s="139">
        <v>4</v>
      </c>
      <c r="J1495" s="9" t="s">
        <v>27</v>
      </c>
      <c r="K1495" s="2" t="s">
        <v>476</v>
      </c>
      <c r="L1495" s="156" t="s">
        <v>47</v>
      </c>
      <c r="M1495" s="82">
        <f t="shared" si="87"/>
        <v>2</v>
      </c>
    </row>
    <row r="1496" spans="1:13" ht="45">
      <c r="A1496" s="3" t="s">
        <v>118</v>
      </c>
      <c r="B1496" s="2">
        <v>5</v>
      </c>
      <c r="C1496" s="2" t="s">
        <v>164</v>
      </c>
      <c r="D1496" s="2">
        <v>3</v>
      </c>
      <c r="E1496" s="2" t="s">
        <v>26</v>
      </c>
      <c r="F1496" s="140">
        <v>4</v>
      </c>
      <c r="G1496" s="2" t="s">
        <v>25</v>
      </c>
      <c r="H1496" s="139">
        <v>4</v>
      </c>
      <c r="J1496" s="6" t="s">
        <v>28</v>
      </c>
      <c r="K1496" s="2" t="s">
        <v>40</v>
      </c>
      <c r="L1496" s="156" t="s">
        <v>47</v>
      </c>
      <c r="M1496" s="82">
        <f t="shared" si="87"/>
        <v>2</v>
      </c>
    </row>
    <row r="1497" spans="1:13" ht="45">
      <c r="A1497" s="3" t="s">
        <v>161</v>
      </c>
      <c r="B1497" s="2">
        <v>5</v>
      </c>
      <c r="C1497" s="2" t="s">
        <v>31</v>
      </c>
      <c r="D1497" s="2">
        <v>4</v>
      </c>
      <c r="E1497" s="2" t="s">
        <v>23</v>
      </c>
      <c r="F1497" s="140">
        <v>4</v>
      </c>
      <c r="G1497" s="2" t="s">
        <v>28</v>
      </c>
      <c r="H1497" s="139">
        <v>4</v>
      </c>
      <c r="J1497" s="3" t="s">
        <v>119</v>
      </c>
      <c r="K1497" s="2" t="s">
        <v>46</v>
      </c>
      <c r="L1497" s="156" t="s">
        <v>47</v>
      </c>
      <c r="M1497" s="82">
        <f t="shared" si="87"/>
        <v>2</v>
      </c>
    </row>
    <row r="1498" spans="1:13" ht="45">
      <c r="A1498" s="3"/>
      <c r="B1498" s="57" t="s">
        <v>132</v>
      </c>
      <c r="C1498" s="2" t="s">
        <v>30</v>
      </c>
      <c r="D1498" s="2">
        <v>4</v>
      </c>
      <c r="E1498" s="2" t="s">
        <v>490</v>
      </c>
      <c r="F1498" s="140">
        <v>3</v>
      </c>
      <c r="G1498" s="2" t="s">
        <v>29</v>
      </c>
      <c r="H1498" s="139">
        <v>4</v>
      </c>
      <c r="J1498" s="9" t="s">
        <v>31</v>
      </c>
      <c r="K1498" s="2" t="s">
        <v>51</v>
      </c>
      <c r="L1498" s="156" t="s">
        <v>47</v>
      </c>
      <c r="M1498" s="82">
        <f t="shared" si="87"/>
        <v>2</v>
      </c>
    </row>
    <row r="1499" spans="1:13" ht="30.75" thickBot="1">
      <c r="A1499" s="3"/>
      <c r="B1499" s="57" t="s">
        <v>132</v>
      </c>
      <c r="C1499" s="2"/>
      <c r="D1499" s="58" t="s">
        <v>132</v>
      </c>
      <c r="E1499" s="2" t="s">
        <v>144</v>
      </c>
      <c r="F1499" s="140">
        <v>4</v>
      </c>
      <c r="G1499" s="2" t="s">
        <v>318</v>
      </c>
      <c r="H1499" s="58">
        <v>4</v>
      </c>
      <c r="J1499" s="78" t="s">
        <v>117</v>
      </c>
      <c r="K1499" s="140" t="s">
        <v>152</v>
      </c>
      <c r="L1499" s="156" t="s">
        <v>48</v>
      </c>
      <c r="M1499" s="82">
        <f t="shared" si="87"/>
        <v>0</v>
      </c>
    </row>
    <row r="1500" spans="1:13" ht="30.75" thickBot="1">
      <c r="A1500" s="3"/>
      <c r="B1500" s="57" t="s">
        <v>132</v>
      </c>
      <c r="C1500" s="2"/>
      <c r="D1500" s="58" t="s">
        <v>132</v>
      </c>
      <c r="E1500" s="2" t="s">
        <v>478</v>
      </c>
      <c r="F1500" s="58">
        <v>3</v>
      </c>
      <c r="G1500" s="2" t="s">
        <v>269</v>
      </c>
      <c r="H1500" s="58">
        <v>4</v>
      </c>
      <c r="J1500" s="157" t="s">
        <v>135</v>
      </c>
      <c r="K1500" s="42" t="s">
        <v>107</v>
      </c>
      <c r="L1500" s="158"/>
      <c r="M1500" s="83"/>
    </row>
    <row r="1501" spans="1:13" ht="15.75" thickBot="1">
      <c r="A1501" s="4"/>
      <c r="B1501" s="58" t="s">
        <v>132</v>
      </c>
      <c r="C1501" s="5"/>
      <c r="D1501" s="58" t="s">
        <v>132</v>
      </c>
      <c r="E1501" s="5"/>
      <c r="F1501" s="58" t="s">
        <v>132</v>
      </c>
      <c r="G1501" s="5"/>
      <c r="H1501" s="58" t="s">
        <v>132</v>
      </c>
      <c r="K1501" s="90"/>
    </row>
    <row r="1502" spans="1:13" ht="15.75" thickBot="1">
      <c r="A1502"/>
      <c r="B1502"/>
      <c r="C1502"/>
      <c r="D1502"/>
      <c r="E1502"/>
      <c r="F1502"/>
      <c r="G1502"/>
      <c r="H1502"/>
      <c r="J1502"/>
      <c r="K1502"/>
      <c r="L1502"/>
    </row>
    <row r="1503" spans="1:13" ht="19.5" thickBot="1">
      <c r="A1503" s="391">
        <v>45379</v>
      </c>
      <c r="B1503" s="392"/>
      <c r="C1503" s="392"/>
      <c r="D1503" s="392"/>
      <c r="E1503" s="392"/>
      <c r="F1503" s="392"/>
      <c r="G1503" s="393"/>
      <c r="H1503" s="89">
        <f>SUM(B1505:B1518,D1505:D1518,F1505:F1518,H1505:H1518)+SUM(M1504:M1516)</f>
        <v>214</v>
      </c>
      <c r="J1503" s="53" t="s">
        <v>34</v>
      </c>
      <c r="K1503" s="54" t="s">
        <v>35</v>
      </c>
      <c r="L1503" s="91" t="s">
        <v>50</v>
      </c>
      <c r="M1503" s="161" t="s">
        <v>151</v>
      </c>
    </row>
    <row r="1504" spans="1:13" ht="60.75" thickBot="1">
      <c r="A1504" s="49" t="s">
        <v>0</v>
      </c>
      <c r="B1504" s="51" t="s">
        <v>120</v>
      </c>
      <c r="C1504" s="50" t="s">
        <v>1</v>
      </c>
      <c r="D1504" s="51" t="s">
        <v>120</v>
      </c>
      <c r="E1504" s="50" t="s">
        <v>112</v>
      </c>
      <c r="F1504" s="51" t="s">
        <v>120</v>
      </c>
      <c r="G1504" s="50" t="s">
        <v>131</v>
      </c>
      <c r="H1504" s="52" t="s">
        <v>120</v>
      </c>
      <c r="I1504" s="155">
        <f>H1503/230</f>
        <v>0.93043478260869561</v>
      </c>
      <c r="J1504" s="10" t="s">
        <v>21</v>
      </c>
      <c r="K1504" s="46" t="s">
        <v>467</v>
      </c>
      <c r="L1504" s="159" t="s">
        <v>47</v>
      </c>
      <c r="M1504" s="160">
        <f t="shared" ref="M1504:M1516" si="88">IF(L1504="✔",2,0)</f>
        <v>2</v>
      </c>
    </row>
    <row r="1505" spans="1:13" ht="45">
      <c r="A1505" s="47" t="s">
        <v>424</v>
      </c>
      <c r="B1505" s="48">
        <v>5</v>
      </c>
      <c r="C1505" s="48" t="s">
        <v>2</v>
      </c>
      <c r="D1505" s="48">
        <v>4</v>
      </c>
      <c r="E1505" s="48" t="s">
        <v>11</v>
      </c>
      <c r="F1505" s="55">
        <v>5</v>
      </c>
      <c r="G1505" s="48" t="s">
        <v>5</v>
      </c>
      <c r="H1505" s="138">
        <v>4</v>
      </c>
      <c r="J1505" s="7" t="s">
        <v>2</v>
      </c>
      <c r="K1505" s="2" t="s">
        <v>37</v>
      </c>
      <c r="L1505" s="156" t="s">
        <v>47</v>
      </c>
      <c r="M1505" s="82">
        <f t="shared" si="88"/>
        <v>2</v>
      </c>
    </row>
    <row r="1506" spans="1:13" ht="45">
      <c r="A1506" s="3" t="s">
        <v>113</v>
      </c>
      <c r="B1506" s="2">
        <v>4</v>
      </c>
      <c r="C1506" s="2" t="s">
        <v>21</v>
      </c>
      <c r="D1506" s="2">
        <v>2</v>
      </c>
      <c r="E1506" s="2" t="s">
        <v>479</v>
      </c>
      <c r="F1506" s="140">
        <v>5</v>
      </c>
      <c r="G1506" s="2" t="s">
        <v>6</v>
      </c>
      <c r="H1506" s="139">
        <v>4</v>
      </c>
      <c r="J1506" s="8" t="s">
        <v>4</v>
      </c>
      <c r="K1506" s="2" t="s">
        <v>39</v>
      </c>
      <c r="L1506" s="156" t="s">
        <v>47</v>
      </c>
      <c r="M1506" s="82">
        <f t="shared" si="88"/>
        <v>2</v>
      </c>
    </row>
    <row r="1507" spans="1:13" ht="45">
      <c r="A1507" s="3" t="s">
        <v>163</v>
      </c>
      <c r="B1507" s="2">
        <v>5</v>
      </c>
      <c r="C1507" s="2" t="s">
        <v>17</v>
      </c>
      <c r="D1507" s="2">
        <v>3</v>
      </c>
      <c r="E1507" s="2" t="s">
        <v>12</v>
      </c>
      <c r="F1507" s="140">
        <v>5</v>
      </c>
      <c r="G1507" s="2" t="s">
        <v>7</v>
      </c>
      <c r="H1507" s="139">
        <v>4</v>
      </c>
      <c r="J1507" s="8" t="s">
        <v>38</v>
      </c>
      <c r="K1507" s="2" t="s">
        <v>41</v>
      </c>
      <c r="L1507" s="156" t="s">
        <v>47</v>
      </c>
      <c r="M1507" s="82">
        <f t="shared" si="88"/>
        <v>2</v>
      </c>
    </row>
    <row r="1508" spans="1:13" ht="45">
      <c r="A1508" s="3" t="s">
        <v>114</v>
      </c>
      <c r="B1508" s="2">
        <v>5</v>
      </c>
      <c r="C1508" s="2" t="s">
        <v>4</v>
      </c>
      <c r="D1508" s="2">
        <v>3</v>
      </c>
      <c r="E1508" s="2" t="s">
        <v>13</v>
      </c>
      <c r="F1508" s="140">
        <v>4</v>
      </c>
      <c r="G1508" s="2" t="s">
        <v>8</v>
      </c>
      <c r="H1508" s="139">
        <v>4</v>
      </c>
      <c r="J1508" s="6" t="s">
        <v>20</v>
      </c>
      <c r="K1508" s="2" t="s">
        <v>44</v>
      </c>
      <c r="L1508" s="156" t="s">
        <v>47</v>
      </c>
      <c r="M1508" s="82">
        <f t="shared" si="88"/>
        <v>2</v>
      </c>
    </row>
    <row r="1509" spans="1:13" ht="55.5" customHeight="1">
      <c r="A1509" s="3" t="s">
        <v>32</v>
      </c>
      <c r="B1509" s="2">
        <v>5</v>
      </c>
      <c r="C1509" s="2" t="s">
        <v>38</v>
      </c>
      <c r="D1509" s="2">
        <v>4</v>
      </c>
      <c r="E1509" s="2" t="s">
        <v>43</v>
      </c>
      <c r="F1509" s="140">
        <v>4</v>
      </c>
      <c r="G1509" s="2" t="s">
        <v>9</v>
      </c>
      <c r="H1509" s="139">
        <v>4</v>
      </c>
      <c r="J1509" s="8" t="s">
        <v>31</v>
      </c>
      <c r="K1509" s="2" t="s">
        <v>45</v>
      </c>
      <c r="L1509" s="156" t="s">
        <v>47</v>
      </c>
      <c r="M1509" s="82">
        <f t="shared" si="88"/>
        <v>2</v>
      </c>
    </row>
    <row r="1510" spans="1:13" ht="45">
      <c r="A1510" s="3" t="s">
        <v>115</v>
      </c>
      <c r="B1510" s="2">
        <v>5</v>
      </c>
      <c r="C1510" s="2" t="s">
        <v>27</v>
      </c>
      <c r="D1510" s="2">
        <v>4</v>
      </c>
      <c r="E1510" s="2" t="s">
        <v>14</v>
      </c>
      <c r="F1510" s="140">
        <v>4</v>
      </c>
      <c r="G1510" s="2" t="s">
        <v>10</v>
      </c>
      <c r="H1510" s="139">
        <v>4</v>
      </c>
      <c r="J1510" s="3" t="s">
        <v>33</v>
      </c>
      <c r="K1510" s="2" t="s">
        <v>49</v>
      </c>
      <c r="L1510" s="156" t="s">
        <v>47</v>
      </c>
      <c r="M1510" s="82">
        <f t="shared" si="88"/>
        <v>2</v>
      </c>
    </row>
    <row r="1511" spans="1:13" ht="45">
      <c r="A1511" s="3" t="s">
        <v>116</v>
      </c>
      <c r="B1511" s="2">
        <v>5</v>
      </c>
      <c r="C1511" s="2" t="s">
        <v>323</v>
      </c>
      <c r="D1511" s="2">
        <v>4</v>
      </c>
      <c r="E1511" s="2" t="s">
        <v>15</v>
      </c>
      <c r="F1511" s="140">
        <v>4</v>
      </c>
      <c r="G1511" s="2" t="s">
        <v>18</v>
      </c>
      <c r="H1511" s="139">
        <v>4</v>
      </c>
      <c r="J1511" s="8" t="s">
        <v>16</v>
      </c>
      <c r="K1511" s="2" t="s">
        <v>40</v>
      </c>
      <c r="L1511" s="156" t="s">
        <v>48</v>
      </c>
      <c r="M1511" s="82">
        <f t="shared" si="88"/>
        <v>0</v>
      </c>
    </row>
    <row r="1512" spans="1:13" ht="60">
      <c r="A1512" s="3" t="s">
        <v>117</v>
      </c>
      <c r="B1512" s="2">
        <v>5</v>
      </c>
      <c r="C1512" s="2" t="s">
        <v>130</v>
      </c>
      <c r="D1512" s="2">
        <v>4</v>
      </c>
      <c r="E1512" s="2" t="s">
        <v>16</v>
      </c>
      <c r="F1512" s="140">
        <v>3</v>
      </c>
      <c r="G1512" s="2" t="s">
        <v>252</v>
      </c>
      <c r="H1512" s="139">
        <v>4</v>
      </c>
      <c r="J1512" s="9" t="s">
        <v>27</v>
      </c>
      <c r="K1512" s="2" t="s">
        <v>476</v>
      </c>
      <c r="L1512" s="156" t="s">
        <v>47</v>
      </c>
      <c r="M1512" s="82">
        <f t="shared" si="88"/>
        <v>2</v>
      </c>
    </row>
    <row r="1513" spans="1:13" ht="45">
      <c r="A1513" s="3" t="s">
        <v>118</v>
      </c>
      <c r="B1513" s="2">
        <v>5</v>
      </c>
      <c r="C1513" s="2" t="s">
        <v>164</v>
      </c>
      <c r="D1513" s="2">
        <v>3</v>
      </c>
      <c r="E1513" s="2" t="s">
        <v>26</v>
      </c>
      <c r="F1513" s="140">
        <v>4</v>
      </c>
      <c r="G1513" s="2" t="s">
        <v>25</v>
      </c>
      <c r="H1513" s="139">
        <v>4</v>
      </c>
      <c r="J1513" s="6" t="s">
        <v>28</v>
      </c>
      <c r="K1513" s="2" t="s">
        <v>40</v>
      </c>
      <c r="L1513" s="156" t="s">
        <v>47</v>
      </c>
      <c r="M1513" s="82">
        <f t="shared" si="88"/>
        <v>2</v>
      </c>
    </row>
    <row r="1514" spans="1:13" ht="45">
      <c r="A1514" s="3" t="s">
        <v>161</v>
      </c>
      <c r="B1514" s="2">
        <v>5</v>
      </c>
      <c r="C1514" s="2" t="s">
        <v>31</v>
      </c>
      <c r="D1514" s="2">
        <v>4</v>
      </c>
      <c r="E1514" s="2" t="s">
        <v>23</v>
      </c>
      <c r="F1514" s="140">
        <v>4</v>
      </c>
      <c r="G1514" s="2" t="s">
        <v>28</v>
      </c>
      <c r="H1514" s="139">
        <v>4</v>
      </c>
      <c r="J1514" s="3" t="s">
        <v>119</v>
      </c>
      <c r="K1514" s="2" t="s">
        <v>46</v>
      </c>
      <c r="L1514" s="156" t="s">
        <v>47</v>
      </c>
      <c r="M1514" s="82">
        <f t="shared" si="88"/>
        <v>2</v>
      </c>
    </row>
    <row r="1515" spans="1:13" ht="45">
      <c r="A1515" s="3"/>
      <c r="B1515" s="57" t="s">
        <v>132</v>
      </c>
      <c r="C1515" s="2" t="s">
        <v>30</v>
      </c>
      <c r="D1515" s="2">
        <v>4</v>
      </c>
      <c r="E1515" s="2" t="s">
        <v>490</v>
      </c>
      <c r="F1515" s="140">
        <v>3</v>
      </c>
      <c r="G1515" s="2" t="s">
        <v>29</v>
      </c>
      <c r="H1515" s="139">
        <v>4</v>
      </c>
      <c r="J1515" s="9" t="s">
        <v>31</v>
      </c>
      <c r="K1515" s="2" t="s">
        <v>51</v>
      </c>
      <c r="L1515" s="156" t="s">
        <v>47</v>
      </c>
      <c r="M1515" s="82">
        <f t="shared" si="88"/>
        <v>2</v>
      </c>
    </row>
    <row r="1516" spans="1:13" ht="30.75" thickBot="1">
      <c r="A1516" s="3"/>
      <c r="B1516" s="57" t="s">
        <v>132</v>
      </c>
      <c r="C1516" s="2"/>
      <c r="D1516" s="58" t="s">
        <v>132</v>
      </c>
      <c r="E1516" s="2" t="s">
        <v>144</v>
      </c>
      <c r="F1516" s="140">
        <v>4</v>
      </c>
      <c r="G1516" s="2" t="s">
        <v>318</v>
      </c>
      <c r="H1516" s="58">
        <v>4</v>
      </c>
      <c r="J1516" s="78" t="s">
        <v>117</v>
      </c>
      <c r="K1516" s="140" t="s">
        <v>152</v>
      </c>
      <c r="L1516" s="156" t="s">
        <v>48</v>
      </c>
      <c r="M1516" s="82">
        <f t="shared" si="88"/>
        <v>0</v>
      </c>
    </row>
    <row r="1517" spans="1:13" ht="30.75" thickBot="1">
      <c r="A1517" s="3"/>
      <c r="B1517" s="57" t="s">
        <v>132</v>
      </c>
      <c r="C1517" s="2"/>
      <c r="D1517" s="58" t="s">
        <v>132</v>
      </c>
      <c r="E1517" s="2" t="s">
        <v>478</v>
      </c>
      <c r="F1517" s="58">
        <v>3</v>
      </c>
      <c r="G1517" s="2" t="s">
        <v>269</v>
      </c>
      <c r="H1517" s="58">
        <v>4</v>
      </c>
      <c r="J1517" s="157" t="s">
        <v>135</v>
      </c>
      <c r="K1517" s="42" t="s">
        <v>107</v>
      </c>
      <c r="L1517" s="158"/>
      <c r="M1517" s="83"/>
    </row>
    <row r="1518" spans="1:13" ht="15.75" thickBot="1">
      <c r="A1518" s="4"/>
      <c r="B1518" s="58" t="s">
        <v>132</v>
      </c>
      <c r="C1518" s="5"/>
      <c r="D1518" s="58" t="s">
        <v>132</v>
      </c>
      <c r="E1518" s="5"/>
      <c r="F1518" s="58" t="s">
        <v>132</v>
      </c>
      <c r="G1518" s="5"/>
      <c r="H1518" s="58" t="s">
        <v>132</v>
      </c>
      <c r="K1518" s="90"/>
    </row>
    <row r="1519" spans="1:13" ht="15.75" thickBot="1">
      <c r="A1519"/>
      <c r="B1519"/>
      <c r="C1519"/>
      <c r="D1519"/>
      <c r="E1519"/>
      <c r="F1519"/>
      <c r="G1519"/>
      <c r="H1519"/>
      <c r="J1519"/>
      <c r="K1519"/>
      <c r="L1519"/>
    </row>
    <row r="1520" spans="1:13" ht="19.5" thickBot="1">
      <c r="A1520" s="391">
        <v>45380</v>
      </c>
      <c r="B1520" s="392"/>
      <c r="C1520" s="392"/>
      <c r="D1520" s="392"/>
      <c r="E1520" s="392"/>
      <c r="F1520" s="392"/>
      <c r="G1520" s="393"/>
      <c r="H1520" s="89">
        <f>SUM(B1522:B1535,D1522:D1535,F1522:F1535,H1522:H1535)+SUM(M1521:M1533)</f>
        <v>214</v>
      </c>
      <c r="J1520" s="53" t="s">
        <v>34</v>
      </c>
      <c r="K1520" s="54" t="s">
        <v>35</v>
      </c>
      <c r="L1520" s="91" t="s">
        <v>50</v>
      </c>
      <c r="M1520" s="161" t="s">
        <v>151</v>
      </c>
    </row>
    <row r="1521" spans="1:13" ht="60.75" thickBot="1">
      <c r="A1521" s="49" t="s">
        <v>0</v>
      </c>
      <c r="B1521" s="51" t="s">
        <v>120</v>
      </c>
      <c r="C1521" s="50" t="s">
        <v>1</v>
      </c>
      <c r="D1521" s="51" t="s">
        <v>120</v>
      </c>
      <c r="E1521" s="50" t="s">
        <v>112</v>
      </c>
      <c r="F1521" s="51" t="s">
        <v>120</v>
      </c>
      <c r="G1521" s="50" t="s">
        <v>131</v>
      </c>
      <c r="H1521" s="52" t="s">
        <v>120</v>
      </c>
      <c r="I1521" s="155">
        <f>H1520/230</f>
        <v>0.93043478260869561</v>
      </c>
      <c r="J1521" s="10" t="s">
        <v>21</v>
      </c>
      <c r="K1521" s="46" t="s">
        <v>467</v>
      </c>
      <c r="L1521" s="159" t="s">
        <v>47</v>
      </c>
      <c r="M1521" s="160">
        <f t="shared" ref="M1521:M1533" si="89">IF(L1521="✔",2,0)</f>
        <v>2</v>
      </c>
    </row>
    <row r="1522" spans="1:13" ht="45">
      <c r="A1522" s="47" t="s">
        <v>424</v>
      </c>
      <c r="B1522" s="48">
        <v>5</v>
      </c>
      <c r="C1522" s="48" t="s">
        <v>2</v>
      </c>
      <c r="D1522" s="48">
        <v>4</v>
      </c>
      <c r="E1522" s="48" t="s">
        <v>11</v>
      </c>
      <c r="F1522" s="55">
        <v>5</v>
      </c>
      <c r="G1522" s="48" t="s">
        <v>5</v>
      </c>
      <c r="H1522" s="138">
        <v>4</v>
      </c>
      <c r="J1522" s="7" t="s">
        <v>2</v>
      </c>
      <c r="K1522" s="2" t="s">
        <v>37</v>
      </c>
      <c r="L1522" s="156" t="s">
        <v>47</v>
      </c>
      <c r="M1522" s="82">
        <f t="shared" si="89"/>
        <v>2</v>
      </c>
    </row>
    <row r="1523" spans="1:13" ht="45">
      <c r="A1523" s="3" t="s">
        <v>113</v>
      </c>
      <c r="B1523" s="2">
        <v>4</v>
      </c>
      <c r="C1523" s="2" t="s">
        <v>21</v>
      </c>
      <c r="D1523" s="2">
        <v>2</v>
      </c>
      <c r="E1523" s="2" t="s">
        <v>479</v>
      </c>
      <c r="F1523" s="140">
        <v>5</v>
      </c>
      <c r="G1523" s="2" t="s">
        <v>6</v>
      </c>
      <c r="H1523" s="139">
        <v>4</v>
      </c>
      <c r="J1523" s="8" t="s">
        <v>4</v>
      </c>
      <c r="K1523" s="2" t="s">
        <v>39</v>
      </c>
      <c r="L1523" s="156" t="s">
        <v>47</v>
      </c>
      <c r="M1523" s="82">
        <f t="shared" si="89"/>
        <v>2</v>
      </c>
    </row>
    <row r="1524" spans="1:13" ht="45">
      <c r="A1524" s="3" t="s">
        <v>163</v>
      </c>
      <c r="B1524" s="2">
        <v>5</v>
      </c>
      <c r="C1524" s="2" t="s">
        <v>17</v>
      </c>
      <c r="D1524" s="2">
        <v>3</v>
      </c>
      <c r="E1524" s="2" t="s">
        <v>12</v>
      </c>
      <c r="F1524" s="140">
        <v>5</v>
      </c>
      <c r="G1524" s="2" t="s">
        <v>7</v>
      </c>
      <c r="H1524" s="139">
        <v>4</v>
      </c>
      <c r="J1524" s="8" t="s">
        <v>38</v>
      </c>
      <c r="K1524" s="2" t="s">
        <v>41</v>
      </c>
      <c r="L1524" s="156" t="s">
        <v>47</v>
      </c>
      <c r="M1524" s="82">
        <f t="shared" si="89"/>
        <v>2</v>
      </c>
    </row>
    <row r="1525" spans="1:13" ht="45">
      <c r="A1525" s="3" t="s">
        <v>114</v>
      </c>
      <c r="B1525" s="2">
        <v>5</v>
      </c>
      <c r="C1525" s="2" t="s">
        <v>4</v>
      </c>
      <c r="D1525" s="2">
        <v>3</v>
      </c>
      <c r="E1525" s="2" t="s">
        <v>13</v>
      </c>
      <c r="F1525" s="140">
        <v>4</v>
      </c>
      <c r="G1525" s="2" t="s">
        <v>8</v>
      </c>
      <c r="H1525" s="139">
        <v>4</v>
      </c>
      <c r="J1525" s="6" t="s">
        <v>20</v>
      </c>
      <c r="K1525" s="2" t="s">
        <v>44</v>
      </c>
      <c r="L1525" s="156" t="s">
        <v>47</v>
      </c>
      <c r="M1525" s="82">
        <f t="shared" si="89"/>
        <v>2</v>
      </c>
    </row>
    <row r="1526" spans="1:13" ht="60">
      <c r="A1526" s="3" t="s">
        <v>32</v>
      </c>
      <c r="B1526" s="2">
        <v>5</v>
      </c>
      <c r="C1526" s="2" t="s">
        <v>38</v>
      </c>
      <c r="D1526" s="2">
        <v>4</v>
      </c>
      <c r="E1526" s="2" t="s">
        <v>43</v>
      </c>
      <c r="F1526" s="140">
        <v>4</v>
      </c>
      <c r="G1526" s="2" t="s">
        <v>9</v>
      </c>
      <c r="H1526" s="139">
        <v>4</v>
      </c>
      <c r="J1526" s="8" t="s">
        <v>31</v>
      </c>
      <c r="K1526" s="2" t="s">
        <v>45</v>
      </c>
      <c r="L1526" s="156" t="s">
        <v>47</v>
      </c>
      <c r="M1526" s="82">
        <f t="shared" si="89"/>
        <v>2</v>
      </c>
    </row>
    <row r="1527" spans="1:13" ht="45">
      <c r="A1527" s="3" t="s">
        <v>115</v>
      </c>
      <c r="B1527" s="2">
        <v>5</v>
      </c>
      <c r="C1527" s="2" t="s">
        <v>27</v>
      </c>
      <c r="D1527" s="2">
        <v>4</v>
      </c>
      <c r="E1527" s="2" t="s">
        <v>14</v>
      </c>
      <c r="F1527" s="140">
        <v>4</v>
      </c>
      <c r="G1527" s="2" t="s">
        <v>10</v>
      </c>
      <c r="H1527" s="139">
        <v>4</v>
      </c>
      <c r="J1527" s="3" t="s">
        <v>33</v>
      </c>
      <c r="K1527" s="2" t="s">
        <v>49</v>
      </c>
      <c r="L1527" s="156" t="s">
        <v>47</v>
      </c>
      <c r="M1527" s="82">
        <f t="shared" si="89"/>
        <v>2</v>
      </c>
    </row>
    <row r="1528" spans="1:13" ht="45">
      <c r="A1528" s="3" t="s">
        <v>116</v>
      </c>
      <c r="B1528" s="2">
        <v>5</v>
      </c>
      <c r="C1528" s="2" t="s">
        <v>323</v>
      </c>
      <c r="D1528" s="2">
        <v>4</v>
      </c>
      <c r="E1528" s="2" t="s">
        <v>15</v>
      </c>
      <c r="F1528" s="140">
        <v>4</v>
      </c>
      <c r="G1528" s="2" t="s">
        <v>18</v>
      </c>
      <c r="H1528" s="139">
        <v>4</v>
      </c>
      <c r="J1528" s="8" t="s">
        <v>16</v>
      </c>
      <c r="K1528" s="2" t="s">
        <v>40</v>
      </c>
      <c r="L1528" s="156" t="s">
        <v>48</v>
      </c>
      <c r="M1528" s="82">
        <f t="shared" si="89"/>
        <v>0</v>
      </c>
    </row>
    <row r="1529" spans="1:13" ht="60">
      <c r="A1529" s="3" t="s">
        <v>117</v>
      </c>
      <c r="B1529" s="2">
        <v>5</v>
      </c>
      <c r="C1529" s="2" t="s">
        <v>130</v>
      </c>
      <c r="D1529" s="2">
        <v>4</v>
      </c>
      <c r="E1529" s="2" t="s">
        <v>16</v>
      </c>
      <c r="F1529" s="140">
        <v>3</v>
      </c>
      <c r="G1529" s="2" t="s">
        <v>252</v>
      </c>
      <c r="H1529" s="139">
        <v>4</v>
      </c>
      <c r="J1529" s="9" t="s">
        <v>27</v>
      </c>
      <c r="K1529" s="2" t="s">
        <v>476</v>
      </c>
      <c r="L1529" s="156" t="s">
        <v>47</v>
      </c>
      <c r="M1529" s="82">
        <f t="shared" si="89"/>
        <v>2</v>
      </c>
    </row>
    <row r="1530" spans="1:13" ht="45">
      <c r="A1530" s="3" t="s">
        <v>118</v>
      </c>
      <c r="B1530" s="2">
        <v>5</v>
      </c>
      <c r="C1530" s="2" t="s">
        <v>164</v>
      </c>
      <c r="D1530" s="2">
        <v>3</v>
      </c>
      <c r="E1530" s="2" t="s">
        <v>26</v>
      </c>
      <c r="F1530" s="140">
        <v>4</v>
      </c>
      <c r="G1530" s="2" t="s">
        <v>25</v>
      </c>
      <c r="H1530" s="139">
        <v>4</v>
      </c>
      <c r="J1530" s="6" t="s">
        <v>28</v>
      </c>
      <c r="K1530" s="2" t="s">
        <v>40</v>
      </c>
      <c r="L1530" s="156" t="s">
        <v>47</v>
      </c>
      <c r="M1530" s="82">
        <f t="shared" si="89"/>
        <v>2</v>
      </c>
    </row>
    <row r="1531" spans="1:13" ht="45">
      <c r="A1531" s="3" t="s">
        <v>161</v>
      </c>
      <c r="B1531" s="2">
        <v>5</v>
      </c>
      <c r="C1531" s="2" t="s">
        <v>31</v>
      </c>
      <c r="D1531" s="2">
        <v>4</v>
      </c>
      <c r="E1531" s="2" t="s">
        <v>23</v>
      </c>
      <c r="F1531" s="140">
        <v>4</v>
      </c>
      <c r="G1531" s="2" t="s">
        <v>28</v>
      </c>
      <c r="H1531" s="139">
        <v>4</v>
      </c>
      <c r="J1531" s="3" t="s">
        <v>119</v>
      </c>
      <c r="K1531" s="2" t="s">
        <v>46</v>
      </c>
      <c r="L1531" s="156" t="s">
        <v>47</v>
      </c>
      <c r="M1531" s="82">
        <f t="shared" si="89"/>
        <v>2</v>
      </c>
    </row>
    <row r="1532" spans="1:13" ht="45">
      <c r="A1532" s="3"/>
      <c r="B1532" s="57" t="s">
        <v>132</v>
      </c>
      <c r="C1532" s="2" t="s">
        <v>30</v>
      </c>
      <c r="D1532" s="2">
        <v>4</v>
      </c>
      <c r="E1532" s="2" t="s">
        <v>490</v>
      </c>
      <c r="F1532" s="140">
        <v>3</v>
      </c>
      <c r="G1532" s="2" t="s">
        <v>29</v>
      </c>
      <c r="H1532" s="139">
        <v>4</v>
      </c>
      <c r="J1532" s="9" t="s">
        <v>31</v>
      </c>
      <c r="K1532" s="2" t="s">
        <v>51</v>
      </c>
      <c r="L1532" s="156" t="s">
        <v>47</v>
      </c>
      <c r="M1532" s="82">
        <f t="shared" si="89"/>
        <v>2</v>
      </c>
    </row>
    <row r="1533" spans="1:13" ht="30.75" thickBot="1">
      <c r="A1533" s="3"/>
      <c r="B1533" s="57" t="s">
        <v>132</v>
      </c>
      <c r="C1533" s="2"/>
      <c r="D1533" s="58" t="s">
        <v>132</v>
      </c>
      <c r="E1533" s="2" t="s">
        <v>144</v>
      </c>
      <c r="F1533" s="140">
        <v>4</v>
      </c>
      <c r="G1533" s="2" t="s">
        <v>318</v>
      </c>
      <c r="H1533" s="58">
        <v>4</v>
      </c>
      <c r="J1533" s="78" t="s">
        <v>117</v>
      </c>
      <c r="K1533" s="140" t="s">
        <v>152</v>
      </c>
      <c r="L1533" s="156" t="s">
        <v>48</v>
      </c>
      <c r="M1533" s="82">
        <f t="shared" si="89"/>
        <v>0</v>
      </c>
    </row>
    <row r="1534" spans="1:13" ht="30.75" thickBot="1">
      <c r="A1534" s="3"/>
      <c r="B1534" s="57" t="s">
        <v>132</v>
      </c>
      <c r="C1534" s="2"/>
      <c r="D1534" s="58" t="s">
        <v>132</v>
      </c>
      <c r="E1534" s="2" t="s">
        <v>478</v>
      </c>
      <c r="F1534" s="58">
        <v>3</v>
      </c>
      <c r="G1534" s="2" t="s">
        <v>269</v>
      </c>
      <c r="H1534" s="58">
        <v>4</v>
      </c>
      <c r="J1534" s="157" t="s">
        <v>135</v>
      </c>
      <c r="K1534" s="42" t="s">
        <v>107</v>
      </c>
      <c r="L1534" s="158"/>
      <c r="M1534" s="83"/>
    </row>
    <row r="1535" spans="1:13" ht="15.75" thickBot="1">
      <c r="A1535" s="4"/>
      <c r="B1535" s="58" t="s">
        <v>132</v>
      </c>
      <c r="C1535" s="5"/>
      <c r="D1535" s="58" t="s">
        <v>132</v>
      </c>
      <c r="E1535" s="5"/>
      <c r="F1535" s="58" t="s">
        <v>132</v>
      </c>
      <c r="G1535" s="5"/>
      <c r="H1535" s="58" t="s">
        <v>132</v>
      </c>
      <c r="K1535" s="90"/>
    </row>
    <row r="1536" spans="1:13" ht="15.75" thickBot="1">
      <c r="A1536"/>
      <c r="B1536"/>
      <c r="C1536"/>
      <c r="D1536"/>
      <c r="E1536"/>
      <c r="F1536"/>
      <c r="G1536"/>
      <c r="H1536"/>
      <c r="J1536"/>
      <c r="K1536"/>
      <c r="L1536"/>
    </row>
    <row r="1537" spans="1:13" ht="19.5" thickBot="1">
      <c r="A1537" s="391">
        <v>45381</v>
      </c>
      <c r="B1537" s="392"/>
      <c r="C1537" s="392"/>
      <c r="D1537" s="392"/>
      <c r="E1537" s="392"/>
      <c r="F1537" s="392"/>
      <c r="G1537" s="393"/>
      <c r="H1537" s="89">
        <f>SUM(B1539:B1552,D1539:D1552,F1539:F1552,H1539:H1552)+SUM(M1538:M1550)</f>
        <v>214</v>
      </c>
      <c r="J1537" s="53" t="s">
        <v>34</v>
      </c>
      <c r="K1537" s="54" t="s">
        <v>35</v>
      </c>
      <c r="L1537" s="91" t="s">
        <v>50</v>
      </c>
      <c r="M1537" s="161" t="s">
        <v>151</v>
      </c>
    </row>
    <row r="1538" spans="1:13" ht="60.75" thickBot="1">
      <c r="A1538" s="49" t="s">
        <v>0</v>
      </c>
      <c r="B1538" s="51" t="s">
        <v>120</v>
      </c>
      <c r="C1538" s="50" t="s">
        <v>1</v>
      </c>
      <c r="D1538" s="51" t="s">
        <v>120</v>
      </c>
      <c r="E1538" s="50" t="s">
        <v>112</v>
      </c>
      <c r="F1538" s="51" t="s">
        <v>120</v>
      </c>
      <c r="G1538" s="50" t="s">
        <v>131</v>
      </c>
      <c r="H1538" s="52" t="s">
        <v>120</v>
      </c>
      <c r="I1538" s="155">
        <f>H1537/230</f>
        <v>0.93043478260869561</v>
      </c>
      <c r="J1538" s="10" t="s">
        <v>21</v>
      </c>
      <c r="K1538" s="46" t="s">
        <v>467</v>
      </c>
      <c r="L1538" s="159" t="s">
        <v>47</v>
      </c>
      <c r="M1538" s="160">
        <f t="shared" ref="M1538:M1550" si="90">IF(L1538="✔",2,0)</f>
        <v>2</v>
      </c>
    </row>
    <row r="1539" spans="1:13" ht="48.75" customHeight="1">
      <c r="A1539" s="47" t="s">
        <v>424</v>
      </c>
      <c r="B1539" s="48">
        <v>5</v>
      </c>
      <c r="C1539" s="48" t="s">
        <v>2</v>
      </c>
      <c r="D1539" s="48">
        <v>4</v>
      </c>
      <c r="E1539" s="48" t="s">
        <v>11</v>
      </c>
      <c r="F1539" s="55">
        <v>5</v>
      </c>
      <c r="G1539" s="48" t="s">
        <v>5</v>
      </c>
      <c r="H1539" s="138">
        <v>4</v>
      </c>
      <c r="J1539" s="7" t="s">
        <v>2</v>
      </c>
      <c r="K1539" s="2" t="s">
        <v>37</v>
      </c>
      <c r="L1539" s="156" t="s">
        <v>47</v>
      </c>
      <c r="M1539" s="82">
        <f t="shared" si="90"/>
        <v>2</v>
      </c>
    </row>
    <row r="1540" spans="1:13" ht="45">
      <c r="A1540" s="3" t="s">
        <v>113</v>
      </c>
      <c r="B1540" s="2">
        <v>4</v>
      </c>
      <c r="C1540" s="2" t="s">
        <v>21</v>
      </c>
      <c r="D1540" s="2">
        <v>2</v>
      </c>
      <c r="E1540" s="2" t="s">
        <v>479</v>
      </c>
      <c r="F1540" s="140">
        <v>5</v>
      </c>
      <c r="G1540" s="2" t="s">
        <v>6</v>
      </c>
      <c r="H1540" s="139">
        <v>4</v>
      </c>
      <c r="J1540" s="8" t="s">
        <v>4</v>
      </c>
      <c r="K1540" s="2" t="s">
        <v>39</v>
      </c>
      <c r="L1540" s="156" t="s">
        <v>47</v>
      </c>
      <c r="M1540" s="82">
        <f t="shared" si="90"/>
        <v>2</v>
      </c>
    </row>
    <row r="1541" spans="1:13" ht="45">
      <c r="A1541" s="3" t="s">
        <v>163</v>
      </c>
      <c r="B1541" s="2">
        <v>5</v>
      </c>
      <c r="C1541" s="2" t="s">
        <v>17</v>
      </c>
      <c r="D1541" s="2">
        <v>3</v>
      </c>
      <c r="E1541" s="2" t="s">
        <v>12</v>
      </c>
      <c r="F1541" s="140">
        <v>5</v>
      </c>
      <c r="G1541" s="2" t="s">
        <v>7</v>
      </c>
      <c r="H1541" s="139">
        <v>4</v>
      </c>
      <c r="J1541" s="8" t="s">
        <v>38</v>
      </c>
      <c r="K1541" s="2" t="s">
        <v>41</v>
      </c>
      <c r="L1541" s="156" t="s">
        <v>47</v>
      </c>
      <c r="M1541" s="82">
        <f t="shared" si="90"/>
        <v>2</v>
      </c>
    </row>
    <row r="1542" spans="1:13" ht="45">
      <c r="A1542" s="3" t="s">
        <v>114</v>
      </c>
      <c r="B1542" s="2">
        <v>5</v>
      </c>
      <c r="C1542" s="2" t="s">
        <v>4</v>
      </c>
      <c r="D1542" s="2">
        <v>3</v>
      </c>
      <c r="E1542" s="2" t="s">
        <v>13</v>
      </c>
      <c r="F1542" s="140">
        <v>4</v>
      </c>
      <c r="G1542" s="2" t="s">
        <v>8</v>
      </c>
      <c r="H1542" s="139">
        <v>4</v>
      </c>
      <c r="J1542" s="6" t="s">
        <v>20</v>
      </c>
      <c r="K1542" s="2" t="s">
        <v>44</v>
      </c>
      <c r="L1542" s="156" t="s">
        <v>47</v>
      </c>
      <c r="M1542" s="82">
        <f t="shared" si="90"/>
        <v>2</v>
      </c>
    </row>
    <row r="1543" spans="1:13" ht="60">
      <c r="A1543" s="3" t="s">
        <v>32</v>
      </c>
      <c r="B1543" s="2">
        <v>5</v>
      </c>
      <c r="C1543" s="2" t="s">
        <v>38</v>
      </c>
      <c r="D1543" s="2">
        <v>4</v>
      </c>
      <c r="E1543" s="2" t="s">
        <v>43</v>
      </c>
      <c r="F1543" s="140">
        <v>4</v>
      </c>
      <c r="G1543" s="2" t="s">
        <v>9</v>
      </c>
      <c r="H1543" s="139">
        <v>4</v>
      </c>
      <c r="J1543" s="8" t="s">
        <v>31</v>
      </c>
      <c r="K1543" s="2" t="s">
        <v>45</v>
      </c>
      <c r="L1543" s="156" t="s">
        <v>47</v>
      </c>
      <c r="M1543" s="82">
        <f t="shared" si="90"/>
        <v>2</v>
      </c>
    </row>
    <row r="1544" spans="1:13" ht="45">
      <c r="A1544" s="3" t="s">
        <v>115</v>
      </c>
      <c r="B1544" s="2">
        <v>5</v>
      </c>
      <c r="C1544" s="2" t="s">
        <v>27</v>
      </c>
      <c r="D1544" s="2">
        <v>4</v>
      </c>
      <c r="E1544" s="2" t="s">
        <v>14</v>
      </c>
      <c r="F1544" s="140">
        <v>4</v>
      </c>
      <c r="G1544" s="2" t="s">
        <v>10</v>
      </c>
      <c r="H1544" s="139">
        <v>4</v>
      </c>
      <c r="J1544" s="3" t="s">
        <v>33</v>
      </c>
      <c r="K1544" s="2" t="s">
        <v>49</v>
      </c>
      <c r="L1544" s="156" t="s">
        <v>47</v>
      </c>
      <c r="M1544" s="82">
        <f t="shared" si="90"/>
        <v>2</v>
      </c>
    </row>
    <row r="1545" spans="1:13" ht="45">
      <c r="A1545" s="3" t="s">
        <v>116</v>
      </c>
      <c r="B1545" s="2">
        <v>5</v>
      </c>
      <c r="C1545" s="2" t="s">
        <v>323</v>
      </c>
      <c r="D1545" s="2">
        <v>4</v>
      </c>
      <c r="E1545" s="2" t="s">
        <v>15</v>
      </c>
      <c r="F1545" s="140">
        <v>4</v>
      </c>
      <c r="G1545" s="2" t="s">
        <v>18</v>
      </c>
      <c r="H1545" s="139">
        <v>4</v>
      </c>
      <c r="J1545" s="8" t="s">
        <v>16</v>
      </c>
      <c r="K1545" s="2" t="s">
        <v>40</v>
      </c>
      <c r="L1545" s="156" t="s">
        <v>48</v>
      </c>
      <c r="M1545" s="82">
        <f t="shared" si="90"/>
        <v>0</v>
      </c>
    </row>
    <row r="1546" spans="1:13" ht="60">
      <c r="A1546" s="3" t="s">
        <v>117</v>
      </c>
      <c r="B1546" s="2">
        <v>5</v>
      </c>
      <c r="C1546" s="2" t="s">
        <v>130</v>
      </c>
      <c r="D1546" s="2">
        <v>4</v>
      </c>
      <c r="E1546" s="2" t="s">
        <v>16</v>
      </c>
      <c r="F1546" s="140">
        <v>3</v>
      </c>
      <c r="G1546" s="2" t="s">
        <v>252</v>
      </c>
      <c r="H1546" s="139">
        <v>4</v>
      </c>
      <c r="J1546" s="9" t="s">
        <v>27</v>
      </c>
      <c r="K1546" s="2" t="s">
        <v>476</v>
      </c>
      <c r="L1546" s="156" t="s">
        <v>47</v>
      </c>
      <c r="M1546" s="82">
        <f t="shared" si="90"/>
        <v>2</v>
      </c>
    </row>
    <row r="1547" spans="1:13" ht="45">
      <c r="A1547" s="3" t="s">
        <v>118</v>
      </c>
      <c r="B1547" s="2">
        <v>5</v>
      </c>
      <c r="C1547" s="2" t="s">
        <v>164</v>
      </c>
      <c r="D1547" s="2">
        <v>3</v>
      </c>
      <c r="E1547" s="2" t="s">
        <v>26</v>
      </c>
      <c r="F1547" s="140">
        <v>4</v>
      </c>
      <c r="G1547" s="2" t="s">
        <v>25</v>
      </c>
      <c r="H1547" s="139">
        <v>4</v>
      </c>
      <c r="J1547" s="6" t="s">
        <v>28</v>
      </c>
      <c r="K1547" s="2" t="s">
        <v>40</v>
      </c>
      <c r="L1547" s="156" t="s">
        <v>47</v>
      </c>
      <c r="M1547" s="82">
        <f t="shared" si="90"/>
        <v>2</v>
      </c>
    </row>
    <row r="1548" spans="1:13" ht="45">
      <c r="A1548" s="3" t="s">
        <v>161</v>
      </c>
      <c r="B1548" s="2">
        <v>5</v>
      </c>
      <c r="C1548" s="2" t="s">
        <v>31</v>
      </c>
      <c r="D1548" s="2">
        <v>4</v>
      </c>
      <c r="E1548" s="2" t="s">
        <v>23</v>
      </c>
      <c r="F1548" s="140">
        <v>4</v>
      </c>
      <c r="G1548" s="2" t="s">
        <v>28</v>
      </c>
      <c r="H1548" s="139">
        <v>4</v>
      </c>
      <c r="J1548" s="3" t="s">
        <v>119</v>
      </c>
      <c r="K1548" s="2" t="s">
        <v>46</v>
      </c>
      <c r="L1548" s="156" t="s">
        <v>47</v>
      </c>
      <c r="M1548" s="82">
        <f t="shared" si="90"/>
        <v>2</v>
      </c>
    </row>
    <row r="1549" spans="1:13" ht="45">
      <c r="A1549" s="3"/>
      <c r="B1549" s="57" t="s">
        <v>132</v>
      </c>
      <c r="C1549" s="2" t="s">
        <v>30</v>
      </c>
      <c r="D1549" s="2">
        <v>4</v>
      </c>
      <c r="E1549" s="2" t="s">
        <v>490</v>
      </c>
      <c r="F1549" s="140">
        <v>3</v>
      </c>
      <c r="G1549" s="2" t="s">
        <v>29</v>
      </c>
      <c r="H1549" s="139">
        <v>4</v>
      </c>
      <c r="J1549" s="9" t="s">
        <v>31</v>
      </c>
      <c r="K1549" s="2" t="s">
        <v>51</v>
      </c>
      <c r="L1549" s="156" t="s">
        <v>47</v>
      </c>
      <c r="M1549" s="82">
        <f t="shared" si="90"/>
        <v>2</v>
      </c>
    </row>
    <row r="1550" spans="1:13" ht="30.75" thickBot="1">
      <c r="A1550" s="3"/>
      <c r="B1550" s="57" t="s">
        <v>132</v>
      </c>
      <c r="C1550" s="2"/>
      <c r="D1550" s="58" t="s">
        <v>132</v>
      </c>
      <c r="E1550" s="2" t="s">
        <v>144</v>
      </c>
      <c r="F1550" s="140">
        <v>4</v>
      </c>
      <c r="G1550" s="2" t="s">
        <v>318</v>
      </c>
      <c r="H1550" s="58">
        <v>4</v>
      </c>
      <c r="J1550" s="78" t="s">
        <v>117</v>
      </c>
      <c r="K1550" s="140" t="s">
        <v>152</v>
      </c>
      <c r="L1550" s="156" t="s">
        <v>48</v>
      </c>
      <c r="M1550" s="82">
        <f t="shared" si="90"/>
        <v>0</v>
      </c>
    </row>
    <row r="1551" spans="1:13" ht="30.75" thickBot="1">
      <c r="A1551" s="3"/>
      <c r="B1551" s="57" t="s">
        <v>132</v>
      </c>
      <c r="C1551" s="2"/>
      <c r="D1551" s="58" t="s">
        <v>132</v>
      </c>
      <c r="E1551" s="2" t="s">
        <v>478</v>
      </c>
      <c r="F1551" s="58">
        <v>3</v>
      </c>
      <c r="G1551" s="2" t="s">
        <v>269</v>
      </c>
      <c r="H1551" s="58">
        <v>4</v>
      </c>
      <c r="J1551" s="157" t="s">
        <v>135</v>
      </c>
      <c r="K1551" s="42" t="s">
        <v>107</v>
      </c>
      <c r="L1551" s="158"/>
      <c r="M1551" s="83"/>
    </row>
    <row r="1552" spans="1:13" ht="15.75" thickBot="1">
      <c r="A1552" s="4"/>
      <c r="B1552" s="58" t="s">
        <v>132</v>
      </c>
      <c r="C1552" s="5"/>
      <c r="D1552" s="58" t="s">
        <v>132</v>
      </c>
      <c r="E1552" s="5"/>
      <c r="F1552" s="58" t="s">
        <v>132</v>
      </c>
      <c r="G1552" s="5"/>
      <c r="H1552" s="58" t="s">
        <v>132</v>
      </c>
      <c r="K1552" s="90"/>
    </row>
    <row r="1553" spans="1:13" ht="15.75" thickBot="1">
      <c r="A1553"/>
      <c r="B1553"/>
      <c r="C1553"/>
      <c r="D1553"/>
      <c r="E1553"/>
      <c r="F1553"/>
      <c r="G1553"/>
      <c r="H1553"/>
      <c r="J1553"/>
      <c r="K1553"/>
      <c r="L1553"/>
    </row>
    <row r="1554" spans="1:13" ht="19.5" thickBot="1">
      <c r="A1554" s="391">
        <v>45382</v>
      </c>
      <c r="B1554" s="392"/>
      <c r="C1554" s="392"/>
      <c r="D1554" s="392"/>
      <c r="E1554" s="392"/>
      <c r="F1554" s="392"/>
      <c r="G1554" s="393"/>
      <c r="H1554" s="89">
        <f>SUM(B1556:B1569,D1556:D1569,F1556:F1569,H1556:H1569)+SUM(M1555:M1567)</f>
        <v>212</v>
      </c>
      <c r="J1554" s="53" t="s">
        <v>34</v>
      </c>
      <c r="K1554" s="54" t="s">
        <v>35</v>
      </c>
      <c r="L1554" s="91" t="s">
        <v>50</v>
      </c>
      <c r="M1554" s="161" t="s">
        <v>151</v>
      </c>
    </row>
    <row r="1555" spans="1:13" ht="60.75" thickBot="1">
      <c r="A1555" s="49" t="s">
        <v>0</v>
      </c>
      <c r="B1555" s="51" t="s">
        <v>120</v>
      </c>
      <c r="C1555" s="50" t="s">
        <v>1</v>
      </c>
      <c r="D1555" s="51" t="s">
        <v>120</v>
      </c>
      <c r="E1555" s="50" t="s">
        <v>112</v>
      </c>
      <c r="F1555" s="51" t="s">
        <v>120</v>
      </c>
      <c r="G1555" s="50" t="s">
        <v>131</v>
      </c>
      <c r="H1555" s="52" t="s">
        <v>120</v>
      </c>
      <c r="I1555" s="155">
        <f>H1554/230</f>
        <v>0.92173913043478262</v>
      </c>
      <c r="J1555" s="10" t="s">
        <v>21</v>
      </c>
      <c r="K1555" s="46" t="s">
        <v>467</v>
      </c>
      <c r="L1555" s="159" t="s">
        <v>47</v>
      </c>
      <c r="M1555" s="160">
        <f t="shared" ref="M1555:M1567" si="91">IF(L1555="✔",2,0)</f>
        <v>2</v>
      </c>
    </row>
    <row r="1556" spans="1:13" ht="45">
      <c r="A1556" s="47" t="s">
        <v>424</v>
      </c>
      <c r="B1556" s="48">
        <v>5</v>
      </c>
      <c r="C1556" s="48" t="s">
        <v>2</v>
      </c>
      <c r="D1556" s="48">
        <v>4</v>
      </c>
      <c r="E1556" s="48" t="s">
        <v>11</v>
      </c>
      <c r="F1556" s="55">
        <v>5</v>
      </c>
      <c r="G1556" s="48" t="s">
        <v>5</v>
      </c>
      <c r="H1556" s="138">
        <v>4</v>
      </c>
      <c r="J1556" s="7" t="s">
        <v>2</v>
      </c>
      <c r="K1556" s="2" t="s">
        <v>37</v>
      </c>
      <c r="L1556" s="156" t="s">
        <v>47</v>
      </c>
      <c r="M1556" s="82">
        <f t="shared" si="91"/>
        <v>2</v>
      </c>
    </row>
    <row r="1557" spans="1:13" ht="45">
      <c r="A1557" s="3" t="s">
        <v>113</v>
      </c>
      <c r="B1557" s="2">
        <v>4</v>
      </c>
      <c r="C1557" s="2" t="s">
        <v>21</v>
      </c>
      <c r="D1557" s="2">
        <v>2</v>
      </c>
      <c r="E1557" s="2" t="s">
        <v>479</v>
      </c>
      <c r="F1557" s="140">
        <v>5</v>
      </c>
      <c r="G1557" s="2" t="s">
        <v>6</v>
      </c>
      <c r="H1557" s="139">
        <v>4</v>
      </c>
      <c r="J1557" s="8" t="s">
        <v>4</v>
      </c>
      <c r="K1557" s="2" t="s">
        <v>39</v>
      </c>
      <c r="L1557" s="156" t="s">
        <v>47</v>
      </c>
      <c r="M1557" s="82">
        <f t="shared" si="91"/>
        <v>2</v>
      </c>
    </row>
    <row r="1558" spans="1:13" ht="45">
      <c r="A1558" s="3" t="s">
        <v>163</v>
      </c>
      <c r="B1558" s="2">
        <v>5</v>
      </c>
      <c r="C1558" s="2" t="s">
        <v>17</v>
      </c>
      <c r="D1558" s="2">
        <v>3</v>
      </c>
      <c r="E1558" s="2" t="s">
        <v>12</v>
      </c>
      <c r="F1558" s="140">
        <v>5</v>
      </c>
      <c r="G1558" s="2" t="s">
        <v>7</v>
      </c>
      <c r="H1558" s="139">
        <v>4</v>
      </c>
      <c r="J1558" s="8" t="s">
        <v>38</v>
      </c>
      <c r="K1558" s="2" t="s">
        <v>41</v>
      </c>
      <c r="L1558" s="156" t="s">
        <v>47</v>
      </c>
      <c r="M1558" s="82">
        <f t="shared" si="91"/>
        <v>2</v>
      </c>
    </row>
    <row r="1559" spans="1:13" ht="45">
      <c r="A1559" s="3" t="s">
        <v>114</v>
      </c>
      <c r="B1559" s="2">
        <v>5</v>
      </c>
      <c r="C1559" s="2" t="s">
        <v>4</v>
      </c>
      <c r="D1559" s="2">
        <v>3</v>
      </c>
      <c r="E1559" s="2" t="s">
        <v>13</v>
      </c>
      <c r="F1559" s="140">
        <v>4</v>
      </c>
      <c r="G1559" s="2" t="s">
        <v>8</v>
      </c>
      <c r="H1559" s="139">
        <v>4</v>
      </c>
      <c r="J1559" s="6" t="s">
        <v>20</v>
      </c>
      <c r="K1559" s="2" t="s">
        <v>44</v>
      </c>
      <c r="L1559" s="156" t="s">
        <v>47</v>
      </c>
      <c r="M1559" s="82">
        <f t="shared" si="91"/>
        <v>2</v>
      </c>
    </row>
    <row r="1560" spans="1:13" ht="60">
      <c r="A1560" s="3" t="s">
        <v>32</v>
      </c>
      <c r="B1560" s="2">
        <v>5</v>
      </c>
      <c r="C1560" s="2" t="s">
        <v>38</v>
      </c>
      <c r="D1560" s="2">
        <v>4</v>
      </c>
      <c r="E1560" s="2" t="s">
        <v>43</v>
      </c>
      <c r="F1560" s="140">
        <v>4</v>
      </c>
      <c r="G1560" s="2" t="s">
        <v>9</v>
      </c>
      <c r="H1560" s="139">
        <v>4</v>
      </c>
      <c r="J1560" s="8" t="s">
        <v>31</v>
      </c>
      <c r="K1560" s="2" t="s">
        <v>45</v>
      </c>
      <c r="L1560" s="156" t="s">
        <v>47</v>
      </c>
      <c r="M1560" s="82">
        <f t="shared" si="91"/>
        <v>2</v>
      </c>
    </row>
    <row r="1561" spans="1:13" ht="45">
      <c r="A1561" s="3" t="s">
        <v>115</v>
      </c>
      <c r="B1561" s="2">
        <v>5</v>
      </c>
      <c r="C1561" s="2" t="s">
        <v>27</v>
      </c>
      <c r="D1561" s="2">
        <v>4</v>
      </c>
      <c r="E1561" s="2" t="s">
        <v>14</v>
      </c>
      <c r="F1561" s="140">
        <v>4</v>
      </c>
      <c r="G1561" s="2" t="s">
        <v>10</v>
      </c>
      <c r="H1561" s="139">
        <v>4</v>
      </c>
      <c r="J1561" s="3" t="s">
        <v>33</v>
      </c>
      <c r="K1561" s="2" t="s">
        <v>49</v>
      </c>
      <c r="L1561" s="156" t="s">
        <v>47</v>
      </c>
      <c r="M1561" s="82">
        <f t="shared" si="91"/>
        <v>2</v>
      </c>
    </row>
    <row r="1562" spans="1:13" ht="45">
      <c r="A1562" s="3" t="s">
        <v>116</v>
      </c>
      <c r="B1562" s="2">
        <v>5</v>
      </c>
      <c r="C1562" s="2" t="s">
        <v>323</v>
      </c>
      <c r="D1562" s="2">
        <v>4</v>
      </c>
      <c r="E1562" s="2" t="s">
        <v>15</v>
      </c>
      <c r="F1562" s="140">
        <v>4</v>
      </c>
      <c r="G1562" s="2" t="s">
        <v>18</v>
      </c>
      <c r="H1562" s="139">
        <v>4</v>
      </c>
      <c r="J1562" s="8" t="s">
        <v>16</v>
      </c>
      <c r="K1562" s="2" t="s">
        <v>40</v>
      </c>
      <c r="L1562" s="156" t="s">
        <v>48</v>
      </c>
      <c r="M1562" s="82">
        <f t="shared" si="91"/>
        <v>0</v>
      </c>
    </row>
    <row r="1563" spans="1:13" ht="60">
      <c r="A1563" s="3" t="s">
        <v>117</v>
      </c>
      <c r="B1563" s="2">
        <v>5</v>
      </c>
      <c r="C1563" s="2" t="s">
        <v>130</v>
      </c>
      <c r="D1563" s="2">
        <v>4</v>
      </c>
      <c r="E1563" s="2" t="s">
        <v>16</v>
      </c>
      <c r="F1563" s="140">
        <v>3</v>
      </c>
      <c r="G1563" s="2" t="s">
        <v>252</v>
      </c>
      <c r="H1563" s="139">
        <v>4</v>
      </c>
      <c r="J1563" s="9" t="s">
        <v>27</v>
      </c>
      <c r="K1563" s="2" t="s">
        <v>476</v>
      </c>
      <c r="L1563" s="156" t="s">
        <v>47</v>
      </c>
      <c r="M1563" s="82">
        <f t="shared" si="91"/>
        <v>2</v>
      </c>
    </row>
    <row r="1564" spans="1:13" ht="45">
      <c r="A1564" s="3" t="s">
        <v>118</v>
      </c>
      <c r="B1564" s="2">
        <v>3</v>
      </c>
      <c r="C1564" s="2" t="s">
        <v>164</v>
      </c>
      <c r="D1564" s="2">
        <v>3</v>
      </c>
      <c r="E1564" s="2" t="s">
        <v>26</v>
      </c>
      <c r="F1564" s="140">
        <v>4</v>
      </c>
      <c r="G1564" s="2" t="s">
        <v>25</v>
      </c>
      <c r="H1564" s="139">
        <v>4</v>
      </c>
      <c r="J1564" s="6" t="s">
        <v>28</v>
      </c>
      <c r="K1564" s="2" t="s">
        <v>40</v>
      </c>
      <c r="L1564" s="156" t="s">
        <v>47</v>
      </c>
      <c r="M1564" s="82">
        <f t="shared" si="91"/>
        <v>2</v>
      </c>
    </row>
    <row r="1565" spans="1:13" ht="45">
      <c r="A1565" s="3" t="s">
        <v>161</v>
      </c>
      <c r="B1565" s="2">
        <v>5</v>
      </c>
      <c r="C1565" s="2" t="s">
        <v>31</v>
      </c>
      <c r="D1565" s="2">
        <v>4</v>
      </c>
      <c r="E1565" s="2" t="s">
        <v>23</v>
      </c>
      <c r="F1565" s="140">
        <v>4</v>
      </c>
      <c r="G1565" s="2" t="s">
        <v>28</v>
      </c>
      <c r="H1565" s="139">
        <v>4</v>
      </c>
      <c r="J1565" s="3" t="s">
        <v>119</v>
      </c>
      <c r="K1565" s="2" t="s">
        <v>46</v>
      </c>
      <c r="L1565" s="156" t="s">
        <v>47</v>
      </c>
      <c r="M1565" s="82">
        <f t="shared" si="91"/>
        <v>2</v>
      </c>
    </row>
    <row r="1566" spans="1:13" ht="45">
      <c r="A1566" s="3"/>
      <c r="B1566" s="57" t="s">
        <v>132</v>
      </c>
      <c r="C1566" s="2" t="s">
        <v>30</v>
      </c>
      <c r="D1566" s="2">
        <v>4</v>
      </c>
      <c r="E1566" s="2" t="s">
        <v>490</v>
      </c>
      <c r="F1566" s="140">
        <v>3</v>
      </c>
      <c r="G1566" s="2" t="s">
        <v>29</v>
      </c>
      <c r="H1566" s="139">
        <v>4</v>
      </c>
      <c r="J1566" s="9" t="s">
        <v>31</v>
      </c>
      <c r="K1566" s="2" t="s">
        <v>51</v>
      </c>
      <c r="L1566" s="156" t="s">
        <v>47</v>
      </c>
      <c r="M1566" s="82">
        <f t="shared" si="91"/>
        <v>2</v>
      </c>
    </row>
    <row r="1567" spans="1:13" ht="30.75" thickBot="1">
      <c r="A1567" s="3"/>
      <c r="B1567" s="57" t="s">
        <v>132</v>
      </c>
      <c r="C1567" s="2"/>
      <c r="D1567" s="58" t="s">
        <v>132</v>
      </c>
      <c r="E1567" s="2" t="s">
        <v>144</v>
      </c>
      <c r="F1567" s="140">
        <v>4</v>
      </c>
      <c r="G1567" s="2" t="s">
        <v>318</v>
      </c>
      <c r="H1567" s="58">
        <v>4</v>
      </c>
      <c r="J1567" s="78" t="s">
        <v>117</v>
      </c>
      <c r="K1567" s="140" t="s">
        <v>152</v>
      </c>
      <c r="L1567" s="156" t="s">
        <v>48</v>
      </c>
      <c r="M1567" s="82">
        <f t="shared" si="91"/>
        <v>0</v>
      </c>
    </row>
    <row r="1568" spans="1:13" ht="30.75" thickBot="1">
      <c r="A1568" s="3"/>
      <c r="B1568" s="57" t="s">
        <v>132</v>
      </c>
      <c r="C1568" s="2"/>
      <c r="D1568" s="58" t="s">
        <v>132</v>
      </c>
      <c r="E1568" s="2" t="s">
        <v>478</v>
      </c>
      <c r="F1568" s="58">
        <v>3</v>
      </c>
      <c r="G1568" s="2" t="s">
        <v>269</v>
      </c>
      <c r="H1568" s="58">
        <v>4</v>
      </c>
      <c r="J1568" s="157" t="s">
        <v>135</v>
      </c>
      <c r="K1568" s="42" t="s">
        <v>107</v>
      </c>
      <c r="L1568" s="158"/>
      <c r="M1568" s="83"/>
    </row>
    <row r="1569" spans="1:13" ht="15.75" thickBot="1">
      <c r="A1569" s="4"/>
      <c r="B1569" s="58" t="s">
        <v>132</v>
      </c>
      <c r="C1569" s="5"/>
      <c r="D1569" s="58" t="s">
        <v>132</v>
      </c>
      <c r="E1569" s="5"/>
      <c r="F1569" s="58" t="s">
        <v>132</v>
      </c>
      <c r="G1569" s="5"/>
      <c r="H1569" s="58" t="s">
        <v>132</v>
      </c>
      <c r="K1569" s="90"/>
    </row>
    <row r="1570" spans="1:13" ht="15.75" thickBot="1">
      <c r="A1570"/>
      <c r="B1570"/>
      <c r="C1570"/>
      <c r="D1570"/>
      <c r="E1570"/>
      <c r="F1570"/>
      <c r="G1570"/>
      <c r="H1570"/>
      <c r="J1570"/>
      <c r="K1570"/>
      <c r="L1570"/>
    </row>
    <row r="1571" spans="1:13" ht="19.5" thickBot="1">
      <c r="A1571" s="391">
        <v>45383</v>
      </c>
      <c r="B1571" s="392"/>
      <c r="C1571" s="392"/>
      <c r="D1571" s="392"/>
      <c r="E1571" s="392"/>
      <c r="F1571" s="392"/>
      <c r="G1571" s="393"/>
      <c r="H1571" s="89">
        <f>SUM(B1573:B1586,D1573:D1586,F1573:F1586,H1573:H1586)+SUM(M1572:M1584)</f>
        <v>212</v>
      </c>
      <c r="J1571" s="53" t="s">
        <v>34</v>
      </c>
      <c r="K1571" s="54" t="s">
        <v>35</v>
      </c>
      <c r="L1571" s="91" t="s">
        <v>50</v>
      </c>
      <c r="M1571" s="161" t="s">
        <v>151</v>
      </c>
    </row>
    <row r="1572" spans="1:13" ht="60.75" thickBot="1">
      <c r="A1572" s="49" t="s">
        <v>0</v>
      </c>
      <c r="B1572" s="51" t="s">
        <v>120</v>
      </c>
      <c r="C1572" s="50" t="s">
        <v>1</v>
      </c>
      <c r="D1572" s="51" t="s">
        <v>120</v>
      </c>
      <c r="E1572" s="50" t="s">
        <v>112</v>
      </c>
      <c r="F1572" s="51" t="s">
        <v>120</v>
      </c>
      <c r="G1572" s="50" t="s">
        <v>131</v>
      </c>
      <c r="H1572" s="52" t="s">
        <v>120</v>
      </c>
      <c r="I1572" s="155">
        <f>H1571/230</f>
        <v>0.92173913043478262</v>
      </c>
      <c r="J1572" s="10" t="s">
        <v>21</v>
      </c>
      <c r="K1572" s="46" t="s">
        <v>467</v>
      </c>
      <c r="L1572" s="159" t="s">
        <v>47</v>
      </c>
      <c r="M1572" s="160">
        <f t="shared" ref="M1572:M1584" si="92">IF(L1572="✔",2,0)</f>
        <v>2</v>
      </c>
    </row>
    <row r="1573" spans="1:13" ht="45">
      <c r="A1573" s="47" t="s">
        <v>424</v>
      </c>
      <c r="B1573" s="48">
        <v>5</v>
      </c>
      <c r="C1573" s="48" t="s">
        <v>2</v>
      </c>
      <c r="D1573" s="48">
        <v>4</v>
      </c>
      <c r="E1573" s="48" t="s">
        <v>11</v>
      </c>
      <c r="F1573" s="55">
        <v>5</v>
      </c>
      <c r="G1573" s="48" t="s">
        <v>5</v>
      </c>
      <c r="H1573" s="138">
        <v>4</v>
      </c>
      <c r="J1573" s="7" t="s">
        <v>2</v>
      </c>
      <c r="K1573" s="2" t="s">
        <v>37</v>
      </c>
      <c r="L1573" s="156" t="s">
        <v>47</v>
      </c>
      <c r="M1573" s="82">
        <f t="shared" si="92"/>
        <v>2</v>
      </c>
    </row>
    <row r="1574" spans="1:13" ht="45">
      <c r="A1574" s="3" t="s">
        <v>113</v>
      </c>
      <c r="B1574" s="2">
        <v>4</v>
      </c>
      <c r="C1574" s="2" t="s">
        <v>21</v>
      </c>
      <c r="D1574" s="2">
        <v>2</v>
      </c>
      <c r="E1574" s="2" t="s">
        <v>479</v>
      </c>
      <c r="F1574" s="140">
        <v>5</v>
      </c>
      <c r="G1574" s="2" t="s">
        <v>6</v>
      </c>
      <c r="H1574" s="139">
        <v>4</v>
      </c>
      <c r="J1574" s="8" t="s">
        <v>4</v>
      </c>
      <c r="K1574" s="2" t="s">
        <v>39</v>
      </c>
      <c r="L1574" s="156" t="s">
        <v>47</v>
      </c>
      <c r="M1574" s="82">
        <f t="shared" si="92"/>
        <v>2</v>
      </c>
    </row>
    <row r="1575" spans="1:13" ht="45">
      <c r="A1575" s="3" t="s">
        <v>163</v>
      </c>
      <c r="B1575" s="2">
        <v>5</v>
      </c>
      <c r="C1575" s="2" t="s">
        <v>17</v>
      </c>
      <c r="D1575" s="2">
        <v>3</v>
      </c>
      <c r="E1575" s="2" t="s">
        <v>12</v>
      </c>
      <c r="F1575" s="140">
        <v>5</v>
      </c>
      <c r="G1575" s="2" t="s">
        <v>7</v>
      </c>
      <c r="H1575" s="139">
        <v>4</v>
      </c>
      <c r="J1575" s="8" t="s">
        <v>38</v>
      </c>
      <c r="K1575" s="2" t="s">
        <v>41</v>
      </c>
      <c r="L1575" s="156" t="s">
        <v>47</v>
      </c>
      <c r="M1575" s="82">
        <f t="shared" si="92"/>
        <v>2</v>
      </c>
    </row>
    <row r="1576" spans="1:13" ht="45">
      <c r="A1576" s="3" t="s">
        <v>114</v>
      </c>
      <c r="B1576" s="2">
        <v>5</v>
      </c>
      <c r="C1576" s="2" t="s">
        <v>4</v>
      </c>
      <c r="D1576" s="2">
        <v>3</v>
      </c>
      <c r="E1576" s="2" t="s">
        <v>13</v>
      </c>
      <c r="F1576" s="140">
        <v>4</v>
      </c>
      <c r="G1576" s="2" t="s">
        <v>8</v>
      </c>
      <c r="H1576" s="139">
        <v>4</v>
      </c>
      <c r="J1576" s="6" t="s">
        <v>20</v>
      </c>
      <c r="K1576" s="2" t="s">
        <v>44</v>
      </c>
      <c r="L1576" s="156" t="s">
        <v>47</v>
      </c>
      <c r="M1576" s="82">
        <f t="shared" si="92"/>
        <v>2</v>
      </c>
    </row>
    <row r="1577" spans="1:13" ht="60">
      <c r="A1577" s="3" t="s">
        <v>32</v>
      </c>
      <c r="B1577" s="2">
        <v>5</v>
      </c>
      <c r="C1577" s="2" t="s">
        <v>38</v>
      </c>
      <c r="D1577" s="2">
        <v>4</v>
      </c>
      <c r="E1577" s="2" t="s">
        <v>43</v>
      </c>
      <c r="F1577" s="140">
        <v>4</v>
      </c>
      <c r="G1577" s="2" t="s">
        <v>9</v>
      </c>
      <c r="H1577" s="139">
        <v>4</v>
      </c>
      <c r="J1577" s="8" t="s">
        <v>31</v>
      </c>
      <c r="K1577" s="2" t="s">
        <v>45</v>
      </c>
      <c r="L1577" s="156" t="s">
        <v>47</v>
      </c>
      <c r="M1577" s="82">
        <f t="shared" si="92"/>
        <v>2</v>
      </c>
    </row>
    <row r="1578" spans="1:13" ht="45">
      <c r="A1578" s="3" t="s">
        <v>115</v>
      </c>
      <c r="B1578" s="2">
        <v>5</v>
      </c>
      <c r="C1578" s="2" t="s">
        <v>27</v>
      </c>
      <c r="D1578" s="2">
        <v>4</v>
      </c>
      <c r="E1578" s="2" t="s">
        <v>14</v>
      </c>
      <c r="F1578" s="140">
        <v>4</v>
      </c>
      <c r="G1578" s="2" t="s">
        <v>10</v>
      </c>
      <c r="H1578" s="139">
        <v>4</v>
      </c>
      <c r="J1578" s="3" t="s">
        <v>33</v>
      </c>
      <c r="K1578" s="2" t="s">
        <v>49</v>
      </c>
      <c r="L1578" s="156" t="s">
        <v>47</v>
      </c>
      <c r="M1578" s="82">
        <f t="shared" si="92"/>
        <v>2</v>
      </c>
    </row>
    <row r="1579" spans="1:13" ht="45">
      <c r="A1579" s="3" t="s">
        <v>116</v>
      </c>
      <c r="B1579" s="2">
        <v>5</v>
      </c>
      <c r="C1579" s="2" t="s">
        <v>323</v>
      </c>
      <c r="D1579" s="2">
        <v>4</v>
      </c>
      <c r="E1579" s="2" t="s">
        <v>15</v>
      </c>
      <c r="F1579" s="140">
        <v>4</v>
      </c>
      <c r="G1579" s="2" t="s">
        <v>18</v>
      </c>
      <c r="H1579" s="139">
        <v>4</v>
      </c>
      <c r="J1579" s="8" t="s">
        <v>16</v>
      </c>
      <c r="K1579" s="2" t="s">
        <v>40</v>
      </c>
      <c r="L1579" s="156" t="s">
        <v>48</v>
      </c>
      <c r="M1579" s="82">
        <f t="shared" si="92"/>
        <v>0</v>
      </c>
    </row>
    <row r="1580" spans="1:13" ht="60">
      <c r="A1580" s="3" t="s">
        <v>117</v>
      </c>
      <c r="B1580" s="2">
        <v>5</v>
      </c>
      <c r="C1580" s="2" t="s">
        <v>130</v>
      </c>
      <c r="D1580" s="2">
        <v>4</v>
      </c>
      <c r="E1580" s="2" t="s">
        <v>16</v>
      </c>
      <c r="F1580" s="140">
        <v>3</v>
      </c>
      <c r="G1580" s="2" t="s">
        <v>252</v>
      </c>
      <c r="H1580" s="139">
        <v>4</v>
      </c>
      <c r="J1580" s="9" t="s">
        <v>27</v>
      </c>
      <c r="K1580" s="2" t="s">
        <v>476</v>
      </c>
      <c r="L1580" s="156" t="s">
        <v>47</v>
      </c>
      <c r="M1580" s="82">
        <f t="shared" si="92"/>
        <v>2</v>
      </c>
    </row>
    <row r="1581" spans="1:13" ht="45">
      <c r="A1581" s="3" t="s">
        <v>118</v>
      </c>
      <c r="B1581" s="2">
        <v>3</v>
      </c>
      <c r="C1581" s="2" t="s">
        <v>164</v>
      </c>
      <c r="D1581" s="2">
        <v>3</v>
      </c>
      <c r="E1581" s="2" t="s">
        <v>26</v>
      </c>
      <c r="F1581" s="140">
        <v>4</v>
      </c>
      <c r="G1581" s="2" t="s">
        <v>25</v>
      </c>
      <c r="H1581" s="139">
        <v>4</v>
      </c>
      <c r="J1581" s="6" t="s">
        <v>28</v>
      </c>
      <c r="K1581" s="2" t="s">
        <v>40</v>
      </c>
      <c r="L1581" s="156" t="s">
        <v>47</v>
      </c>
      <c r="M1581" s="82">
        <f t="shared" si="92"/>
        <v>2</v>
      </c>
    </row>
    <row r="1582" spans="1:13" ht="45">
      <c r="A1582" s="3" t="s">
        <v>161</v>
      </c>
      <c r="B1582" s="2">
        <v>5</v>
      </c>
      <c r="C1582" s="2" t="s">
        <v>31</v>
      </c>
      <c r="D1582" s="2">
        <v>4</v>
      </c>
      <c r="E1582" s="2" t="s">
        <v>23</v>
      </c>
      <c r="F1582" s="140">
        <v>4</v>
      </c>
      <c r="G1582" s="2" t="s">
        <v>28</v>
      </c>
      <c r="H1582" s="139">
        <v>4</v>
      </c>
      <c r="J1582" s="3" t="s">
        <v>119</v>
      </c>
      <c r="K1582" s="2" t="s">
        <v>46</v>
      </c>
      <c r="L1582" s="156" t="s">
        <v>47</v>
      </c>
      <c r="M1582" s="82">
        <f t="shared" si="92"/>
        <v>2</v>
      </c>
    </row>
    <row r="1583" spans="1:13" ht="45">
      <c r="A1583" s="3"/>
      <c r="B1583" s="57" t="s">
        <v>132</v>
      </c>
      <c r="C1583" s="2" t="s">
        <v>30</v>
      </c>
      <c r="D1583" s="2">
        <v>4</v>
      </c>
      <c r="E1583" s="2" t="s">
        <v>490</v>
      </c>
      <c r="F1583" s="140">
        <v>3</v>
      </c>
      <c r="G1583" s="2" t="s">
        <v>29</v>
      </c>
      <c r="H1583" s="139">
        <v>4</v>
      </c>
      <c r="J1583" s="9" t="s">
        <v>31</v>
      </c>
      <c r="K1583" s="2" t="s">
        <v>51</v>
      </c>
      <c r="L1583" s="156" t="s">
        <v>47</v>
      </c>
      <c r="M1583" s="82">
        <f t="shared" si="92"/>
        <v>2</v>
      </c>
    </row>
    <row r="1584" spans="1:13" ht="30.75" thickBot="1">
      <c r="A1584" s="3"/>
      <c r="B1584" s="57" t="s">
        <v>132</v>
      </c>
      <c r="C1584" s="2"/>
      <c r="D1584" s="58" t="s">
        <v>132</v>
      </c>
      <c r="E1584" s="2" t="s">
        <v>144</v>
      </c>
      <c r="F1584" s="140">
        <v>4</v>
      </c>
      <c r="G1584" s="2" t="s">
        <v>318</v>
      </c>
      <c r="H1584" s="58">
        <v>4</v>
      </c>
      <c r="J1584" s="78" t="s">
        <v>117</v>
      </c>
      <c r="K1584" s="140" t="s">
        <v>152</v>
      </c>
      <c r="L1584" s="156" t="s">
        <v>48</v>
      </c>
      <c r="M1584" s="82">
        <f t="shared" si="92"/>
        <v>0</v>
      </c>
    </row>
    <row r="1585" spans="1:13" ht="30.75" thickBot="1">
      <c r="A1585" s="3"/>
      <c r="B1585" s="57" t="s">
        <v>132</v>
      </c>
      <c r="C1585" s="2"/>
      <c r="D1585" s="58" t="s">
        <v>132</v>
      </c>
      <c r="E1585" s="2" t="s">
        <v>478</v>
      </c>
      <c r="F1585" s="58">
        <v>3</v>
      </c>
      <c r="G1585" s="2" t="s">
        <v>269</v>
      </c>
      <c r="H1585" s="58">
        <v>4</v>
      </c>
      <c r="J1585" s="157" t="s">
        <v>135</v>
      </c>
      <c r="K1585" s="42" t="s">
        <v>107</v>
      </c>
      <c r="L1585" s="158"/>
      <c r="M1585" s="83"/>
    </row>
    <row r="1586" spans="1:13" ht="15.75" thickBot="1">
      <c r="A1586" s="4"/>
      <c r="B1586" s="58" t="s">
        <v>132</v>
      </c>
      <c r="C1586" s="5"/>
      <c r="D1586" s="58" t="s">
        <v>132</v>
      </c>
      <c r="E1586" s="5"/>
      <c r="F1586" s="58" t="s">
        <v>132</v>
      </c>
      <c r="G1586" s="5"/>
      <c r="H1586" s="58" t="s">
        <v>132</v>
      </c>
      <c r="K1586" s="90"/>
    </row>
    <row r="1587" spans="1:13" ht="15.75" thickBot="1">
      <c r="A1587"/>
      <c r="B1587"/>
      <c r="C1587"/>
      <c r="D1587"/>
      <c r="E1587"/>
      <c r="F1587"/>
      <c r="G1587"/>
      <c r="H1587"/>
      <c r="J1587"/>
      <c r="K1587"/>
      <c r="L1587"/>
    </row>
    <row r="1588" spans="1:13" ht="19.5" thickBot="1">
      <c r="A1588" s="391">
        <v>45384</v>
      </c>
      <c r="B1588" s="392"/>
      <c r="C1588" s="392"/>
      <c r="D1588" s="392"/>
      <c r="E1588" s="392"/>
      <c r="F1588" s="392"/>
      <c r="G1588" s="393"/>
      <c r="H1588" s="89">
        <f>SUM(B1590:B1603,D1590:D1603,F1590:F1603,H1590:H1603)+SUM(M1589:M1601)</f>
        <v>213</v>
      </c>
      <c r="J1588" s="53" t="s">
        <v>34</v>
      </c>
      <c r="K1588" s="54" t="s">
        <v>35</v>
      </c>
      <c r="L1588" s="91" t="s">
        <v>50</v>
      </c>
      <c r="M1588" s="161" t="s">
        <v>151</v>
      </c>
    </row>
    <row r="1589" spans="1:13" ht="60.75" thickBot="1">
      <c r="A1589" s="49" t="s">
        <v>0</v>
      </c>
      <c r="B1589" s="51" t="s">
        <v>120</v>
      </c>
      <c r="C1589" s="50" t="s">
        <v>1</v>
      </c>
      <c r="D1589" s="51" t="s">
        <v>120</v>
      </c>
      <c r="E1589" s="50" t="s">
        <v>112</v>
      </c>
      <c r="F1589" s="51" t="s">
        <v>120</v>
      </c>
      <c r="G1589" s="50" t="s">
        <v>131</v>
      </c>
      <c r="H1589" s="52" t="s">
        <v>120</v>
      </c>
      <c r="I1589" s="155">
        <f>H1588/230</f>
        <v>0.92608695652173911</v>
      </c>
      <c r="J1589" s="10" t="s">
        <v>21</v>
      </c>
      <c r="K1589" s="46" t="s">
        <v>467</v>
      </c>
      <c r="L1589" s="159" t="s">
        <v>47</v>
      </c>
      <c r="M1589" s="160">
        <f t="shared" ref="M1589:M1601" si="93">IF(L1589="✔",2,0)</f>
        <v>2</v>
      </c>
    </row>
    <row r="1590" spans="1:13" ht="45">
      <c r="A1590" s="47" t="s">
        <v>424</v>
      </c>
      <c r="B1590" s="48">
        <v>5</v>
      </c>
      <c r="C1590" s="48" t="s">
        <v>2</v>
      </c>
      <c r="D1590" s="48">
        <v>4</v>
      </c>
      <c r="E1590" s="48" t="s">
        <v>11</v>
      </c>
      <c r="F1590" s="55">
        <v>5</v>
      </c>
      <c r="G1590" s="48" t="s">
        <v>5</v>
      </c>
      <c r="H1590" s="138">
        <v>4</v>
      </c>
      <c r="J1590" s="7" t="s">
        <v>2</v>
      </c>
      <c r="K1590" s="2" t="s">
        <v>37</v>
      </c>
      <c r="L1590" s="156" t="s">
        <v>47</v>
      </c>
      <c r="M1590" s="82">
        <f t="shared" si="93"/>
        <v>2</v>
      </c>
    </row>
    <row r="1591" spans="1:13" ht="45">
      <c r="A1591" s="3" t="s">
        <v>113</v>
      </c>
      <c r="B1591" s="2">
        <v>4</v>
      </c>
      <c r="C1591" s="2" t="s">
        <v>21</v>
      </c>
      <c r="D1591" s="2">
        <v>2</v>
      </c>
      <c r="E1591" s="2" t="s">
        <v>479</v>
      </c>
      <c r="F1591" s="140">
        <v>5</v>
      </c>
      <c r="G1591" s="2" t="s">
        <v>6</v>
      </c>
      <c r="H1591" s="139">
        <v>4</v>
      </c>
      <c r="J1591" s="8" t="s">
        <v>4</v>
      </c>
      <c r="K1591" s="2" t="s">
        <v>39</v>
      </c>
      <c r="L1591" s="156" t="s">
        <v>47</v>
      </c>
      <c r="M1591" s="82">
        <f t="shared" si="93"/>
        <v>2</v>
      </c>
    </row>
    <row r="1592" spans="1:13" ht="45">
      <c r="A1592" s="3" t="s">
        <v>163</v>
      </c>
      <c r="B1592" s="2">
        <v>5</v>
      </c>
      <c r="C1592" s="2" t="s">
        <v>17</v>
      </c>
      <c r="D1592" s="2">
        <v>3</v>
      </c>
      <c r="E1592" s="2" t="s">
        <v>12</v>
      </c>
      <c r="F1592" s="140">
        <v>5</v>
      </c>
      <c r="G1592" s="2" t="s">
        <v>7</v>
      </c>
      <c r="H1592" s="139">
        <v>4</v>
      </c>
      <c r="J1592" s="8" t="s">
        <v>38</v>
      </c>
      <c r="K1592" s="2" t="s">
        <v>41</v>
      </c>
      <c r="L1592" s="156" t="s">
        <v>47</v>
      </c>
      <c r="M1592" s="82">
        <f t="shared" si="93"/>
        <v>2</v>
      </c>
    </row>
    <row r="1593" spans="1:13" ht="45">
      <c r="A1593" s="3" t="s">
        <v>114</v>
      </c>
      <c r="B1593" s="2">
        <v>5</v>
      </c>
      <c r="C1593" s="2" t="s">
        <v>4</v>
      </c>
      <c r="D1593" s="2">
        <v>3</v>
      </c>
      <c r="E1593" s="2" t="s">
        <v>13</v>
      </c>
      <c r="F1593" s="140">
        <v>4</v>
      </c>
      <c r="G1593" s="2" t="s">
        <v>8</v>
      </c>
      <c r="H1593" s="139">
        <v>4</v>
      </c>
      <c r="J1593" s="6" t="s">
        <v>20</v>
      </c>
      <c r="K1593" s="2" t="s">
        <v>44</v>
      </c>
      <c r="L1593" s="156" t="s">
        <v>47</v>
      </c>
      <c r="M1593" s="82">
        <f t="shared" si="93"/>
        <v>2</v>
      </c>
    </row>
    <row r="1594" spans="1:13" ht="60">
      <c r="A1594" s="3" t="s">
        <v>32</v>
      </c>
      <c r="B1594" s="2">
        <v>5</v>
      </c>
      <c r="C1594" s="2" t="s">
        <v>38</v>
      </c>
      <c r="D1594" s="2">
        <v>4</v>
      </c>
      <c r="E1594" s="2" t="s">
        <v>43</v>
      </c>
      <c r="F1594" s="140">
        <v>4</v>
      </c>
      <c r="G1594" s="2" t="s">
        <v>9</v>
      </c>
      <c r="H1594" s="139">
        <v>4</v>
      </c>
      <c r="J1594" s="8" t="s">
        <v>31</v>
      </c>
      <c r="K1594" s="2" t="s">
        <v>45</v>
      </c>
      <c r="L1594" s="156" t="s">
        <v>47</v>
      </c>
      <c r="M1594" s="82">
        <f t="shared" si="93"/>
        <v>2</v>
      </c>
    </row>
    <row r="1595" spans="1:13" ht="45">
      <c r="A1595" s="3" t="s">
        <v>115</v>
      </c>
      <c r="B1595" s="2">
        <v>5</v>
      </c>
      <c r="C1595" s="2" t="s">
        <v>27</v>
      </c>
      <c r="D1595" s="2">
        <v>4</v>
      </c>
      <c r="E1595" s="2" t="s">
        <v>14</v>
      </c>
      <c r="F1595" s="140">
        <v>4</v>
      </c>
      <c r="G1595" s="2" t="s">
        <v>10</v>
      </c>
      <c r="H1595" s="139">
        <v>4</v>
      </c>
      <c r="J1595" s="3" t="s">
        <v>33</v>
      </c>
      <c r="K1595" s="2" t="s">
        <v>49</v>
      </c>
      <c r="L1595" s="156" t="s">
        <v>47</v>
      </c>
      <c r="M1595" s="82">
        <f t="shared" si="93"/>
        <v>2</v>
      </c>
    </row>
    <row r="1596" spans="1:13" ht="45">
      <c r="A1596" s="3" t="s">
        <v>116</v>
      </c>
      <c r="B1596" s="2">
        <v>5</v>
      </c>
      <c r="C1596" s="2" t="s">
        <v>323</v>
      </c>
      <c r="D1596" s="2">
        <v>4</v>
      </c>
      <c r="E1596" s="2" t="s">
        <v>15</v>
      </c>
      <c r="F1596" s="140">
        <v>4</v>
      </c>
      <c r="G1596" s="2" t="s">
        <v>18</v>
      </c>
      <c r="H1596" s="139">
        <v>4</v>
      </c>
      <c r="J1596" s="8" t="s">
        <v>16</v>
      </c>
      <c r="K1596" s="2" t="s">
        <v>40</v>
      </c>
      <c r="L1596" s="156" t="s">
        <v>48</v>
      </c>
      <c r="M1596" s="82">
        <f t="shared" si="93"/>
        <v>0</v>
      </c>
    </row>
    <row r="1597" spans="1:13" ht="60">
      <c r="A1597" s="3" t="s">
        <v>117</v>
      </c>
      <c r="B1597" s="2">
        <v>5</v>
      </c>
      <c r="C1597" s="2" t="s">
        <v>130</v>
      </c>
      <c r="D1597" s="2">
        <v>4</v>
      </c>
      <c r="E1597" s="2" t="s">
        <v>16</v>
      </c>
      <c r="F1597" s="140">
        <v>3</v>
      </c>
      <c r="G1597" s="2" t="s">
        <v>252</v>
      </c>
      <c r="H1597" s="139">
        <v>4</v>
      </c>
      <c r="J1597" s="9" t="s">
        <v>27</v>
      </c>
      <c r="K1597" s="2" t="s">
        <v>476</v>
      </c>
      <c r="L1597" s="156" t="s">
        <v>47</v>
      </c>
      <c r="M1597" s="82">
        <f t="shared" si="93"/>
        <v>2</v>
      </c>
    </row>
    <row r="1598" spans="1:13" ht="45">
      <c r="A1598" s="3" t="s">
        <v>118</v>
      </c>
      <c r="B1598" s="2">
        <v>4</v>
      </c>
      <c r="C1598" s="2" t="s">
        <v>164</v>
      </c>
      <c r="D1598" s="2">
        <v>3</v>
      </c>
      <c r="E1598" s="2" t="s">
        <v>26</v>
      </c>
      <c r="F1598" s="140">
        <v>4</v>
      </c>
      <c r="G1598" s="2" t="s">
        <v>25</v>
      </c>
      <c r="H1598" s="139">
        <v>4</v>
      </c>
      <c r="J1598" s="6" t="s">
        <v>28</v>
      </c>
      <c r="K1598" s="2" t="s">
        <v>40</v>
      </c>
      <c r="L1598" s="156" t="s">
        <v>47</v>
      </c>
      <c r="M1598" s="82">
        <f t="shared" si="93"/>
        <v>2</v>
      </c>
    </row>
    <row r="1599" spans="1:13" ht="45">
      <c r="A1599" s="3" t="s">
        <v>161</v>
      </c>
      <c r="B1599" s="2">
        <v>5</v>
      </c>
      <c r="C1599" s="2" t="s">
        <v>31</v>
      </c>
      <c r="D1599" s="2">
        <v>4</v>
      </c>
      <c r="E1599" s="2" t="s">
        <v>23</v>
      </c>
      <c r="F1599" s="140">
        <v>4</v>
      </c>
      <c r="G1599" s="2" t="s">
        <v>28</v>
      </c>
      <c r="H1599" s="139">
        <v>4</v>
      </c>
      <c r="J1599" s="3" t="s">
        <v>119</v>
      </c>
      <c r="K1599" s="2" t="s">
        <v>46</v>
      </c>
      <c r="L1599" s="156" t="s">
        <v>47</v>
      </c>
      <c r="M1599" s="82">
        <f t="shared" si="93"/>
        <v>2</v>
      </c>
    </row>
    <row r="1600" spans="1:13" ht="45">
      <c r="A1600" s="3"/>
      <c r="B1600" s="57" t="s">
        <v>132</v>
      </c>
      <c r="C1600" s="2" t="s">
        <v>30</v>
      </c>
      <c r="D1600" s="2">
        <v>4</v>
      </c>
      <c r="E1600" s="2" t="s">
        <v>490</v>
      </c>
      <c r="F1600" s="140">
        <v>3</v>
      </c>
      <c r="G1600" s="2" t="s">
        <v>29</v>
      </c>
      <c r="H1600" s="139">
        <v>4</v>
      </c>
      <c r="J1600" s="9" t="s">
        <v>31</v>
      </c>
      <c r="K1600" s="2" t="s">
        <v>51</v>
      </c>
      <c r="L1600" s="156" t="s">
        <v>47</v>
      </c>
      <c r="M1600" s="82">
        <f t="shared" si="93"/>
        <v>2</v>
      </c>
    </row>
    <row r="1601" spans="1:13" ht="30.75" thickBot="1">
      <c r="A1601" s="3"/>
      <c r="B1601" s="57" t="s">
        <v>132</v>
      </c>
      <c r="C1601" s="2"/>
      <c r="D1601" s="58" t="s">
        <v>132</v>
      </c>
      <c r="E1601" s="2" t="s">
        <v>144</v>
      </c>
      <c r="F1601" s="140">
        <v>4</v>
      </c>
      <c r="G1601" s="2" t="s">
        <v>318</v>
      </c>
      <c r="H1601" s="58">
        <v>4</v>
      </c>
      <c r="J1601" s="78" t="s">
        <v>117</v>
      </c>
      <c r="K1601" s="140" t="s">
        <v>152</v>
      </c>
      <c r="L1601" s="156" t="s">
        <v>48</v>
      </c>
      <c r="M1601" s="82">
        <f t="shared" si="93"/>
        <v>0</v>
      </c>
    </row>
    <row r="1602" spans="1:13" ht="30.75" thickBot="1">
      <c r="A1602" s="3"/>
      <c r="B1602" s="57" t="s">
        <v>132</v>
      </c>
      <c r="C1602" s="2"/>
      <c r="D1602" s="58" t="s">
        <v>132</v>
      </c>
      <c r="E1602" s="2" t="s">
        <v>478</v>
      </c>
      <c r="F1602" s="58">
        <v>3</v>
      </c>
      <c r="G1602" s="2" t="s">
        <v>269</v>
      </c>
      <c r="H1602" s="58">
        <v>4</v>
      </c>
      <c r="J1602" s="157" t="s">
        <v>135</v>
      </c>
      <c r="K1602" s="42" t="s">
        <v>107</v>
      </c>
      <c r="L1602" s="158"/>
      <c r="M1602" s="83"/>
    </row>
    <row r="1603" spans="1:13" ht="15.75" thickBot="1">
      <c r="A1603" s="4"/>
      <c r="B1603" s="58" t="s">
        <v>132</v>
      </c>
      <c r="C1603" s="5"/>
      <c r="D1603" s="58" t="s">
        <v>132</v>
      </c>
      <c r="E1603" s="5"/>
      <c r="F1603" s="58" t="s">
        <v>132</v>
      </c>
      <c r="G1603" s="5"/>
      <c r="H1603" s="58" t="s">
        <v>132</v>
      </c>
      <c r="K1603" s="90"/>
    </row>
    <row r="1604" spans="1:13" ht="15.75" thickBot="1">
      <c r="A1604"/>
      <c r="B1604"/>
      <c r="C1604"/>
      <c r="D1604"/>
      <c r="E1604"/>
      <c r="F1604"/>
      <c r="G1604"/>
      <c r="H1604"/>
      <c r="J1604"/>
      <c r="K1604"/>
      <c r="L1604"/>
    </row>
    <row r="1605" spans="1:13" ht="19.5" thickBot="1">
      <c r="A1605" s="391">
        <v>45385</v>
      </c>
      <c r="B1605" s="392"/>
      <c r="C1605" s="392"/>
      <c r="D1605" s="392"/>
      <c r="E1605" s="392"/>
      <c r="F1605" s="392"/>
      <c r="G1605" s="393"/>
      <c r="H1605" s="89">
        <f>SUM(B1607:B1620,D1607:D1620,F1607:F1620,H1607:H1620)+SUM(M1606:M1618)</f>
        <v>213</v>
      </c>
      <c r="J1605" s="53" t="s">
        <v>34</v>
      </c>
      <c r="K1605" s="54" t="s">
        <v>35</v>
      </c>
      <c r="L1605" s="91" t="s">
        <v>50</v>
      </c>
      <c r="M1605" s="161" t="s">
        <v>151</v>
      </c>
    </row>
    <row r="1606" spans="1:13" ht="60.75" thickBot="1">
      <c r="A1606" s="49" t="s">
        <v>0</v>
      </c>
      <c r="B1606" s="51" t="s">
        <v>120</v>
      </c>
      <c r="C1606" s="50" t="s">
        <v>1</v>
      </c>
      <c r="D1606" s="51" t="s">
        <v>120</v>
      </c>
      <c r="E1606" s="50" t="s">
        <v>112</v>
      </c>
      <c r="F1606" s="51" t="s">
        <v>120</v>
      </c>
      <c r="G1606" s="50" t="s">
        <v>131</v>
      </c>
      <c r="H1606" s="52" t="s">
        <v>120</v>
      </c>
      <c r="I1606" s="155">
        <f>H1605/230</f>
        <v>0.92608695652173911</v>
      </c>
      <c r="J1606" s="10" t="s">
        <v>21</v>
      </c>
      <c r="K1606" s="46" t="s">
        <v>467</v>
      </c>
      <c r="L1606" s="159" t="s">
        <v>47</v>
      </c>
      <c r="M1606" s="160">
        <f t="shared" ref="M1606:M1618" si="94">IF(L1606="✔",2,0)</f>
        <v>2</v>
      </c>
    </row>
    <row r="1607" spans="1:13" ht="45">
      <c r="A1607" s="47" t="s">
        <v>424</v>
      </c>
      <c r="B1607" s="48">
        <v>5</v>
      </c>
      <c r="C1607" s="48" t="s">
        <v>2</v>
      </c>
      <c r="D1607" s="48">
        <v>4</v>
      </c>
      <c r="E1607" s="48" t="s">
        <v>11</v>
      </c>
      <c r="F1607" s="55">
        <v>5</v>
      </c>
      <c r="G1607" s="48" t="s">
        <v>5</v>
      </c>
      <c r="H1607" s="138">
        <v>4</v>
      </c>
      <c r="J1607" s="7" t="s">
        <v>2</v>
      </c>
      <c r="K1607" s="2" t="s">
        <v>37</v>
      </c>
      <c r="L1607" s="156" t="s">
        <v>47</v>
      </c>
      <c r="M1607" s="82">
        <f t="shared" si="94"/>
        <v>2</v>
      </c>
    </row>
    <row r="1608" spans="1:13" ht="45">
      <c r="A1608" s="3" t="s">
        <v>113</v>
      </c>
      <c r="B1608" s="2">
        <v>4</v>
      </c>
      <c r="C1608" s="2" t="s">
        <v>21</v>
      </c>
      <c r="D1608" s="2">
        <v>2</v>
      </c>
      <c r="E1608" s="2" t="s">
        <v>479</v>
      </c>
      <c r="F1608" s="140">
        <v>5</v>
      </c>
      <c r="G1608" s="2" t="s">
        <v>6</v>
      </c>
      <c r="H1608" s="139">
        <v>4</v>
      </c>
      <c r="J1608" s="8" t="s">
        <v>4</v>
      </c>
      <c r="K1608" s="2" t="s">
        <v>39</v>
      </c>
      <c r="L1608" s="156" t="s">
        <v>47</v>
      </c>
      <c r="M1608" s="82">
        <f t="shared" si="94"/>
        <v>2</v>
      </c>
    </row>
    <row r="1609" spans="1:13" ht="45">
      <c r="A1609" s="3" t="s">
        <v>163</v>
      </c>
      <c r="B1609" s="2">
        <v>5</v>
      </c>
      <c r="C1609" s="2" t="s">
        <v>17</v>
      </c>
      <c r="D1609" s="2">
        <v>3</v>
      </c>
      <c r="E1609" s="2" t="s">
        <v>12</v>
      </c>
      <c r="F1609" s="140">
        <v>5</v>
      </c>
      <c r="G1609" s="2" t="s">
        <v>7</v>
      </c>
      <c r="H1609" s="139">
        <v>4</v>
      </c>
      <c r="J1609" s="8" t="s">
        <v>38</v>
      </c>
      <c r="K1609" s="2" t="s">
        <v>41</v>
      </c>
      <c r="L1609" s="156" t="s">
        <v>47</v>
      </c>
      <c r="M1609" s="82">
        <f t="shared" si="94"/>
        <v>2</v>
      </c>
    </row>
    <row r="1610" spans="1:13" ht="45">
      <c r="A1610" s="3" t="s">
        <v>114</v>
      </c>
      <c r="B1610" s="2">
        <v>5</v>
      </c>
      <c r="C1610" s="2" t="s">
        <v>4</v>
      </c>
      <c r="D1610" s="2">
        <v>3</v>
      </c>
      <c r="E1610" s="2" t="s">
        <v>13</v>
      </c>
      <c r="F1610" s="140">
        <v>4</v>
      </c>
      <c r="G1610" s="2" t="s">
        <v>8</v>
      </c>
      <c r="H1610" s="139">
        <v>4</v>
      </c>
      <c r="J1610" s="6" t="s">
        <v>20</v>
      </c>
      <c r="K1610" s="2" t="s">
        <v>44</v>
      </c>
      <c r="L1610" s="156" t="s">
        <v>47</v>
      </c>
      <c r="M1610" s="82">
        <f t="shared" si="94"/>
        <v>2</v>
      </c>
    </row>
    <row r="1611" spans="1:13" ht="60">
      <c r="A1611" s="3" t="s">
        <v>32</v>
      </c>
      <c r="B1611" s="2">
        <v>5</v>
      </c>
      <c r="C1611" s="2" t="s">
        <v>38</v>
      </c>
      <c r="D1611" s="2">
        <v>4</v>
      </c>
      <c r="E1611" s="2" t="s">
        <v>43</v>
      </c>
      <c r="F1611" s="140">
        <v>4</v>
      </c>
      <c r="G1611" s="2" t="s">
        <v>9</v>
      </c>
      <c r="H1611" s="139">
        <v>4</v>
      </c>
      <c r="J1611" s="8" t="s">
        <v>31</v>
      </c>
      <c r="K1611" s="2" t="s">
        <v>45</v>
      </c>
      <c r="L1611" s="156" t="s">
        <v>47</v>
      </c>
      <c r="M1611" s="82">
        <f t="shared" si="94"/>
        <v>2</v>
      </c>
    </row>
    <row r="1612" spans="1:13" ht="45">
      <c r="A1612" s="3" t="s">
        <v>115</v>
      </c>
      <c r="B1612" s="2">
        <v>5</v>
      </c>
      <c r="C1612" s="2" t="s">
        <v>27</v>
      </c>
      <c r="D1612" s="2">
        <v>4</v>
      </c>
      <c r="E1612" s="2" t="s">
        <v>14</v>
      </c>
      <c r="F1612" s="140">
        <v>4</v>
      </c>
      <c r="G1612" s="2" t="s">
        <v>10</v>
      </c>
      <c r="H1612" s="139">
        <v>4</v>
      </c>
      <c r="J1612" s="3" t="s">
        <v>33</v>
      </c>
      <c r="K1612" s="2" t="s">
        <v>49</v>
      </c>
      <c r="L1612" s="156" t="s">
        <v>47</v>
      </c>
      <c r="M1612" s="82">
        <f t="shared" si="94"/>
        <v>2</v>
      </c>
    </row>
    <row r="1613" spans="1:13" ht="45">
      <c r="A1613" s="3" t="s">
        <v>116</v>
      </c>
      <c r="B1613" s="2">
        <v>5</v>
      </c>
      <c r="C1613" s="2" t="s">
        <v>323</v>
      </c>
      <c r="D1613" s="2">
        <v>4</v>
      </c>
      <c r="E1613" s="2" t="s">
        <v>15</v>
      </c>
      <c r="F1613" s="140">
        <v>4</v>
      </c>
      <c r="G1613" s="2" t="s">
        <v>18</v>
      </c>
      <c r="H1613" s="139">
        <v>4</v>
      </c>
      <c r="J1613" s="8" t="s">
        <v>16</v>
      </c>
      <c r="K1613" s="2" t="s">
        <v>40</v>
      </c>
      <c r="L1613" s="156" t="s">
        <v>48</v>
      </c>
      <c r="M1613" s="82">
        <f t="shared" si="94"/>
        <v>0</v>
      </c>
    </row>
    <row r="1614" spans="1:13" ht="60">
      <c r="A1614" s="3" t="s">
        <v>117</v>
      </c>
      <c r="B1614" s="2">
        <v>5</v>
      </c>
      <c r="C1614" s="2" t="s">
        <v>130</v>
      </c>
      <c r="D1614" s="2">
        <v>4</v>
      </c>
      <c r="E1614" s="2" t="s">
        <v>16</v>
      </c>
      <c r="F1614" s="140">
        <v>3</v>
      </c>
      <c r="G1614" s="2" t="s">
        <v>252</v>
      </c>
      <c r="H1614" s="139">
        <v>4</v>
      </c>
      <c r="J1614" s="9" t="s">
        <v>27</v>
      </c>
      <c r="K1614" s="2" t="s">
        <v>476</v>
      </c>
      <c r="L1614" s="156" t="s">
        <v>47</v>
      </c>
      <c r="M1614" s="82">
        <f t="shared" si="94"/>
        <v>2</v>
      </c>
    </row>
    <row r="1615" spans="1:13" ht="45">
      <c r="A1615" s="3" t="s">
        <v>118</v>
      </c>
      <c r="B1615" s="2">
        <v>4</v>
      </c>
      <c r="C1615" s="2" t="s">
        <v>164</v>
      </c>
      <c r="D1615" s="2">
        <v>3</v>
      </c>
      <c r="E1615" s="2" t="s">
        <v>26</v>
      </c>
      <c r="F1615" s="140">
        <v>4</v>
      </c>
      <c r="G1615" s="2" t="s">
        <v>25</v>
      </c>
      <c r="H1615" s="139">
        <v>4</v>
      </c>
      <c r="J1615" s="6" t="s">
        <v>28</v>
      </c>
      <c r="K1615" s="2" t="s">
        <v>40</v>
      </c>
      <c r="L1615" s="156" t="s">
        <v>47</v>
      </c>
      <c r="M1615" s="82">
        <f t="shared" si="94"/>
        <v>2</v>
      </c>
    </row>
    <row r="1616" spans="1:13" ht="45">
      <c r="A1616" s="3" t="s">
        <v>161</v>
      </c>
      <c r="B1616" s="2">
        <v>5</v>
      </c>
      <c r="C1616" s="2" t="s">
        <v>31</v>
      </c>
      <c r="D1616" s="2">
        <v>4</v>
      </c>
      <c r="E1616" s="2" t="s">
        <v>23</v>
      </c>
      <c r="F1616" s="140">
        <v>4</v>
      </c>
      <c r="G1616" s="2" t="s">
        <v>28</v>
      </c>
      <c r="H1616" s="139">
        <v>4</v>
      </c>
      <c r="J1616" s="3" t="s">
        <v>119</v>
      </c>
      <c r="K1616" s="2" t="s">
        <v>46</v>
      </c>
      <c r="L1616" s="156" t="s">
        <v>47</v>
      </c>
      <c r="M1616" s="82">
        <f t="shared" si="94"/>
        <v>2</v>
      </c>
    </row>
    <row r="1617" spans="1:13" ht="45">
      <c r="A1617" s="3"/>
      <c r="B1617" s="57" t="s">
        <v>132</v>
      </c>
      <c r="C1617" s="2" t="s">
        <v>30</v>
      </c>
      <c r="D1617" s="2">
        <v>4</v>
      </c>
      <c r="E1617" s="2" t="s">
        <v>490</v>
      </c>
      <c r="F1617" s="140">
        <v>3</v>
      </c>
      <c r="G1617" s="2" t="s">
        <v>29</v>
      </c>
      <c r="H1617" s="139">
        <v>4</v>
      </c>
      <c r="J1617" s="9" t="s">
        <v>31</v>
      </c>
      <c r="K1617" s="2" t="s">
        <v>51</v>
      </c>
      <c r="L1617" s="156" t="s">
        <v>47</v>
      </c>
      <c r="M1617" s="82">
        <f t="shared" si="94"/>
        <v>2</v>
      </c>
    </row>
    <row r="1618" spans="1:13" ht="30.75" thickBot="1">
      <c r="A1618" s="3"/>
      <c r="B1618" s="57" t="s">
        <v>132</v>
      </c>
      <c r="C1618" s="2"/>
      <c r="D1618" s="58" t="s">
        <v>132</v>
      </c>
      <c r="E1618" s="2" t="s">
        <v>144</v>
      </c>
      <c r="F1618" s="140">
        <v>4</v>
      </c>
      <c r="G1618" s="2" t="s">
        <v>318</v>
      </c>
      <c r="H1618" s="58">
        <v>4</v>
      </c>
      <c r="J1618" s="78" t="s">
        <v>117</v>
      </c>
      <c r="K1618" s="140" t="s">
        <v>152</v>
      </c>
      <c r="L1618" s="156" t="s">
        <v>48</v>
      </c>
      <c r="M1618" s="82">
        <f t="shared" si="94"/>
        <v>0</v>
      </c>
    </row>
    <row r="1619" spans="1:13" ht="30.75" thickBot="1">
      <c r="A1619" s="3"/>
      <c r="B1619" s="57" t="s">
        <v>132</v>
      </c>
      <c r="C1619" s="2"/>
      <c r="D1619" s="58" t="s">
        <v>132</v>
      </c>
      <c r="E1619" s="2" t="s">
        <v>478</v>
      </c>
      <c r="F1619" s="58">
        <v>3</v>
      </c>
      <c r="G1619" s="2" t="s">
        <v>269</v>
      </c>
      <c r="H1619" s="58">
        <v>4</v>
      </c>
      <c r="J1619" s="157" t="s">
        <v>135</v>
      </c>
      <c r="K1619" s="42" t="s">
        <v>107</v>
      </c>
      <c r="L1619" s="158"/>
      <c r="M1619" s="83"/>
    </row>
    <row r="1620" spans="1:13" ht="15.75" thickBot="1">
      <c r="A1620" s="4"/>
      <c r="B1620" s="58" t="s">
        <v>132</v>
      </c>
      <c r="C1620" s="5"/>
      <c r="D1620" s="58" t="s">
        <v>132</v>
      </c>
      <c r="E1620" s="5"/>
      <c r="F1620" s="58" t="s">
        <v>132</v>
      </c>
      <c r="G1620" s="5"/>
      <c r="H1620" s="58" t="s">
        <v>132</v>
      </c>
      <c r="K1620" s="90"/>
    </row>
    <row r="1621" spans="1:13" ht="15.75" thickBot="1">
      <c r="A1621"/>
      <c r="B1621"/>
      <c r="C1621"/>
      <c r="D1621"/>
      <c r="E1621"/>
      <c r="F1621"/>
      <c r="G1621"/>
      <c r="H1621"/>
      <c r="J1621"/>
      <c r="K1621"/>
      <c r="L1621"/>
    </row>
    <row r="1622" spans="1:13" ht="19.5" thickBot="1">
      <c r="A1622" s="391">
        <v>45386</v>
      </c>
      <c r="B1622" s="392"/>
      <c r="C1622" s="392"/>
      <c r="D1622" s="392"/>
      <c r="E1622" s="392"/>
      <c r="F1622" s="392"/>
      <c r="G1622" s="393"/>
      <c r="H1622" s="89">
        <f>SUM(B1624:B1637,D1624:D1637,F1624:F1637,H1624:H1637)+SUM(M1623:M1635)</f>
        <v>211</v>
      </c>
      <c r="J1622" s="53" t="s">
        <v>34</v>
      </c>
      <c r="K1622" s="54" t="s">
        <v>35</v>
      </c>
      <c r="L1622" s="91" t="s">
        <v>50</v>
      </c>
      <c r="M1622" s="161" t="s">
        <v>151</v>
      </c>
    </row>
    <row r="1623" spans="1:13" ht="60.75" thickBot="1">
      <c r="A1623" s="49" t="s">
        <v>0</v>
      </c>
      <c r="B1623" s="51" t="s">
        <v>120</v>
      </c>
      <c r="C1623" s="50" t="s">
        <v>1</v>
      </c>
      <c r="D1623" s="51" t="s">
        <v>120</v>
      </c>
      <c r="E1623" s="50" t="s">
        <v>112</v>
      </c>
      <c r="F1623" s="51" t="s">
        <v>120</v>
      </c>
      <c r="G1623" s="50" t="s">
        <v>131</v>
      </c>
      <c r="H1623" s="52" t="s">
        <v>120</v>
      </c>
      <c r="I1623" s="155">
        <f>H1622/230</f>
        <v>0.91739130434782612</v>
      </c>
      <c r="J1623" s="10" t="s">
        <v>21</v>
      </c>
      <c r="K1623" s="46" t="s">
        <v>467</v>
      </c>
      <c r="L1623" s="159" t="s">
        <v>47</v>
      </c>
      <c r="M1623" s="160">
        <f t="shared" ref="M1623:M1635" si="95">IF(L1623="✔",2,0)</f>
        <v>2</v>
      </c>
    </row>
    <row r="1624" spans="1:13" ht="45">
      <c r="A1624" s="47" t="s">
        <v>424</v>
      </c>
      <c r="B1624" s="48">
        <v>5</v>
      </c>
      <c r="C1624" s="48" t="s">
        <v>2</v>
      </c>
      <c r="D1624" s="48">
        <v>4</v>
      </c>
      <c r="E1624" s="48" t="s">
        <v>11</v>
      </c>
      <c r="F1624" s="55">
        <v>5</v>
      </c>
      <c r="G1624" s="48" t="s">
        <v>5</v>
      </c>
      <c r="H1624" s="138">
        <v>4</v>
      </c>
      <c r="J1624" s="7" t="s">
        <v>2</v>
      </c>
      <c r="K1624" s="2" t="s">
        <v>37</v>
      </c>
      <c r="L1624" s="156" t="s">
        <v>47</v>
      </c>
      <c r="M1624" s="82">
        <f t="shared" si="95"/>
        <v>2</v>
      </c>
    </row>
    <row r="1625" spans="1:13" ht="45">
      <c r="A1625" s="3" t="s">
        <v>113</v>
      </c>
      <c r="B1625" s="2">
        <v>4</v>
      </c>
      <c r="C1625" s="2" t="s">
        <v>21</v>
      </c>
      <c r="D1625" s="2">
        <v>2</v>
      </c>
      <c r="E1625" s="2" t="s">
        <v>479</v>
      </c>
      <c r="F1625" s="140">
        <v>5</v>
      </c>
      <c r="G1625" s="2" t="s">
        <v>6</v>
      </c>
      <c r="H1625" s="139">
        <v>4</v>
      </c>
      <c r="J1625" s="8" t="s">
        <v>4</v>
      </c>
      <c r="K1625" s="2" t="s">
        <v>39</v>
      </c>
      <c r="L1625" s="156" t="s">
        <v>47</v>
      </c>
      <c r="M1625" s="82">
        <f t="shared" si="95"/>
        <v>2</v>
      </c>
    </row>
    <row r="1626" spans="1:13" ht="45">
      <c r="A1626" s="3" t="s">
        <v>163</v>
      </c>
      <c r="B1626" s="2">
        <v>5</v>
      </c>
      <c r="C1626" s="2" t="s">
        <v>17</v>
      </c>
      <c r="D1626" s="2">
        <v>3</v>
      </c>
      <c r="E1626" s="2" t="s">
        <v>12</v>
      </c>
      <c r="F1626" s="140">
        <v>5</v>
      </c>
      <c r="G1626" s="2" t="s">
        <v>7</v>
      </c>
      <c r="H1626" s="139">
        <v>4</v>
      </c>
      <c r="J1626" s="8" t="s">
        <v>38</v>
      </c>
      <c r="K1626" s="2" t="s">
        <v>41</v>
      </c>
      <c r="L1626" s="156" t="s">
        <v>47</v>
      </c>
      <c r="M1626" s="82">
        <f t="shared" si="95"/>
        <v>2</v>
      </c>
    </row>
    <row r="1627" spans="1:13" ht="45">
      <c r="A1627" s="3" t="s">
        <v>114</v>
      </c>
      <c r="B1627" s="2">
        <v>5</v>
      </c>
      <c r="C1627" s="2" t="s">
        <v>4</v>
      </c>
      <c r="D1627" s="2">
        <v>3</v>
      </c>
      <c r="E1627" s="2" t="s">
        <v>13</v>
      </c>
      <c r="F1627" s="140">
        <v>4</v>
      </c>
      <c r="G1627" s="2" t="s">
        <v>8</v>
      </c>
      <c r="H1627" s="139">
        <v>4</v>
      </c>
      <c r="J1627" s="6" t="s">
        <v>20</v>
      </c>
      <c r="K1627" s="2" t="s">
        <v>44</v>
      </c>
      <c r="L1627" s="156" t="s">
        <v>47</v>
      </c>
      <c r="M1627" s="82">
        <f t="shared" si="95"/>
        <v>2</v>
      </c>
    </row>
    <row r="1628" spans="1:13" ht="60">
      <c r="A1628" s="3" t="s">
        <v>32</v>
      </c>
      <c r="B1628" s="2">
        <v>5</v>
      </c>
      <c r="C1628" s="2" t="s">
        <v>38</v>
      </c>
      <c r="D1628" s="2">
        <v>4</v>
      </c>
      <c r="E1628" s="2" t="s">
        <v>43</v>
      </c>
      <c r="F1628" s="140">
        <v>4</v>
      </c>
      <c r="G1628" s="2" t="s">
        <v>9</v>
      </c>
      <c r="H1628" s="139">
        <v>4</v>
      </c>
      <c r="J1628" s="8" t="s">
        <v>31</v>
      </c>
      <c r="K1628" s="2" t="s">
        <v>45</v>
      </c>
      <c r="L1628" s="156" t="s">
        <v>47</v>
      </c>
      <c r="M1628" s="82">
        <f t="shared" si="95"/>
        <v>2</v>
      </c>
    </row>
    <row r="1629" spans="1:13" ht="45">
      <c r="A1629" s="3" t="s">
        <v>115</v>
      </c>
      <c r="B1629" s="2">
        <v>5</v>
      </c>
      <c r="C1629" s="2" t="s">
        <v>27</v>
      </c>
      <c r="D1629" s="2">
        <v>4</v>
      </c>
      <c r="E1629" s="2" t="s">
        <v>14</v>
      </c>
      <c r="F1629" s="140">
        <v>4</v>
      </c>
      <c r="G1629" s="2" t="s">
        <v>10</v>
      </c>
      <c r="H1629" s="139">
        <v>4</v>
      </c>
      <c r="J1629" s="3" t="s">
        <v>33</v>
      </c>
      <c r="K1629" s="2" t="s">
        <v>49</v>
      </c>
      <c r="L1629" s="156" t="s">
        <v>47</v>
      </c>
      <c r="M1629" s="82">
        <f t="shared" si="95"/>
        <v>2</v>
      </c>
    </row>
    <row r="1630" spans="1:13" ht="45">
      <c r="A1630" s="3" t="s">
        <v>116</v>
      </c>
      <c r="B1630" s="2">
        <v>5</v>
      </c>
      <c r="C1630" s="2" t="s">
        <v>323</v>
      </c>
      <c r="D1630" s="2">
        <v>4</v>
      </c>
      <c r="E1630" s="2" t="s">
        <v>15</v>
      </c>
      <c r="F1630" s="140">
        <v>4</v>
      </c>
      <c r="G1630" s="2" t="s">
        <v>18</v>
      </c>
      <c r="H1630" s="139">
        <v>4</v>
      </c>
      <c r="J1630" s="8" t="s">
        <v>16</v>
      </c>
      <c r="K1630" s="2" t="s">
        <v>40</v>
      </c>
      <c r="L1630" s="156" t="s">
        <v>48</v>
      </c>
      <c r="M1630" s="82">
        <f t="shared" si="95"/>
        <v>0</v>
      </c>
    </row>
    <row r="1631" spans="1:13" ht="60">
      <c r="A1631" s="3" t="s">
        <v>117</v>
      </c>
      <c r="B1631" s="2">
        <v>3</v>
      </c>
      <c r="C1631" s="2" t="s">
        <v>130</v>
      </c>
      <c r="D1631" s="2">
        <v>4</v>
      </c>
      <c r="E1631" s="2" t="s">
        <v>16</v>
      </c>
      <c r="F1631" s="140">
        <v>3</v>
      </c>
      <c r="G1631" s="2" t="s">
        <v>252</v>
      </c>
      <c r="H1631" s="139">
        <v>4</v>
      </c>
      <c r="J1631" s="9" t="s">
        <v>27</v>
      </c>
      <c r="K1631" s="2" t="s">
        <v>476</v>
      </c>
      <c r="L1631" s="156" t="s">
        <v>47</v>
      </c>
      <c r="M1631" s="82">
        <f t="shared" si="95"/>
        <v>2</v>
      </c>
    </row>
    <row r="1632" spans="1:13" ht="45">
      <c r="A1632" s="3" t="s">
        <v>118</v>
      </c>
      <c r="B1632" s="2">
        <v>4</v>
      </c>
      <c r="C1632" s="2" t="s">
        <v>164</v>
      </c>
      <c r="D1632" s="2">
        <v>3</v>
      </c>
      <c r="E1632" s="2" t="s">
        <v>26</v>
      </c>
      <c r="F1632" s="140">
        <v>4</v>
      </c>
      <c r="G1632" s="2" t="s">
        <v>25</v>
      </c>
      <c r="H1632" s="139">
        <v>4</v>
      </c>
      <c r="J1632" s="6" t="s">
        <v>28</v>
      </c>
      <c r="K1632" s="2" t="s">
        <v>40</v>
      </c>
      <c r="L1632" s="156" t="s">
        <v>47</v>
      </c>
      <c r="M1632" s="82">
        <f t="shared" si="95"/>
        <v>2</v>
      </c>
    </row>
    <row r="1633" spans="1:13" ht="45">
      <c r="A1633" s="3" t="s">
        <v>161</v>
      </c>
      <c r="B1633" s="2">
        <v>5</v>
      </c>
      <c r="C1633" s="2" t="s">
        <v>31</v>
      </c>
      <c r="D1633" s="2">
        <v>4</v>
      </c>
      <c r="E1633" s="2" t="s">
        <v>23</v>
      </c>
      <c r="F1633" s="140">
        <v>4</v>
      </c>
      <c r="G1633" s="2" t="s">
        <v>28</v>
      </c>
      <c r="H1633" s="139">
        <v>4</v>
      </c>
      <c r="J1633" s="3" t="s">
        <v>119</v>
      </c>
      <c r="K1633" s="2" t="s">
        <v>46</v>
      </c>
      <c r="L1633" s="156" t="s">
        <v>47</v>
      </c>
      <c r="M1633" s="82">
        <f t="shared" si="95"/>
        <v>2</v>
      </c>
    </row>
    <row r="1634" spans="1:13" ht="45">
      <c r="A1634" s="3"/>
      <c r="B1634" s="57" t="s">
        <v>132</v>
      </c>
      <c r="C1634" s="2" t="s">
        <v>30</v>
      </c>
      <c r="D1634" s="2">
        <v>4</v>
      </c>
      <c r="E1634" s="2" t="s">
        <v>490</v>
      </c>
      <c r="F1634" s="140">
        <v>3</v>
      </c>
      <c r="G1634" s="2" t="s">
        <v>29</v>
      </c>
      <c r="H1634" s="139">
        <v>4</v>
      </c>
      <c r="J1634" s="9" t="s">
        <v>31</v>
      </c>
      <c r="K1634" s="2" t="s">
        <v>51</v>
      </c>
      <c r="L1634" s="156" t="s">
        <v>47</v>
      </c>
      <c r="M1634" s="82">
        <f t="shared" si="95"/>
        <v>2</v>
      </c>
    </row>
    <row r="1635" spans="1:13" ht="30.75" thickBot="1">
      <c r="A1635" s="3"/>
      <c r="B1635" s="57" t="s">
        <v>132</v>
      </c>
      <c r="C1635" s="2"/>
      <c r="D1635" s="58" t="s">
        <v>132</v>
      </c>
      <c r="E1635" s="2" t="s">
        <v>144</v>
      </c>
      <c r="F1635" s="140">
        <v>4</v>
      </c>
      <c r="G1635" s="2" t="s">
        <v>318</v>
      </c>
      <c r="H1635" s="58">
        <v>4</v>
      </c>
      <c r="J1635" s="78" t="s">
        <v>117</v>
      </c>
      <c r="K1635" s="140" t="s">
        <v>152</v>
      </c>
      <c r="L1635" s="156" t="s">
        <v>48</v>
      </c>
      <c r="M1635" s="82">
        <f t="shared" si="95"/>
        <v>0</v>
      </c>
    </row>
    <row r="1636" spans="1:13" ht="30.75" thickBot="1">
      <c r="A1636" s="3"/>
      <c r="B1636" s="57" t="s">
        <v>132</v>
      </c>
      <c r="C1636" s="2"/>
      <c r="D1636" s="58" t="s">
        <v>132</v>
      </c>
      <c r="E1636" s="2" t="s">
        <v>478</v>
      </c>
      <c r="F1636" s="58">
        <v>3</v>
      </c>
      <c r="G1636" s="2" t="s">
        <v>269</v>
      </c>
      <c r="H1636" s="58">
        <v>4</v>
      </c>
      <c r="J1636" s="157" t="s">
        <v>135</v>
      </c>
      <c r="K1636" s="42" t="s">
        <v>107</v>
      </c>
      <c r="L1636" s="158"/>
      <c r="M1636" s="83"/>
    </row>
    <row r="1637" spans="1:13" ht="15.75" thickBot="1">
      <c r="A1637" s="4"/>
      <c r="B1637" s="58" t="s">
        <v>132</v>
      </c>
      <c r="C1637" s="5"/>
      <c r="D1637" s="58" t="s">
        <v>132</v>
      </c>
      <c r="E1637" s="5"/>
      <c r="F1637" s="58" t="s">
        <v>132</v>
      </c>
      <c r="G1637" s="5"/>
      <c r="H1637" s="58" t="s">
        <v>132</v>
      </c>
      <c r="K1637" s="90"/>
    </row>
    <row r="1638" spans="1:13" ht="15.75" thickBot="1">
      <c r="A1638"/>
      <c r="B1638"/>
      <c r="C1638"/>
      <c r="D1638"/>
      <c r="E1638"/>
      <c r="F1638"/>
      <c r="G1638"/>
      <c r="H1638"/>
      <c r="J1638"/>
      <c r="K1638"/>
      <c r="L1638"/>
    </row>
    <row r="1639" spans="1:13" ht="19.5" thickBot="1">
      <c r="A1639" s="391">
        <v>45387</v>
      </c>
      <c r="B1639" s="392"/>
      <c r="C1639" s="392"/>
      <c r="D1639" s="392"/>
      <c r="E1639" s="392"/>
      <c r="F1639" s="392"/>
      <c r="G1639" s="393"/>
      <c r="H1639" s="89">
        <f>SUM(B1641:B1654,D1641:D1654,F1641:F1654,H1641:H1654)+SUM(M1640:M1652)</f>
        <v>211</v>
      </c>
      <c r="J1639" s="53" t="s">
        <v>34</v>
      </c>
      <c r="K1639" s="54" t="s">
        <v>35</v>
      </c>
      <c r="L1639" s="91" t="s">
        <v>50</v>
      </c>
      <c r="M1639" s="161" t="s">
        <v>151</v>
      </c>
    </row>
    <row r="1640" spans="1:13" ht="60.75" thickBot="1">
      <c r="A1640" s="49" t="s">
        <v>0</v>
      </c>
      <c r="B1640" s="51" t="s">
        <v>120</v>
      </c>
      <c r="C1640" s="50" t="s">
        <v>1</v>
      </c>
      <c r="D1640" s="51" t="s">
        <v>120</v>
      </c>
      <c r="E1640" s="50" t="s">
        <v>112</v>
      </c>
      <c r="F1640" s="51" t="s">
        <v>120</v>
      </c>
      <c r="G1640" s="50" t="s">
        <v>131</v>
      </c>
      <c r="H1640" s="52" t="s">
        <v>120</v>
      </c>
      <c r="I1640" s="155">
        <f>H1639/230</f>
        <v>0.91739130434782612</v>
      </c>
      <c r="J1640" s="10" t="s">
        <v>21</v>
      </c>
      <c r="K1640" s="46" t="s">
        <v>467</v>
      </c>
      <c r="L1640" s="159" t="s">
        <v>47</v>
      </c>
      <c r="M1640" s="160">
        <f t="shared" ref="M1640:M1652" si="96">IF(L1640="✔",2,0)</f>
        <v>2</v>
      </c>
    </row>
    <row r="1641" spans="1:13" ht="45">
      <c r="A1641" s="47" t="s">
        <v>424</v>
      </c>
      <c r="B1641" s="48">
        <v>5</v>
      </c>
      <c r="C1641" s="48" t="s">
        <v>2</v>
      </c>
      <c r="D1641" s="48">
        <v>4</v>
      </c>
      <c r="E1641" s="48" t="s">
        <v>11</v>
      </c>
      <c r="F1641" s="55">
        <v>5</v>
      </c>
      <c r="G1641" s="48" t="s">
        <v>5</v>
      </c>
      <c r="H1641" s="138">
        <v>4</v>
      </c>
      <c r="J1641" s="7" t="s">
        <v>2</v>
      </c>
      <c r="K1641" s="2" t="s">
        <v>37</v>
      </c>
      <c r="L1641" s="156" t="s">
        <v>47</v>
      </c>
      <c r="M1641" s="82">
        <f t="shared" si="96"/>
        <v>2</v>
      </c>
    </row>
    <row r="1642" spans="1:13" ht="45">
      <c r="A1642" s="3" t="s">
        <v>113</v>
      </c>
      <c r="B1642" s="2">
        <v>4</v>
      </c>
      <c r="C1642" s="2" t="s">
        <v>21</v>
      </c>
      <c r="D1642" s="2">
        <v>2</v>
      </c>
      <c r="E1642" s="2" t="s">
        <v>479</v>
      </c>
      <c r="F1642" s="140">
        <v>5</v>
      </c>
      <c r="G1642" s="2" t="s">
        <v>6</v>
      </c>
      <c r="H1642" s="139">
        <v>4</v>
      </c>
      <c r="J1642" s="8" t="s">
        <v>4</v>
      </c>
      <c r="K1642" s="2" t="s">
        <v>39</v>
      </c>
      <c r="L1642" s="156" t="s">
        <v>47</v>
      </c>
      <c r="M1642" s="82">
        <f t="shared" si="96"/>
        <v>2</v>
      </c>
    </row>
    <row r="1643" spans="1:13" ht="45">
      <c r="A1643" s="3" t="s">
        <v>163</v>
      </c>
      <c r="B1643" s="2">
        <v>5</v>
      </c>
      <c r="C1643" s="2" t="s">
        <v>17</v>
      </c>
      <c r="D1643" s="2">
        <v>3</v>
      </c>
      <c r="E1643" s="2" t="s">
        <v>12</v>
      </c>
      <c r="F1643" s="140">
        <v>5</v>
      </c>
      <c r="G1643" s="2" t="s">
        <v>7</v>
      </c>
      <c r="H1643" s="139">
        <v>4</v>
      </c>
      <c r="J1643" s="8" t="s">
        <v>38</v>
      </c>
      <c r="K1643" s="2" t="s">
        <v>41</v>
      </c>
      <c r="L1643" s="156" t="s">
        <v>47</v>
      </c>
      <c r="M1643" s="82">
        <f t="shared" si="96"/>
        <v>2</v>
      </c>
    </row>
    <row r="1644" spans="1:13" ht="45">
      <c r="A1644" s="3" t="s">
        <v>114</v>
      </c>
      <c r="B1644" s="2">
        <v>5</v>
      </c>
      <c r="C1644" s="2" t="s">
        <v>4</v>
      </c>
      <c r="D1644" s="2">
        <v>3</v>
      </c>
      <c r="E1644" s="2" t="s">
        <v>13</v>
      </c>
      <c r="F1644" s="140">
        <v>4</v>
      </c>
      <c r="G1644" s="2" t="s">
        <v>8</v>
      </c>
      <c r="H1644" s="139">
        <v>4</v>
      </c>
      <c r="J1644" s="6" t="s">
        <v>20</v>
      </c>
      <c r="K1644" s="2" t="s">
        <v>44</v>
      </c>
      <c r="L1644" s="156" t="s">
        <v>47</v>
      </c>
      <c r="M1644" s="82">
        <f t="shared" si="96"/>
        <v>2</v>
      </c>
    </row>
    <row r="1645" spans="1:13" ht="60">
      <c r="A1645" s="3" t="s">
        <v>32</v>
      </c>
      <c r="B1645" s="2">
        <v>5</v>
      </c>
      <c r="C1645" s="2" t="s">
        <v>38</v>
      </c>
      <c r="D1645" s="2">
        <v>4</v>
      </c>
      <c r="E1645" s="2" t="s">
        <v>43</v>
      </c>
      <c r="F1645" s="140">
        <v>4</v>
      </c>
      <c r="G1645" s="2" t="s">
        <v>9</v>
      </c>
      <c r="H1645" s="139">
        <v>4</v>
      </c>
      <c r="J1645" s="8" t="s">
        <v>31</v>
      </c>
      <c r="K1645" s="2" t="s">
        <v>45</v>
      </c>
      <c r="L1645" s="156" t="s">
        <v>47</v>
      </c>
      <c r="M1645" s="82">
        <f t="shared" si="96"/>
        <v>2</v>
      </c>
    </row>
    <row r="1646" spans="1:13" ht="45">
      <c r="A1646" s="3" t="s">
        <v>115</v>
      </c>
      <c r="B1646" s="2">
        <v>5</v>
      </c>
      <c r="C1646" s="2" t="s">
        <v>27</v>
      </c>
      <c r="D1646" s="2">
        <v>4</v>
      </c>
      <c r="E1646" s="2" t="s">
        <v>14</v>
      </c>
      <c r="F1646" s="140">
        <v>4</v>
      </c>
      <c r="G1646" s="2" t="s">
        <v>10</v>
      </c>
      <c r="H1646" s="139">
        <v>4</v>
      </c>
      <c r="J1646" s="3" t="s">
        <v>33</v>
      </c>
      <c r="K1646" s="2" t="s">
        <v>49</v>
      </c>
      <c r="L1646" s="156" t="s">
        <v>47</v>
      </c>
      <c r="M1646" s="82">
        <f t="shared" si="96"/>
        <v>2</v>
      </c>
    </row>
    <row r="1647" spans="1:13" ht="45">
      <c r="A1647" s="3" t="s">
        <v>116</v>
      </c>
      <c r="B1647" s="2">
        <v>5</v>
      </c>
      <c r="C1647" s="2" t="s">
        <v>323</v>
      </c>
      <c r="D1647" s="2">
        <v>4</v>
      </c>
      <c r="E1647" s="2" t="s">
        <v>15</v>
      </c>
      <c r="F1647" s="140">
        <v>4</v>
      </c>
      <c r="G1647" s="2" t="s">
        <v>18</v>
      </c>
      <c r="H1647" s="139">
        <v>4</v>
      </c>
      <c r="J1647" s="8" t="s">
        <v>16</v>
      </c>
      <c r="K1647" s="2" t="s">
        <v>40</v>
      </c>
      <c r="L1647" s="156" t="s">
        <v>48</v>
      </c>
      <c r="M1647" s="82">
        <f t="shared" si="96"/>
        <v>0</v>
      </c>
    </row>
    <row r="1648" spans="1:13" ht="60">
      <c r="A1648" s="3" t="s">
        <v>117</v>
      </c>
      <c r="B1648" s="2">
        <v>3</v>
      </c>
      <c r="C1648" s="2" t="s">
        <v>130</v>
      </c>
      <c r="D1648" s="2">
        <v>4</v>
      </c>
      <c r="E1648" s="2" t="s">
        <v>16</v>
      </c>
      <c r="F1648" s="140">
        <v>3</v>
      </c>
      <c r="G1648" s="2" t="s">
        <v>252</v>
      </c>
      <c r="H1648" s="139">
        <v>4</v>
      </c>
      <c r="J1648" s="9" t="s">
        <v>27</v>
      </c>
      <c r="K1648" s="2" t="s">
        <v>476</v>
      </c>
      <c r="L1648" s="156" t="s">
        <v>47</v>
      </c>
      <c r="M1648" s="82">
        <f t="shared" si="96"/>
        <v>2</v>
      </c>
    </row>
    <row r="1649" spans="1:13" ht="45">
      <c r="A1649" s="3" t="s">
        <v>118</v>
      </c>
      <c r="B1649" s="2">
        <v>4</v>
      </c>
      <c r="C1649" s="2" t="s">
        <v>164</v>
      </c>
      <c r="D1649" s="2">
        <v>3</v>
      </c>
      <c r="E1649" s="2" t="s">
        <v>26</v>
      </c>
      <c r="F1649" s="140">
        <v>4</v>
      </c>
      <c r="G1649" s="2" t="s">
        <v>25</v>
      </c>
      <c r="H1649" s="139">
        <v>4</v>
      </c>
      <c r="J1649" s="6" t="s">
        <v>28</v>
      </c>
      <c r="K1649" s="2" t="s">
        <v>40</v>
      </c>
      <c r="L1649" s="156" t="s">
        <v>47</v>
      </c>
      <c r="M1649" s="82">
        <f t="shared" si="96"/>
        <v>2</v>
      </c>
    </row>
    <row r="1650" spans="1:13" ht="45">
      <c r="A1650" s="3" t="s">
        <v>161</v>
      </c>
      <c r="B1650" s="2">
        <v>5</v>
      </c>
      <c r="C1650" s="2" t="s">
        <v>31</v>
      </c>
      <c r="D1650" s="2">
        <v>4</v>
      </c>
      <c r="E1650" s="2" t="s">
        <v>23</v>
      </c>
      <c r="F1650" s="140">
        <v>4</v>
      </c>
      <c r="G1650" s="2" t="s">
        <v>28</v>
      </c>
      <c r="H1650" s="139">
        <v>4</v>
      </c>
      <c r="J1650" s="3" t="s">
        <v>119</v>
      </c>
      <c r="K1650" s="2" t="s">
        <v>46</v>
      </c>
      <c r="L1650" s="156" t="s">
        <v>47</v>
      </c>
      <c r="M1650" s="82">
        <f t="shared" si="96"/>
        <v>2</v>
      </c>
    </row>
    <row r="1651" spans="1:13" ht="45">
      <c r="A1651" s="3"/>
      <c r="B1651" s="57" t="s">
        <v>132</v>
      </c>
      <c r="C1651" s="2" t="s">
        <v>30</v>
      </c>
      <c r="D1651" s="2">
        <v>4</v>
      </c>
      <c r="E1651" s="2" t="s">
        <v>490</v>
      </c>
      <c r="F1651" s="140">
        <v>3</v>
      </c>
      <c r="G1651" s="2" t="s">
        <v>29</v>
      </c>
      <c r="H1651" s="139">
        <v>4</v>
      </c>
      <c r="J1651" s="9" t="s">
        <v>31</v>
      </c>
      <c r="K1651" s="2" t="s">
        <v>51</v>
      </c>
      <c r="L1651" s="156" t="s">
        <v>47</v>
      </c>
      <c r="M1651" s="82">
        <f t="shared" si="96"/>
        <v>2</v>
      </c>
    </row>
    <row r="1652" spans="1:13" ht="30.75" thickBot="1">
      <c r="A1652" s="3"/>
      <c r="B1652" s="57" t="s">
        <v>132</v>
      </c>
      <c r="C1652" s="2"/>
      <c r="D1652" s="58" t="s">
        <v>132</v>
      </c>
      <c r="E1652" s="2" t="s">
        <v>144</v>
      </c>
      <c r="F1652" s="140">
        <v>4</v>
      </c>
      <c r="G1652" s="2" t="s">
        <v>318</v>
      </c>
      <c r="H1652" s="58">
        <v>4</v>
      </c>
      <c r="J1652" s="78" t="s">
        <v>117</v>
      </c>
      <c r="K1652" s="140" t="s">
        <v>152</v>
      </c>
      <c r="L1652" s="156" t="s">
        <v>48</v>
      </c>
      <c r="M1652" s="82">
        <f t="shared" si="96"/>
        <v>0</v>
      </c>
    </row>
    <row r="1653" spans="1:13" ht="30.75" thickBot="1">
      <c r="A1653" s="3"/>
      <c r="B1653" s="57" t="s">
        <v>132</v>
      </c>
      <c r="C1653" s="2"/>
      <c r="D1653" s="58" t="s">
        <v>132</v>
      </c>
      <c r="E1653" s="2" t="s">
        <v>478</v>
      </c>
      <c r="F1653" s="58">
        <v>3</v>
      </c>
      <c r="G1653" s="2" t="s">
        <v>269</v>
      </c>
      <c r="H1653" s="58">
        <v>4</v>
      </c>
      <c r="J1653" s="157" t="s">
        <v>135</v>
      </c>
      <c r="K1653" s="42" t="s">
        <v>107</v>
      </c>
      <c r="L1653" s="158"/>
      <c r="M1653" s="83"/>
    </row>
    <row r="1654" spans="1:13" ht="15.75" thickBot="1">
      <c r="A1654" s="4"/>
      <c r="B1654" s="58" t="s">
        <v>132</v>
      </c>
      <c r="C1654" s="5"/>
      <c r="D1654" s="58" t="s">
        <v>132</v>
      </c>
      <c r="E1654" s="5"/>
      <c r="F1654" s="58" t="s">
        <v>132</v>
      </c>
      <c r="G1654" s="5"/>
      <c r="H1654" s="58" t="s">
        <v>132</v>
      </c>
      <c r="K1654" s="90"/>
    </row>
    <row r="1655" spans="1:13" ht="15.75" thickBot="1">
      <c r="A1655"/>
      <c r="B1655"/>
      <c r="C1655"/>
      <c r="D1655"/>
      <c r="E1655"/>
      <c r="F1655"/>
      <c r="G1655"/>
      <c r="H1655"/>
      <c r="J1655"/>
      <c r="K1655"/>
      <c r="L1655"/>
    </row>
    <row r="1656" spans="1:13" ht="19.5" thickBot="1">
      <c r="A1656" s="391">
        <v>45388</v>
      </c>
      <c r="B1656" s="392"/>
      <c r="C1656" s="392"/>
      <c r="D1656" s="392"/>
      <c r="E1656" s="392"/>
      <c r="F1656" s="392"/>
      <c r="G1656" s="393"/>
      <c r="H1656" s="89">
        <f>SUM(B1658:B1671,D1658:D1671,F1658:F1671,H1658:H1671)+SUM(M1657:M1669)</f>
        <v>212</v>
      </c>
      <c r="J1656" s="53" t="s">
        <v>34</v>
      </c>
      <c r="K1656" s="54" t="s">
        <v>35</v>
      </c>
      <c r="L1656" s="91" t="s">
        <v>50</v>
      </c>
      <c r="M1656" s="161" t="s">
        <v>151</v>
      </c>
    </row>
    <row r="1657" spans="1:13" ht="60.75" thickBot="1">
      <c r="A1657" s="49" t="s">
        <v>0</v>
      </c>
      <c r="B1657" s="51" t="s">
        <v>120</v>
      </c>
      <c r="C1657" s="50" t="s">
        <v>1</v>
      </c>
      <c r="D1657" s="51" t="s">
        <v>120</v>
      </c>
      <c r="E1657" s="50" t="s">
        <v>112</v>
      </c>
      <c r="F1657" s="51" t="s">
        <v>120</v>
      </c>
      <c r="G1657" s="50" t="s">
        <v>131</v>
      </c>
      <c r="H1657" s="52" t="s">
        <v>120</v>
      </c>
      <c r="I1657" s="155">
        <f>H1656/230</f>
        <v>0.92173913043478262</v>
      </c>
      <c r="J1657" s="10" t="s">
        <v>21</v>
      </c>
      <c r="K1657" s="46" t="s">
        <v>467</v>
      </c>
      <c r="L1657" s="159" t="s">
        <v>47</v>
      </c>
      <c r="M1657" s="160">
        <f t="shared" ref="M1657:M1669" si="97">IF(L1657="✔",2,0)</f>
        <v>2</v>
      </c>
    </row>
    <row r="1658" spans="1:13" ht="45">
      <c r="A1658" s="47" t="s">
        <v>424</v>
      </c>
      <c r="B1658" s="48">
        <v>5</v>
      </c>
      <c r="C1658" s="48" t="s">
        <v>2</v>
      </c>
      <c r="D1658" s="48">
        <v>4</v>
      </c>
      <c r="E1658" s="48" t="s">
        <v>11</v>
      </c>
      <c r="F1658" s="55">
        <v>5</v>
      </c>
      <c r="G1658" s="48" t="s">
        <v>5</v>
      </c>
      <c r="H1658" s="138">
        <v>4</v>
      </c>
      <c r="J1658" s="7" t="s">
        <v>2</v>
      </c>
      <c r="K1658" s="2" t="s">
        <v>37</v>
      </c>
      <c r="L1658" s="156" t="s">
        <v>47</v>
      </c>
      <c r="M1658" s="82">
        <f t="shared" si="97"/>
        <v>2</v>
      </c>
    </row>
    <row r="1659" spans="1:13" ht="45">
      <c r="A1659" s="3" t="s">
        <v>113</v>
      </c>
      <c r="B1659" s="2">
        <v>4</v>
      </c>
      <c r="C1659" s="2" t="s">
        <v>21</v>
      </c>
      <c r="D1659" s="2">
        <v>2</v>
      </c>
      <c r="E1659" s="2" t="s">
        <v>479</v>
      </c>
      <c r="F1659" s="140">
        <v>5</v>
      </c>
      <c r="G1659" s="2" t="s">
        <v>6</v>
      </c>
      <c r="H1659" s="139">
        <v>4</v>
      </c>
      <c r="J1659" s="8" t="s">
        <v>4</v>
      </c>
      <c r="K1659" s="2" t="s">
        <v>39</v>
      </c>
      <c r="L1659" s="156" t="s">
        <v>47</v>
      </c>
      <c r="M1659" s="82">
        <f t="shared" si="97"/>
        <v>2</v>
      </c>
    </row>
    <row r="1660" spans="1:13" ht="45">
      <c r="A1660" s="3" t="s">
        <v>163</v>
      </c>
      <c r="B1660" s="2">
        <v>5</v>
      </c>
      <c r="C1660" s="2" t="s">
        <v>17</v>
      </c>
      <c r="D1660" s="2">
        <v>3</v>
      </c>
      <c r="E1660" s="2" t="s">
        <v>12</v>
      </c>
      <c r="F1660" s="140">
        <v>5</v>
      </c>
      <c r="G1660" s="2" t="s">
        <v>7</v>
      </c>
      <c r="H1660" s="139">
        <v>4</v>
      </c>
      <c r="J1660" s="8" t="s">
        <v>38</v>
      </c>
      <c r="K1660" s="2" t="s">
        <v>41</v>
      </c>
      <c r="L1660" s="156" t="s">
        <v>47</v>
      </c>
      <c r="M1660" s="82">
        <f t="shared" si="97"/>
        <v>2</v>
      </c>
    </row>
    <row r="1661" spans="1:13" ht="45">
      <c r="A1661" s="3" t="s">
        <v>114</v>
      </c>
      <c r="B1661" s="2">
        <v>5</v>
      </c>
      <c r="C1661" s="2" t="s">
        <v>4</v>
      </c>
      <c r="D1661" s="2">
        <v>3</v>
      </c>
      <c r="E1661" s="2" t="s">
        <v>13</v>
      </c>
      <c r="F1661" s="140">
        <v>4</v>
      </c>
      <c r="G1661" s="2" t="s">
        <v>8</v>
      </c>
      <c r="H1661" s="139">
        <v>4</v>
      </c>
      <c r="J1661" s="6" t="s">
        <v>20</v>
      </c>
      <c r="K1661" s="2" t="s">
        <v>44</v>
      </c>
      <c r="L1661" s="156" t="s">
        <v>47</v>
      </c>
      <c r="M1661" s="82">
        <f t="shared" si="97"/>
        <v>2</v>
      </c>
    </row>
    <row r="1662" spans="1:13" ht="60">
      <c r="A1662" s="3" t="s">
        <v>32</v>
      </c>
      <c r="B1662" s="2">
        <v>5</v>
      </c>
      <c r="C1662" s="2" t="s">
        <v>38</v>
      </c>
      <c r="D1662" s="2">
        <v>4</v>
      </c>
      <c r="E1662" s="2" t="s">
        <v>43</v>
      </c>
      <c r="F1662" s="140">
        <v>4</v>
      </c>
      <c r="G1662" s="2" t="s">
        <v>9</v>
      </c>
      <c r="H1662" s="139">
        <v>4</v>
      </c>
      <c r="J1662" s="8" t="s">
        <v>31</v>
      </c>
      <c r="K1662" s="2" t="s">
        <v>45</v>
      </c>
      <c r="L1662" s="156" t="s">
        <v>47</v>
      </c>
      <c r="M1662" s="82">
        <f t="shared" si="97"/>
        <v>2</v>
      </c>
    </row>
    <row r="1663" spans="1:13" ht="45">
      <c r="A1663" s="3" t="s">
        <v>115</v>
      </c>
      <c r="B1663" s="2">
        <v>5</v>
      </c>
      <c r="C1663" s="2" t="s">
        <v>27</v>
      </c>
      <c r="D1663" s="2">
        <v>4</v>
      </c>
      <c r="E1663" s="2" t="s">
        <v>14</v>
      </c>
      <c r="F1663" s="140">
        <v>4</v>
      </c>
      <c r="G1663" s="2" t="s">
        <v>10</v>
      </c>
      <c r="H1663" s="139">
        <v>4</v>
      </c>
      <c r="J1663" s="3" t="s">
        <v>33</v>
      </c>
      <c r="K1663" s="2" t="s">
        <v>49</v>
      </c>
      <c r="L1663" s="156" t="s">
        <v>47</v>
      </c>
      <c r="M1663" s="82">
        <f t="shared" si="97"/>
        <v>2</v>
      </c>
    </row>
    <row r="1664" spans="1:13" ht="45">
      <c r="A1664" s="3" t="s">
        <v>116</v>
      </c>
      <c r="B1664" s="2">
        <v>5</v>
      </c>
      <c r="C1664" s="2" t="s">
        <v>323</v>
      </c>
      <c r="D1664" s="2">
        <v>4</v>
      </c>
      <c r="E1664" s="2" t="s">
        <v>15</v>
      </c>
      <c r="F1664" s="140">
        <v>4</v>
      </c>
      <c r="G1664" s="2" t="s">
        <v>18</v>
      </c>
      <c r="H1664" s="139">
        <v>4</v>
      </c>
      <c r="J1664" s="8" t="s">
        <v>16</v>
      </c>
      <c r="K1664" s="2" t="s">
        <v>40</v>
      </c>
      <c r="L1664" s="156" t="s">
        <v>48</v>
      </c>
      <c r="M1664" s="82">
        <f t="shared" si="97"/>
        <v>0</v>
      </c>
    </row>
    <row r="1665" spans="1:13" ht="60">
      <c r="A1665" s="3" t="s">
        <v>117</v>
      </c>
      <c r="B1665" s="2">
        <v>3</v>
      </c>
      <c r="C1665" s="2" t="s">
        <v>130</v>
      </c>
      <c r="D1665" s="2">
        <v>4</v>
      </c>
      <c r="E1665" s="2" t="s">
        <v>16</v>
      </c>
      <c r="F1665" s="140">
        <v>3</v>
      </c>
      <c r="G1665" s="2" t="s">
        <v>252</v>
      </c>
      <c r="H1665" s="139">
        <v>4</v>
      </c>
      <c r="J1665" s="9" t="s">
        <v>27</v>
      </c>
      <c r="K1665" s="2" t="s">
        <v>476</v>
      </c>
      <c r="L1665" s="156" t="s">
        <v>47</v>
      </c>
      <c r="M1665" s="82">
        <f t="shared" si="97"/>
        <v>2</v>
      </c>
    </row>
    <row r="1666" spans="1:13" ht="45">
      <c r="A1666" s="3" t="s">
        <v>118</v>
      </c>
      <c r="B1666" s="2">
        <v>5</v>
      </c>
      <c r="C1666" s="2" t="s">
        <v>164</v>
      </c>
      <c r="D1666" s="2">
        <v>3</v>
      </c>
      <c r="E1666" s="2" t="s">
        <v>26</v>
      </c>
      <c r="F1666" s="140">
        <v>4</v>
      </c>
      <c r="G1666" s="2" t="s">
        <v>25</v>
      </c>
      <c r="H1666" s="139">
        <v>4</v>
      </c>
      <c r="J1666" s="6" t="s">
        <v>28</v>
      </c>
      <c r="K1666" s="2" t="s">
        <v>40</v>
      </c>
      <c r="L1666" s="156" t="s">
        <v>47</v>
      </c>
      <c r="M1666" s="82">
        <f t="shared" si="97"/>
        <v>2</v>
      </c>
    </row>
    <row r="1667" spans="1:13" ht="45">
      <c r="A1667" s="3" t="s">
        <v>161</v>
      </c>
      <c r="B1667" s="2">
        <v>5</v>
      </c>
      <c r="C1667" s="2" t="s">
        <v>31</v>
      </c>
      <c r="D1667" s="2">
        <v>4</v>
      </c>
      <c r="E1667" s="2" t="s">
        <v>23</v>
      </c>
      <c r="F1667" s="140">
        <v>4</v>
      </c>
      <c r="G1667" s="2" t="s">
        <v>28</v>
      </c>
      <c r="H1667" s="139">
        <v>4</v>
      </c>
      <c r="J1667" s="3" t="s">
        <v>119</v>
      </c>
      <c r="K1667" s="2" t="s">
        <v>46</v>
      </c>
      <c r="L1667" s="156" t="s">
        <v>47</v>
      </c>
      <c r="M1667" s="82">
        <f t="shared" si="97"/>
        <v>2</v>
      </c>
    </row>
    <row r="1668" spans="1:13" ht="45">
      <c r="A1668" s="3"/>
      <c r="B1668" s="57" t="s">
        <v>132</v>
      </c>
      <c r="C1668" s="2" t="s">
        <v>30</v>
      </c>
      <c r="D1668" s="2">
        <v>4</v>
      </c>
      <c r="E1668" s="2" t="s">
        <v>490</v>
      </c>
      <c r="F1668" s="140">
        <v>3</v>
      </c>
      <c r="G1668" s="2" t="s">
        <v>29</v>
      </c>
      <c r="H1668" s="139">
        <v>4</v>
      </c>
      <c r="J1668" s="9" t="s">
        <v>31</v>
      </c>
      <c r="K1668" s="2" t="s">
        <v>51</v>
      </c>
      <c r="L1668" s="156" t="s">
        <v>47</v>
      </c>
      <c r="M1668" s="82">
        <f t="shared" si="97"/>
        <v>2</v>
      </c>
    </row>
    <row r="1669" spans="1:13" ht="30.75" thickBot="1">
      <c r="A1669" s="3"/>
      <c r="B1669" s="57" t="s">
        <v>132</v>
      </c>
      <c r="C1669" s="2"/>
      <c r="D1669" s="58" t="s">
        <v>132</v>
      </c>
      <c r="E1669" s="2" t="s">
        <v>144</v>
      </c>
      <c r="F1669" s="140">
        <v>4</v>
      </c>
      <c r="G1669" s="2" t="s">
        <v>318</v>
      </c>
      <c r="H1669" s="58">
        <v>4</v>
      </c>
      <c r="J1669" s="78" t="s">
        <v>117</v>
      </c>
      <c r="K1669" s="140" t="s">
        <v>152</v>
      </c>
      <c r="L1669" s="156" t="s">
        <v>48</v>
      </c>
      <c r="M1669" s="82">
        <f t="shared" si="97"/>
        <v>0</v>
      </c>
    </row>
    <row r="1670" spans="1:13" ht="30.75" thickBot="1">
      <c r="A1670" s="3"/>
      <c r="B1670" s="57" t="s">
        <v>132</v>
      </c>
      <c r="C1670" s="2"/>
      <c r="D1670" s="58" t="s">
        <v>132</v>
      </c>
      <c r="E1670" s="2" t="s">
        <v>478</v>
      </c>
      <c r="F1670" s="58">
        <v>3</v>
      </c>
      <c r="G1670" s="2" t="s">
        <v>269</v>
      </c>
      <c r="H1670" s="58">
        <v>4</v>
      </c>
      <c r="J1670" s="157" t="s">
        <v>135</v>
      </c>
      <c r="K1670" s="42" t="s">
        <v>107</v>
      </c>
      <c r="L1670" s="158"/>
      <c r="M1670" s="83"/>
    </row>
    <row r="1671" spans="1:13" ht="15.75" thickBot="1">
      <c r="A1671" s="4"/>
      <c r="B1671" s="58" t="s">
        <v>132</v>
      </c>
      <c r="C1671" s="5"/>
      <c r="D1671" s="58" t="s">
        <v>132</v>
      </c>
      <c r="E1671" s="5"/>
      <c r="F1671" s="58" t="s">
        <v>132</v>
      </c>
      <c r="G1671" s="5"/>
      <c r="H1671" s="58" t="s">
        <v>132</v>
      </c>
      <c r="K1671" s="90"/>
    </row>
    <row r="1672" spans="1:13" ht="15.75" thickBot="1">
      <c r="A1672"/>
      <c r="B1672"/>
      <c r="C1672"/>
      <c r="D1672"/>
      <c r="E1672"/>
      <c r="F1672"/>
      <c r="G1672"/>
      <c r="H1672"/>
      <c r="J1672"/>
      <c r="K1672"/>
      <c r="L1672"/>
    </row>
    <row r="1673" spans="1:13" ht="19.5" thickBot="1">
      <c r="A1673" s="391">
        <v>45389</v>
      </c>
      <c r="B1673" s="392"/>
      <c r="C1673" s="392"/>
      <c r="D1673" s="392"/>
      <c r="E1673" s="392"/>
      <c r="F1673" s="392"/>
      <c r="G1673" s="393"/>
      <c r="H1673" s="89">
        <f>SUM(B1675:B1688,D1675:D1688,F1675:F1688,H1675:H1688)+SUM(M1674:M1686)</f>
        <v>219</v>
      </c>
      <c r="J1673" s="53" t="s">
        <v>34</v>
      </c>
      <c r="K1673" s="54" t="s">
        <v>35</v>
      </c>
      <c r="L1673" s="91" t="s">
        <v>50</v>
      </c>
      <c r="M1673" s="161" t="s">
        <v>151</v>
      </c>
    </row>
    <row r="1674" spans="1:13" ht="60.75" thickBot="1">
      <c r="A1674" s="49" t="s">
        <v>0</v>
      </c>
      <c r="B1674" s="51" t="s">
        <v>120</v>
      </c>
      <c r="C1674" s="50" t="s">
        <v>1</v>
      </c>
      <c r="D1674" s="51" t="s">
        <v>120</v>
      </c>
      <c r="E1674" s="50" t="s">
        <v>112</v>
      </c>
      <c r="F1674" s="51" t="s">
        <v>120</v>
      </c>
      <c r="G1674" s="50" t="s">
        <v>131</v>
      </c>
      <c r="H1674" s="52" t="s">
        <v>120</v>
      </c>
      <c r="I1674" s="155">
        <f>H1673/230</f>
        <v>0.95217391304347831</v>
      </c>
      <c r="J1674" s="10" t="s">
        <v>21</v>
      </c>
      <c r="K1674" s="46" t="s">
        <v>467</v>
      </c>
      <c r="L1674" s="159" t="s">
        <v>47</v>
      </c>
      <c r="M1674" s="160">
        <f t="shared" ref="M1674:M1686" si="98">IF(L1674="✔",2,0)</f>
        <v>2</v>
      </c>
    </row>
    <row r="1675" spans="1:13" ht="45">
      <c r="A1675" s="47" t="s">
        <v>424</v>
      </c>
      <c r="B1675" s="48">
        <v>5</v>
      </c>
      <c r="C1675" s="48" t="s">
        <v>2</v>
      </c>
      <c r="D1675" s="48">
        <v>4</v>
      </c>
      <c r="E1675" s="48" t="s">
        <v>11</v>
      </c>
      <c r="F1675" s="55">
        <v>5</v>
      </c>
      <c r="G1675" s="48" t="s">
        <v>5</v>
      </c>
      <c r="H1675" s="138">
        <v>4</v>
      </c>
      <c r="J1675" s="7" t="s">
        <v>2</v>
      </c>
      <c r="K1675" s="2" t="s">
        <v>37</v>
      </c>
      <c r="L1675" s="156" t="s">
        <v>47</v>
      </c>
      <c r="M1675" s="82">
        <f t="shared" si="98"/>
        <v>2</v>
      </c>
    </row>
    <row r="1676" spans="1:13" ht="45">
      <c r="A1676" s="3" t="s">
        <v>113</v>
      </c>
      <c r="B1676" s="2">
        <v>4</v>
      </c>
      <c r="C1676" s="2" t="s">
        <v>21</v>
      </c>
      <c r="D1676" s="2">
        <v>2</v>
      </c>
      <c r="E1676" s="2" t="s">
        <v>479</v>
      </c>
      <c r="F1676" s="140">
        <v>5</v>
      </c>
      <c r="G1676" s="2" t="s">
        <v>6</v>
      </c>
      <c r="H1676" s="139">
        <v>4</v>
      </c>
      <c r="J1676" s="8" t="s">
        <v>4</v>
      </c>
      <c r="K1676" s="2" t="s">
        <v>39</v>
      </c>
      <c r="L1676" s="156" t="s">
        <v>47</v>
      </c>
      <c r="M1676" s="82">
        <f t="shared" si="98"/>
        <v>2</v>
      </c>
    </row>
    <row r="1677" spans="1:13" ht="45">
      <c r="A1677" s="3" t="s">
        <v>163</v>
      </c>
      <c r="B1677" s="2">
        <v>5</v>
      </c>
      <c r="C1677" s="2" t="s">
        <v>17</v>
      </c>
      <c r="D1677" s="2">
        <v>3</v>
      </c>
      <c r="E1677" s="2" t="s">
        <v>12</v>
      </c>
      <c r="F1677" s="140">
        <v>5</v>
      </c>
      <c r="G1677" s="2" t="s">
        <v>7</v>
      </c>
      <c r="H1677" s="139">
        <v>4</v>
      </c>
      <c r="J1677" s="8" t="s">
        <v>38</v>
      </c>
      <c r="K1677" s="2" t="s">
        <v>41</v>
      </c>
      <c r="L1677" s="156" t="s">
        <v>47</v>
      </c>
      <c r="M1677" s="82">
        <f t="shared" si="98"/>
        <v>2</v>
      </c>
    </row>
    <row r="1678" spans="1:13" ht="45">
      <c r="A1678" s="3" t="s">
        <v>114</v>
      </c>
      <c r="B1678" s="2">
        <v>5</v>
      </c>
      <c r="C1678" s="2" t="s">
        <v>4</v>
      </c>
      <c r="D1678" s="2">
        <v>3</v>
      </c>
      <c r="E1678" s="2" t="s">
        <v>13</v>
      </c>
      <c r="F1678" s="140">
        <v>4</v>
      </c>
      <c r="G1678" s="2" t="s">
        <v>8</v>
      </c>
      <c r="H1678" s="139">
        <v>4</v>
      </c>
      <c r="J1678" s="6" t="s">
        <v>20</v>
      </c>
      <c r="K1678" s="2" t="s">
        <v>44</v>
      </c>
      <c r="L1678" s="156" t="s">
        <v>47</v>
      </c>
      <c r="M1678" s="82">
        <f t="shared" si="98"/>
        <v>2</v>
      </c>
    </row>
    <row r="1679" spans="1:13" ht="60">
      <c r="A1679" s="3" t="s">
        <v>32</v>
      </c>
      <c r="B1679" s="2">
        <v>5</v>
      </c>
      <c r="C1679" s="2" t="s">
        <v>38</v>
      </c>
      <c r="D1679" s="2">
        <v>4</v>
      </c>
      <c r="E1679" s="2" t="s">
        <v>43</v>
      </c>
      <c r="F1679" s="140">
        <v>4</v>
      </c>
      <c r="G1679" s="2" t="s">
        <v>9</v>
      </c>
      <c r="H1679" s="139">
        <v>4</v>
      </c>
      <c r="J1679" s="8" t="s">
        <v>31</v>
      </c>
      <c r="K1679" s="2" t="s">
        <v>45</v>
      </c>
      <c r="L1679" s="156" t="s">
        <v>47</v>
      </c>
      <c r="M1679" s="82">
        <f t="shared" si="98"/>
        <v>2</v>
      </c>
    </row>
    <row r="1680" spans="1:13" ht="45">
      <c r="A1680" s="3" t="s">
        <v>115</v>
      </c>
      <c r="B1680" s="2">
        <v>5</v>
      </c>
      <c r="C1680" s="2" t="s">
        <v>27</v>
      </c>
      <c r="D1680" s="2">
        <v>4</v>
      </c>
      <c r="E1680" s="2" t="s">
        <v>14</v>
      </c>
      <c r="F1680" s="140">
        <v>4</v>
      </c>
      <c r="G1680" s="2" t="s">
        <v>10</v>
      </c>
      <c r="H1680" s="139">
        <v>4</v>
      </c>
      <c r="J1680" s="3" t="s">
        <v>33</v>
      </c>
      <c r="K1680" s="2" t="s">
        <v>49</v>
      </c>
      <c r="L1680" s="156" t="s">
        <v>47</v>
      </c>
      <c r="M1680" s="82">
        <f t="shared" si="98"/>
        <v>2</v>
      </c>
    </row>
    <row r="1681" spans="1:13" ht="45">
      <c r="A1681" s="3" t="s">
        <v>116</v>
      </c>
      <c r="B1681" s="2">
        <v>5</v>
      </c>
      <c r="C1681" s="2" t="s">
        <v>323</v>
      </c>
      <c r="D1681" s="2">
        <v>4</v>
      </c>
      <c r="E1681" s="2" t="s">
        <v>15</v>
      </c>
      <c r="F1681" s="140">
        <v>4</v>
      </c>
      <c r="G1681" s="2" t="s">
        <v>18</v>
      </c>
      <c r="H1681" s="139">
        <v>4</v>
      </c>
      <c r="J1681" s="8" t="s">
        <v>16</v>
      </c>
      <c r="K1681" s="2" t="s">
        <v>40</v>
      </c>
      <c r="L1681" s="156" t="s">
        <v>48</v>
      </c>
      <c r="M1681" s="82">
        <f t="shared" si="98"/>
        <v>0</v>
      </c>
    </row>
    <row r="1682" spans="1:13" ht="60">
      <c r="A1682" s="3" t="s">
        <v>117</v>
      </c>
      <c r="B1682" s="2">
        <v>5</v>
      </c>
      <c r="C1682" s="2" t="s">
        <v>130</v>
      </c>
      <c r="D1682" s="2">
        <v>4</v>
      </c>
      <c r="E1682" s="2" t="s">
        <v>16</v>
      </c>
      <c r="F1682" s="140">
        <v>4</v>
      </c>
      <c r="G1682" s="2" t="s">
        <v>252</v>
      </c>
      <c r="H1682" s="139">
        <v>4</v>
      </c>
      <c r="J1682" s="9" t="s">
        <v>27</v>
      </c>
      <c r="K1682" s="2" t="s">
        <v>476</v>
      </c>
      <c r="L1682" s="156" t="s">
        <v>47</v>
      </c>
      <c r="M1682" s="82">
        <f t="shared" si="98"/>
        <v>2</v>
      </c>
    </row>
    <row r="1683" spans="1:13" ht="45">
      <c r="A1683" s="3" t="s">
        <v>118</v>
      </c>
      <c r="B1683" s="2">
        <v>5</v>
      </c>
      <c r="C1683" s="2" t="s">
        <v>164</v>
      </c>
      <c r="D1683" s="2">
        <v>3</v>
      </c>
      <c r="E1683" s="2" t="s">
        <v>26</v>
      </c>
      <c r="F1683" s="140">
        <v>4</v>
      </c>
      <c r="G1683" s="2" t="s">
        <v>25</v>
      </c>
      <c r="H1683" s="139">
        <v>4</v>
      </c>
      <c r="J1683" s="6" t="s">
        <v>28</v>
      </c>
      <c r="K1683" s="2" t="s">
        <v>40</v>
      </c>
      <c r="L1683" s="156" t="s">
        <v>47</v>
      </c>
      <c r="M1683" s="82">
        <f t="shared" si="98"/>
        <v>2</v>
      </c>
    </row>
    <row r="1684" spans="1:13" ht="45">
      <c r="A1684" s="3" t="s">
        <v>161</v>
      </c>
      <c r="B1684" s="2">
        <v>5</v>
      </c>
      <c r="C1684" s="2" t="s">
        <v>31</v>
      </c>
      <c r="D1684" s="2">
        <v>4</v>
      </c>
      <c r="E1684" s="2" t="s">
        <v>23</v>
      </c>
      <c r="F1684" s="140">
        <v>4</v>
      </c>
      <c r="G1684" s="2" t="s">
        <v>28</v>
      </c>
      <c r="H1684" s="139">
        <v>4</v>
      </c>
      <c r="J1684" s="3" t="s">
        <v>119</v>
      </c>
      <c r="K1684" s="2" t="s">
        <v>46</v>
      </c>
      <c r="L1684" s="156" t="s">
        <v>47</v>
      </c>
      <c r="M1684" s="82">
        <f t="shared" si="98"/>
        <v>2</v>
      </c>
    </row>
    <row r="1685" spans="1:13" ht="45">
      <c r="A1685" s="3"/>
      <c r="B1685" s="57" t="s">
        <v>132</v>
      </c>
      <c r="C1685" s="2" t="s">
        <v>30</v>
      </c>
      <c r="D1685" s="2">
        <v>4</v>
      </c>
      <c r="E1685" s="2" t="s">
        <v>490</v>
      </c>
      <c r="F1685" s="140">
        <v>3</v>
      </c>
      <c r="G1685" s="2" t="s">
        <v>29</v>
      </c>
      <c r="H1685" s="139">
        <v>4</v>
      </c>
      <c r="J1685" s="9" t="s">
        <v>31</v>
      </c>
      <c r="K1685" s="2" t="s">
        <v>51</v>
      </c>
      <c r="L1685" s="156" t="s">
        <v>47</v>
      </c>
      <c r="M1685" s="82">
        <f t="shared" si="98"/>
        <v>2</v>
      </c>
    </row>
    <row r="1686" spans="1:13" ht="30.75" thickBot="1">
      <c r="A1686" s="3"/>
      <c r="B1686" s="57" t="s">
        <v>132</v>
      </c>
      <c r="C1686" s="2"/>
      <c r="D1686" s="58" t="s">
        <v>132</v>
      </c>
      <c r="E1686" s="2" t="s">
        <v>144</v>
      </c>
      <c r="F1686" s="140">
        <v>4</v>
      </c>
      <c r="G1686" s="2" t="s">
        <v>318</v>
      </c>
      <c r="H1686" s="58">
        <v>4</v>
      </c>
      <c r="J1686" s="78" t="s">
        <v>117</v>
      </c>
      <c r="K1686" s="140" t="s">
        <v>152</v>
      </c>
      <c r="L1686" s="156" t="s">
        <v>47</v>
      </c>
      <c r="M1686" s="82">
        <f t="shared" si="98"/>
        <v>2</v>
      </c>
    </row>
    <row r="1687" spans="1:13" ht="30.75" thickBot="1">
      <c r="A1687" s="3"/>
      <c r="B1687" s="57" t="s">
        <v>132</v>
      </c>
      <c r="C1687" s="2"/>
      <c r="D1687" s="58" t="s">
        <v>132</v>
      </c>
      <c r="E1687" s="2" t="s">
        <v>478</v>
      </c>
      <c r="F1687" s="58">
        <v>5</v>
      </c>
      <c r="G1687" s="2" t="s">
        <v>269</v>
      </c>
      <c r="H1687" s="58">
        <v>4</v>
      </c>
      <c r="J1687" s="157" t="s">
        <v>135</v>
      </c>
      <c r="K1687" s="42" t="s">
        <v>107</v>
      </c>
      <c r="L1687" s="158"/>
      <c r="M1687" s="83"/>
    </row>
    <row r="1688" spans="1:13" ht="15.75" thickBot="1">
      <c r="A1688" s="4"/>
      <c r="B1688" s="58" t="s">
        <v>132</v>
      </c>
      <c r="C1688" s="5"/>
      <c r="D1688" s="58" t="s">
        <v>132</v>
      </c>
      <c r="E1688" s="5"/>
      <c r="F1688" s="58" t="s">
        <v>132</v>
      </c>
      <c r="G1688" s="5"/>
      <c r="H1688" s="58" t="s">
        <v>132</v>
      </c>
      <c r="K1688" s="90"/>
    </row>
    <row r="1689" spans="1:13" ht="15.75" thickBot="1">
      <c r="A1689"/>
      <c r="B1689"/>
      <c r="C1689"/>
      <c r="D1689"/>
      <c r="E1689"/>
      <c r="F1689"/>
      <c r="G1689"/>
      <c r="H1689"/>
      <c r="J1689"/>
      <c r="K1689"/>
      <c r="L1689"/>
    </row>
    <row r="1690" spans="1:13" ht="19.5" thickBot="1">
      <c r="A1690" s="391">
        <v>45390</v>
      </c>
      <c r="B1690" s="392"/>
      <c r="C1690" s="392"/>
      <c r="D1690" s="392"/>
      <c r="E1690" s="392"/>
      <c r="F1690" s="392"/>
      <c r="G1690" s="393"/>
      <c r="H1690" s="89">
        <f>SUM(B1692:B1705,D1692:D1705,F1692:F1705,H1692:H1705)+SUM(M1691:M1703)</f>
        <v>217</v>
      </c>
      <c r="J1690" s="53" t="s">
        <v>34</v>
      </c>
      <c r="K1690" s="54" t="s">
        <v>35</v>
      </c>
      <c r="L1690" s="91" t="s">
        <v>50</v>
      </c>
      <c r="M1690" s="161" t="s">
        <v>151</v>
      </c>
    </row>
    <row r="1691" spans="1:13" ht="16.5" customHeight="1" thickBot="1">
      <c r="A1691" s="49" t="s">
        <v>0</v>
      </c>
      <c r="B1691" s="51" t="s">
        <v>120</v>
      </c>
      <c r="C1691" s="50" t="s">
        <v>1</v>
      </c>
      <c r="D1691" s="51" t="s">
        <v>120</v>
      </c>
      <c r="E1691" s="50" t="s">
        <v>112</v>
      </c>
      <c r="F1691" s="51" t="s">
        <v>120</v>
      </c>
      <c r="G1691" s="50" t="s">
        <v>131</v>
      </c>
      <c r="H1691" s="52" t="s">
        <v>120</v>
      </c>
      <c r="I1691" s="155">
        <f>H1690/230</f>
        <v>0.94347826086956521</v>
      </c>
      <c r="J1691" s="10" t="s">
        <v>21</v>
      </c>
      <c r="K1691" s="46" t="s">
        <v>467</v>
      </c>
      <c r="L1691" s="159" t="s">
        <v>47</v>
      </c>
      <c r="M1691" s="160">
        <f t="shared" ref="M1691:M1703" si="99">IF(L1691="✔",2,0)</f>
        <v>2</v>
      </c>
    </row>
    <row r="1692" spans="1:13" ht="45">
      <c r="A1692" s="47" t="s">
        <v>424</v>
      </c>
      <c r="B1692" s="48">
        <v>3</v>
      </c>
      <c r="C1692" s="48" t="s">
        <v>2</v>
      </c>
      <c r="D1692" s="48">
        <v>4</v>
      </c>
      <c r="E1692" s="48" t="s">
        <v>11</v>
      </c>
      <c r="F1692" s="55">
        <v>5</v>
      </c>
      <c r="G1692" s="48" t="s">
        <v>5</v>
      </c>
      <c r="H1692" s="138">
        <v>4</v>
      </c>
      <c r="J1692" s="7" t="s">
        <v>2</v>
      </c>
      <c r="K1692" s="2" t="s">
        <v>37</v>
      </c>
      <c r="L1692" s="156" t="s">
        <v>47</v>
      </c>
      <c r="M1692" s="82">
        <f t="shared" si="99"/>
        <v>2</v>
      </c>
    </row>
    <row r="1693" spans="1:13" ht="16.5" customHeight="1">
      <c r="A1693" s="3" t="s">
        <v>113</v>
      </c>
      <c r="B1693" s="2">
        <v>4</v>
      </c>
      <c r="C1693" s="2" t="s">
        <v>21</v>
      </c>
      <c r="D1693" s="2">
        <v>2</v>
      </c>
      <c r="E1693" s="2" t="s">
        <v>479</v>
      </c>
      <c r="F1693" s="140">
        <v>5</v>
      </c>
      <c r="G1693" s="2" t="s">
        <v>6</v>
      </c>
      <c r="H1693" s="139">
        <v>4</v>
      </c>
      <c r="J1693" s="8" t="s">
        <v>4</v>
      </c>
      <c r="K1693" s="2" t="s">
        <v>39</v>
      </c>
      <c r="L1693" s="156" t="s">
        <v>47</v>
      </c>
      <c r="M1693" s="82">
        <f t="shared" si="99"/>
        <v>2</v>
      </c>
    </row>
    <row r="1694" spans="1:13" ht="45">
      <c r="A1694" s="3" t="s">
        <v>163</v>
      </c>
      <c r="B1694" s="2">
        <v>5</v>
      </c>
      <c r="C1694" s="2" t="s">
        <v>17</v>
      </c>
      <c r="D1694" s="2">
        <v>3</v>
      </c>
      <c r="E1694" s="2" t="s">
        <v>12</v>
      </c>
      <c r="F1694" s="140">
        <v>5</v>
      </c>
      <c r="G1694" s="2" t="s">
        <v>7</v>
      </c>
      <c r="H1694" s="139">
        <v>4</v>
      </c>
      <c r="J1694" s="8" t="s">
        <v>38</v>
      </c>
      <c r="K1694" s="2" t="s">
        <v>41</v>
      </c>
      <c r="L1694" s="156" t="s">
        <v>47</v>
      </c>
      <c r="M1694" s="82">
        <f t="shared" si="99"/>
        <v>2</v>
      </c>
    </row>
    <row r="1695" spans="1:13" ht="16.5" customHeight="1">
      <c r="A1695" s="3" t="s">
        <v>114</v>
      </c>
      <c r="B1695" s="2">
        <v>5</v>
      </c>
      <c r="C1695" s="2" t="s">
        <v>4</v>
      </c>
      <c r="D1695" s="2">
        <v>3</v>
      </c>
      <c r="E1695" s="2" t="s">
        <v>13</v>
      </c>
      <c r="F1695" s="140">
        <v>4</v>
      </c>
      <c r="G1695" s="2" t="s">
        <v>8</v>
      </c>
      <c r="H1695" s="139">
        <v>4</v>
      </c>
      <c r="J1695" s="6" t="s">
        <v>20</v>
      </c>
      <c r="K1695" s="2" t="s">
        <v>44</v>
      </c>
      <c r="L1695" s="156" t="s">
        <v>47</v>
      </c>
      <c r="M1695" s="82">
        <f t="shared" si="99"/>
        <v>2</v>
      </c>
    </row>
    <row r="1696" spans="1:13" ht="60">
      <c r="A1696" s="3" t="s">
        <v>32</v>
      </c>
      <c r="B1696" s="2">
        <v>5</v>
      </c>
      <c r="C1696" s="2" t="s">
        <v>38</v>
      </c>
      <c r="D1696" s="2">
        <v>4</v>
      </c>
      <c r="E1696" s="2" t="s">
        <v>43</v>
      </c>
      <c r="F1696" s="140">
        <v>4</v>
      </c>
      <c r="G1696" s="2" t="s">
        <v>9</v>
      </c>
      <c r="H1696" s="139">
        <v>4</v>
      </c>
      <c r="J1696" s="8" t="s">
        <v>31</v>
      </c>
      <c r="K1696" s="2" t="s">
        <v>45</v>
      </c>
      <c r="L1696" s="156" t="s">
        <v>47</v>
      </c>
      <c r="M1696" s="82">
        <f t="shared" si="99"/>
        <v>2</v>
      </c>
    </row>
    <row r="1697" spans="1:13" ht="45">
      <c r="A1697" s="3" t="s">
        <v>115</v>
      </c>
      <c r="B1697" s="2">
        <v>5</v>
      </c>
      <c r="C1697" s="2" t="s">
        <v>27</v>
      </c>
      <c r="D1697" s="2">
        <v>4</v>
      </c>
      <c r="E1697" s="2" t="s">
        <v>14</v>
      </c>
      <c r="F1697" s="140">
        <v>4</v>
      </c>
      <c r="G1697" s="2" t="s">
        <v>10</v>
      </c>
      <c r="H1697" s="139">
        <v>4</v>
      </c>
      <c r="J1697" s="3" t="s">
        <v>33</v>
      </c>
      <c r="K1697" s="2" t="s">
        <v>49</v>
      </c>
      <c r="L1697" s="156" t="s">
        <v>47</v>
      </c>
      <c r="M1697" s="82">
        <f t="shared" si="99"/>
        <v>2</v>
      </c>
    </row>
    <row r="1698" spans="1:13" ht="45">
      <c r="A1698" s="3" t="s">
        <v>116</v>
      </c>
      <c r="B1698" s="2">
        <v>5</v>
      </c>
      <c r="C1698" s="2" t="s">
        <v>323</v>
      </c>
      <c r="D1698" s="2">
        <v>4</v>
      </c>
      <c r="E1698" s="2" t="s">
        <v>15</v>
      </c>
      <c r="F1698" s="140">
        <v>4</v>
      </c>
      <c r="G1698" s="2" t="s">
        <v>18</v>
      </c>
      <c r="H1698" s="139">
        <v>4</v>
      </c>
      <c r="J1698" s="8" t="s">
        <v>16</v>
      </c>
      <c r="K1698" s="2" t="s">
        <v>40</v>
      </c>
      <c r="L1698" s="156" t="s">
        <v>48</v>
      </c>
      <c r="M1698" s="82">
        <f t="shared" si="99"/>
        <v>0</v>
      </c>
    </row>
    <row r="1699" spans="1:13" ht="60">
      <c r="A1699" s="3" t="s">
        <v>117</v>
      </c>
      <c r="B1699" s="2">
        <v>5</v>
      </c>
      <c r="C1699" s="2" t="s">
        <v>130</v>
      </c>
      <c r="D1699" s="2">
        <v>4</v>
      </c>
      <c r="E1699" s="2" t="s">
        <v>16</v>
      </c>
      <c r="F1699" s="140">
        <v>4</v>
      </c>
      <c r="G1699" s="2" t="s">
        <v>252</v>
      </c>
      <c r="H1699" s="139">
        <v>4</v>
      </c>
      <c r="J1699" s="9" t="s">
        <v>27</v>
      </c>
      <c r="K1699" s="2" t="s">
        <v>476</v>
      </c>
      <c r="L1699" s="156" t="s">
        <v>47</v>
      </c>
      <c r="M1699" s="82">
        <f t="shared" si="99"/>
        <v>2</v>
      </c>
    </row>
    <row r="1700" spans="1:13" ht="45">
      <c r="A1700" s="3" t="s">
        <v>118</v>
      </c>
      <c r="B1700" s="2">
        <v>5</v>
      </c>
      <c r="C1700" s="2" t="s">
        <v>164</v>
      </c>
      <c r="D1700" s="2">
        <v>3</v>
      </c>
      <c r="E1700" s="2" t="s">
        <v>26</v>
      </c>
      <c r="F1700" s="140">
        <v>4</v>
      </c>
      <c r="G1700" s="2" t="s">
        <v>25</v>
      </c>
      <c r="H1700" s="139">
        <v>4</v>
      </c>
      <c r="J1700" s="6" t="s">
        <v>28</v>
      </c>
      <c r="K1700" s="2" t="s">
        <v>40</v>
      </c>
      <c r="L1700" s="156" t="s">
        <v>47</v>
      </c>
      <c r="M1700" s="82">
        <f t="shared" si="99"/>
        <v>2</v>
      </c>
    </row>
    <row r="1701" spans="1:13" ht="45">
      <c r="A1701" s="3" t="s">
        <v>161</v>
      </c>
      <c r="B1701" s="2">
        <v>5</v>
      </c>
      <c r="C1701" s="2" t="s">
        <v>31</v>
      </c>
      <c r="D1701" s="2">
        <v>4</v>
      </c>
      <c r="E1701" s="2" t="s">
        <v>23</v>
      </c>
      <c r="F1701" s="140">
        <v>4</v>
      </c>
      <c r="G1701" s="2" t="s">
        <v>28</v>
      </c>
      <c r="H1701" s="139">
        <v>4</v>
      </c>
      <c r="J1701" s="3" t="s">
        <v>119</v>
      </c>
      <c r="K1701" s="2" t="s">
        <v>46</v>
      </c>
      <c r="L1701" s="156" t="s">
        <v>47</v>
      </c>
      <c r="M1701" s="82">
        <f t="shared" si="99"/>
        <v>2</v>
      </c>
    </row>
    <row r="1702" spans="1:13" ht="45">
      <c r="A1702" s="3"/>
      <c r="B1702" s="57" t="s">
        <v>132</v>
      </c>
      <c r="C1702" s="2" t="s">
        <v>30</v>
      </c>
      <c r="D1702" s="2">
        <v>4</v>
      </c>
      <c r="E1702" s="2" t="s">
        <v>490</v>
      </c>
      <c r="F1702" s="140">
        <v>3</v>
      </c>
      <c r="G1702" s="2" t="s">
        <v>29</v>
      </c>
      <c r="H1702" s="139">
        <v>4</v>
      </c>
      <c r="J1702" s="9" t="s">
        <v>31</v>
      </c>
      <c r="K1702" s="2" t="s">
        <v>51</v>
      </c>
      <c r="L1702" s="156" t="s">
        <v>47</v>
      </c>
      <c r="M1702" s="82">
        <f t="shared" si="99"/>
        <v>2</v>
      </c>
    </row>
    <row r="1703" spans="1:13" ht="30.75" thickBot="1">
      <c r="A1703" s="3"/>
      <c r="B1703" s="57" t="s">
        <v>132</v>
      </c>
      <c r="C1703" s="2"/>
      <c r="D1703" s="58" t="s">
        <v>132</v>
      </c>
      <c r="E1703" s="2" t="s">
        <v>144</v>
      </c>
      <c r="F1703" s="140">
        <v>4</v>
      </c>
      <c r="G1703" s="2" t="s">
        <v>318</v>
      </c>
      <c r="H1703" s="58">
        <v>4</v>
      </c>
      <c r="J1703" s="78" t="s">
        <v>117</v>
      </c>
      <c r="K1703" s="140" t="s">
        <v>152</v>
      </c>
      <c r="L1703" s="156" t="s">
        <v>47</v>
      </c>
      <c r="M1703" s="82">
        <f t="shared" si="99"/>
        <v>2</v>
      </c>
    </row>
    <row r="1704" spans="1:13" ht="30.75" thickBot="1">
      <c r="A1704" s="3"/>
      <c r="B1704" s="57" t="s">
        <v>132</v>
      </c>
      <c r="C1704" s="2"/>
      <c r="D1704" s="58" t="s">
        <v>132</v>
      </c>
      <c r="E1704" s="2" t="s">
        <v>478</v>
      </c>
      <c r="F1704" s="58">
        <v>5</v>
      </c>
      <c r="G1704" s="2" t="s">
        <v>269</v>
      </c>
      <c r="H1704" s="58">
        <v>4</v>
      </c>
      <c r="J1704" s="157" t="s">
        <v>135</v>
      </c>
      <c r="K1704" s="42" t="s">
        <v>107</v>
      </c>
      <c r="L1704" s="158"/>
      <c r="M1704" s="83"/>
    </row>
    <row r="1705" spans="1:13" ht="15.75" thickBot="1">
      <c r="A1705" s="4"/>
      <c r="B1705" s="58" t="s">
        <v>132</v>
      </c>
      <c r="C1705" s="5"/>
      <c r="D1705" s="58" t="s">
        <v>132</v>
      </c>
      <c r="E1705" s="5"/>
      <c r="F1705" s="58" t="s">
        <v>132</v>
      </c>
      <c r="G1705" s="5"/>
      <c r="H1705" s="58" t="s">
        <v>132</v>
      </c>
      <c r="K1705" s="90"/>
    </row>
    <row r="1706" spans="1:13" ht="15.75" thickBot="1">
      <c r="A1706"/>
      <c r="B1706"/>
      <c r="C1706"/>
      <c r="D1706"/>
      <c r="E1706"/>
      <c r="F1706"/>
      <c r="G1706"/>
      <c r="H1706"/>
      <c r="J1706"/>
      <c r="K1706"/>
      <c r="L1706"/>
    </row>
    <row r="1707" spans="1:13" ht="19.5" thickBot="1">
      <c r="A1707" s="391">
        <v>45391</v>
      </c>
      <c r="B1707" s="392"/>
      <c r="C1707" s="392"/>
      <c r="D1707" s="392"/>
      <c r="E1707" s="392"/>
      <c r="F1707" s="392"/>
      <c r="G1707" s="393"/>
      <c r="H1707" s="89">
        <f>SUM(B1709:B1722,D1709:D1722,F1709:F1722,H1709:H1722)+SUM(M1708:M1720)</f>
        <v>211</v>
      </c>
      <c r="J1707" s="53" t="s">
        <v>34</v>
      </c>
      <c r="K1707" s="54" t="s">
        <v>35</v>
      </c>
      <c r="L1707" s="91" t="s">
        <v>50</v>
      </c>
      <c r="M1707" s="161" t="s">
        <v>151</v>
      </c>
    </row>
    <row r="1708" spans="1:13" ht="60.75" thickBot="1">
      <c r="A1708" s="49" t="s">
        <v>0</v>
      </c>
      <c r="B1708" s="51" t="s">
        <v>120</v>
      </c>
      <c r="C1708" s="50" t="s">
        <v>1</v>
      </c>
      <c r="D1708" s="51" t="s">
        <v>120</v>
      </c>
      <c r="E1708" s="50" t="s">
        <v>112</v>
      </c>
      <c r="F1708" s="51" t="s">
        <v>120</v>
      </c>
      <c r="G1708" s="50" t="s">
        <v>131</v>
      </c>
      <c r="H1708" s="52" t="s">
        <v>120</v>
      </c>
      <c r="I1708" s="155">
        <f>H1707/230</f>
        <v>0.91739130434782612</v>
      </c>
      <c r="J1708" s="10" t="s">
        <v>21</v>
      </c>
      <c r="K1708" s="46" t="s">
        <v>467</v>
      </c>
      <c r="L1708" s="159" t="s">
        <v>47</v>
      </c>
      <c r="M1708" s="160">
        <f t="shared" ref="M1708:M1720" si="100">IF(L1708="✔",2,0)</f>
        <v>2</v>
      </c>
    </row>
    <row r="1709" spans="1:13" ht="45">
      <c r="A1709" s="47" t="s">
        <v>424</v>
      </c>
      <c r="B1709" s="48">
        <v>3</v>
      </c>
      <c r="C1709" s="48" t="s">
        <v>2</v>
      </c>
      <c r="D1709" s="48">
        <v>4</v>
      </c>
      <c r="E1709" s="48" t="s">
        <v>11</v>
      </c>
      <c r="F1709" s="55">
        <v>5</v>
      </c>
      <c r="G1709" s="48" t="s">
        <v>5</v>
      </c>
      <c r="H1709" s="138">
        <v>4</v>
      </c>
      <c r="J1709" s="7" t="s">
        <v>2</v>
      </c>
      <c r="K1709" s="2" t="s">
        <v>37</v>
      </c>
      <c r="L1709" s="156" t="s">
        <v>47</v>
      </c>
      <c r="M1709" s="82">
        <f t="shared" si="100"/>
        <v>2</v>
      </c>
    </row>
    <row r="1710" spans="1:13" ht="45">
      <c r="A1710" s="3" t="s">
        <v>113</v>
      </c>
      <c r="B1710" s="2">
        <v>4</v>
      </c>
      <c r="C1710" s="2" t="s">
        <v>21</v>
      </c>
      <c r="D1710" s="2">
        <v>2</v>
      </c>
      <c r="E1710" s="2" t="s">
        <v>479</v>
      </c>
      <c r="F1710" s="140">
        <v>5</v>
      </c>
      <c r="G1710" s="2" t="s">
        <v>6</v>
      </c>
      <c r="H1710" s="139">
        <v>4</v>
      </c>
      <c r="J1710" s="8" t="s">
        <v>4</v>
      </c>
      <c r="K1710" s="2" t="s">
        <v>39</v>
      </c>
      <c r="L1710" s="156" t="s">
        <v>47</v>
      </c>
      <c r="M1710" s="82">
        <f t="shared" si="100"/>
        <v>2</v>
      </c>
    </row>
    <row r="1711" spans="1:13" ht="45">
      <c r="A1711" s="3" t="s">
        <v>163</v>
      </c>
      <c r="B1711" s="2">
        <v>5</v>
      </c>
      <c r="C1711" s="2" t="s">
        <v>17</v>
      </c>
      <c r="D1711" s="2">
        <v>3</v>
      </c>
      <c r="E1711" s="2" t="s">
        <v>12</v>
      </c>
      <c r="F1711" s="140">
        <v>5</v>
      </c>
      <c r="G1711" s="2" t="s">
        <v>7</v>
      </c>
      <c r="H1711" s="139">
        <v>4</v>
      </c>
      <c r="J1711" s="8" t="s">
        <v>38</v>
      </c>
      <c r="K1711" s="2" t="s">
        <v>41</v>
      </c>
      <c r="L1711" s="156" t="s">
        <v>47</v>
      </c>
      <c r="M1711" s="82">
        <f t="shared" si="100"/>
        <v>2</v>
      </c>
    </row>
    <row r="1712" spans="1:13" ht="45">
      <c r="A1712" s="3" t="s">
        <v>114</v>
      </c>
      <c r="B1712" s="2">
        <v>5</v>
      </c>
      <c r="C1712" s="2" t="s">
        <v>4</v>
      </c>
      <c r="D1712" s="2">
        <v>3</v>
      </c>
      <c r="E1712" s="2" t="s">
        <v>13</v>
      </c>
      <c r="F1712" s="140">
        <v>4</v>
      </c>
      <c r="G1712" s="2" t="s">
        <v>8</v>
      </c>
      <c r="H1712" s="139">
        <v>4</v>
      </c>
      <c r="J1712" s="6" t="s">
        <v>20</v>
      </c>
      <c r="K1712" s="2" t="s">
        <v>44</v>
      </c>
      <c r="L1712" s="156" t="s">
        <v>47</v>
      </c>
      <c r="M1712" s="82">
        <f t="shared" si="100"/>
        <v>2</v>
      </c>
    </row>
    <row r="1713" spans="1:13" ht="60">
      <c r="A1713" s="3" t="s">
        <v>32</v>
      </c>
      <c r="B1713" s="2">
        <v>5</v>
      </c>
      <c r="C1713" s="2" t="s">
        <v>38</v>
      </c>
      <c r="D1713" s="2">
        <v>4</v>
      </c>
      <c r="E1713" s="2" t="s">
        <v>43</v>
      </c>
      <c r="F1713" s="140">
        <v>4</v>
      </c>
      <c r="G1713" s="2" t="s">
        <v>9</v>
      </c>
      <c r="H1713" s="139">
        <v>4</v>
      </c>
      <c r="J1713" s="8" t="s">
        <v>31</v>
      </c>
      <c r="K1713" s="2" t="s">
        <v>45</v>
      </c>
      <c r="L1713" s="156" t="s">
        <v>47</v>
      </c>
      <c r="M1713" s="82">
        <f t="shared" si="100"/>
        <v>2</v>
      </c>
    </row>
    <row r="1714" spans="1:13" ht="45">
      <c r="A1714" s="3" t="s">
        <v>115</v>
      </c>
      <c r="B1714" s="2">
        <v>5</v>
      </c>
      <c r="C1714" s="2" t="s">
        <v>27</v>
      </c>
      <c r="D1714" s="2">
        <v>4</v>
      </c>
      <c r="E1714" s="2" t="s">
        <v>14</v>
      </c>
      <c r="F1714" s="140">
        <v>4</v>
      </c>
      <c r="G1714" s="2" t="s">
        <v>10</v>
      </c>
      <c r="H1714" s="139">
        <v>4</v>
      </c>
      <c r="J1714" s="3" t="s">
        <v>33</v>
      </c>
      <c r="K1714" s="2" t="s">
        <v>49</v>
      </c>
      <c r="L1714" s="156" t="s">
        <v>47</v>
      </c>
      <c r="M1714" s="82">
        <f t="shared" si="100"/>
        <v>2</v>
      </c>
    </row>
    <row r="1715" spans="1:13" ht="45">
      <c r="A1715" s="3" t="s">
        <v>116</v>
      </c>
      <c r="B1715" s="2">
        <v>5</v>
      </c>
      <c r="C1715" s="2" t="s">
        <v>323</v>
      </c>
      <c r="D1715" s="2">
        <v>4</v>
      </c>
      <c r="E1715" s="2" t="s">
        <v>15</v>
      </c>
      <c r="F1715" s="140">
        <v>4</v>
      </c>
      <c r="G1715" s="2" t="s">
        <v>18</v>
      </c>
      <c r="H1715" s="139">
        <v>4</v>
      </c>
      <c r="J1715" s="8" t="s">
        <v>16</v>
      </c>
      <c r="K1715" s="2" t="s">
        <v>40</v>
      </c>
      <c r="L1715" s="156" t="s">
        <v>48</v>
      </c>
      <c r="M1715" s="82">
        <f t="shared" si="100"/>
        <v>0</v>
      </c>
    </row>
    <row r="1716" spans="1:13" ht="60">
      <c r="A1716" s="3" t="s">
        <v>117</v>
      </c>
      <c r="B1716" s="2">
        <v>3</v>
      </c>
      <c r="C1716" s="2" t="s">
        <v>130</v>
      </c>
      <c r="D1716" s="2">
        <v>4</v>
      </c>
      <c r="E1716" s="2" t="s">
        <v>16</v>
      </c>
      <c r="F1716" s="140">
        <v>4</v>
      </c>
      <c r="G1716" s="2" t="s">
        <v>252</v>
      </c>
      <c r="H1716" s="139">
        <v>4</v>
      </c>
      <c r="J1716" s="9" t="s">
        <v>27</v>
      </c>
      <c r="K1716" s="2" t="s">
        <v>476</v>
      </c>
      <c r="L1716" s="156" t="s">
        <v>47</v>
      </c>
      <c r="M1716" s="82">
        <f t="shared" si="100"/>
        <v>2</v>
      </c>
    </row>
    <row r="1717" spans="1:13" ht="45">
      <c r="A1717" s="3" t="s">
        <v>118</v>
      </c>
      <c r="B1717" s="2">
        <v>5</v>
      </c>
      <c r="C1717" s="2" t="s">
        <v>164</v>
      </c>
      <c r="D1717" s="2">
        <v>3</v>
      </c>
      <c r="E1717" s="2" t="s">
        <v>26</v>
      </c>
      <c r="F1717" s="140">
        <v>4</v>
      </c>
      <c r="G1717" s="2" t="s">
        <v>25</v>
      </c>
      <c r="H1717" s="139">
        <v>4</v>
      </c>
      <c r="J1717" s="6" t="s">
        <v>28</v>
      </c>
      <c r="K1717" s="2" t="s">
        <v>40</v>
      </c>
      <c r="L1717" s="156" t="s">
        <v>47</v>
      </c>
      <c r="M1717" s="82">
        <f t="shared" si="100"/>
        <v>2</v>
      </c>
    </row>
    <row r="1718" spans="1:13" ht="45">
      <c r="A1718" s="3" t="s">
        <v>161</v>
      </c>
      <c r="B1718" s="2">
        <v>5</v>
      </c>
      <c r="C1718" s="2" t="s">
        <v>31</v>
      </c>
      <c r="D1718" s="2">
        <v>4</v>
      </c>
      <c r="E1718" s="2" t="s">
        <v>23</v>
      </c>
      <c r="F1718" s="140">
        <v>4</v>
      </c>
      <c r="G1718" s="2" t="s">
        <v>28</v>
      </c>
      <c r="H1718" s="139">
        <v>4</v>
      </c>
      <c r="J1718" s="3" t="s">
        <v>119</v>
      </c>
      <c r="K1718" s="2" t="s">
        <v>46</v>
      </c>
      <c r="L1718" s="156" t="s">
        <v>47</v>
      </c>
      <c r="M1718" s="82">
        <f t="shared" si="100"/>
        <v>2</v>
      </c>
    </row>
    <row r="1719" spans="1:13" ht="41.25" customHeight="1">
      <c r="A1719" s="3"/>
      <c r="B1719" s="57" t="s">
        <v>132</v>
      </c>
      <c r="C1719" s="2" t="s">
        <v>30</v>
      </c>
      <c r="D1719" s="2">
        <v>4</v>
      </c>
      <c r="E1719" s="2" t="s">
        <v>490</v>
      </c>
      <c r="F1719" s="140">
        <v>3</v>
      </c>
      <c r="G1719" s="2" t="s">
        <v>29</v>
      </c>
      <c r="H1719" s="139">
        <v>4</v>
      </c>
      <c r="J1719" s="9" t="s">
        <v>31</v>
      </c>
      <c r="K1719" s="2" t="s">
        <v>51</v>
      </c>
      <c r="L1719" s="156" t="s">
        <v>47</v>
      </c>
      <c r="M1719" s="82">
        <f t="shared" si="100"/>
        <v>2</v>
      </c>
    </row>
    <row r="1720" spans="1:13" ht="30.75" thickBot="1">
      <c r="A1720" s="3"/>
      <c r="B1720" s="57" t="s">
        <v>132</v>
      </c>
      <c r="C1720" s="2"/>
      <c r="D1720" s="58" t="s">
        <v>132</v>
      </c>
      <c r="E1720" s="2" t="s">
        <v>144</v>
      </c>
      <c r="F1720" s="140">
        <v>4</v>
      </c>
      <c r="G1720" s="2" t="s">
        <v>318</v>
      </c>
      <c r="H1720" s="58">
        <v>4</v>
      </c>
      <c r="J1720" s="78" t="s">
        <v>117</v>
      </c>
      <c r="K1720" s="140" t="s">
        <v>152</v>
      </c>
      <c r="L1720" s="156" t="s">
        <v>48</v>
      </c>
      <c r="M1720" s="82">
        <f t="shared" si="100"/>
        <v>0</v>
      </c>
    </row>
    <row r="1721" spans="1:13" ht="30.75" thickBot="1">
      <c r="A1721" s="3"/>
      <c r="B1721" s="57" t="s">
        <v>132</v>
      </c>
      <c r="C1721" s="2"/>
      <c r="D1721" s="58" t="s">
        <v>132</v>
      </c>
      <c r="E1721" s="2" t="s">
        <v>478</v>
      </c>
      <c r="F1721" s="58">
        <v>3</v>
      </c>
      <c r="G1721" s="2" t="s">
        <v>269</v>
      </c>
      <c r="H1721" s="58">
        <v>4</v>
      </c>
      <c r="J1721" s="157" t="s">
        <v>135</v>
      </c>
      <c r="K1721" s="42" t="s">
        <v>107</v>
      </c>
      <c r="L1721" s="158"/>
      <c r="M1721" s="83"/>
    </row>
    <row r="1722" spans="1:13" ht="15.75" thickBot="1">
      <c r="A1722" s="4"/>
      <c r="B1722" s="58" t="s">
        <v>132</v>
      </c>
      <c r="C1722" s="5"/>
      <c r="D1722" s="58" t="s">
        <v>132</v>
      </c>
      <c r="E1722" s="5"/>
      <c r="F1722" s="58" t="s">
        <v>132</v>
      </c>
      <c r="G1722" s="5"/>
      <c r="H1722" s="58" t="s">
        <v>132</v>
      </c>
      <c r="K1722" s="90"/>
    </row>
    <row r="1723" spans="1:13" ht="15.75" thickBot="1">
      <c r="A1723"/>
      <c r="B1723"/>
      <c r="C1723"/>
      <c r="D1723"/>
      <c r="E1723"/>
      <c r="F1723"/>
      <c r="G1723"/>
      <c r="H1723"/>
      <c r="J1723"/>
      <c r="K1723"/>
      <c r="L1723"/>
    </row>
    <row r="1724" spans="1:13" ht="19.5" thickBot="1">
      <c r="A1724" s="391">
        <v>45392</v>
      </c>
      <c r="B1724" s="392"/>
      <c r="C1724" s="392"/>
      <c r="D1724" s="392"/>
      <c r="E1724" s="392"/>
      <c r="F1724" s="392"/>
      <c r="G1724" s="393"/>
      <c r="H1724" s="89">
        <f>SUM(B1726:B1739,D1726:D1739,F1726:F1739,H1726:H1739)+SUM(M1725:M1737)</f>
        <v>199</v>
      </c>
      <c r="J1724" s="53" t="s">
        <v>34</v>
      </c>
      <c r="K1724" s="54" t="s">
        <v>35</v>
      </c>
      <c r="L1724" s="91" t="s">
        <v>50</v>
      </c>
      <c r="M1724" s="161" t="s">
        <v>151</v>
      </c>
    </row>
    <row r="1725" spans="1:13" ht="60.75" thickBot="1">
      <c r="A1725" s="49" t="s">
        <v>0</v>
      </c>
      <c r="B1725" s="51" t="s">
        <v>120</v>
      </c>
      <c r="C1725" s="50" t="s">
        <v>1</v>
      </c>
      <c r="D1725" s="51" t="s">
        <v>120</v>
      </c>
      <c r="E1725" s="50" t="s">
        <v>112</v>
      </c>
      <c r="F1725" s="51" t="s">
        <v>120</v>
      </c>
      <c r="G1725" s="50" t="s">
        <v>131</v>
      </c>
      <c r="H1725" s="52" t="s">
        <v>120</v>
      </c>
      <c r="I1725" s="155">
        <f>H1724/230</f>
        <v>0.86521739130434783</v>
      </c>
      <c r="J1725" s="10" t="s">
        <v>21</v>
      </c>
      <c r="K1725" s="46" t="s">
        <v>467</v>
      </c>
      <c r="L1725" s="159" t="s">
        <v>47</v>
      </c>
      <c r="M1725" s="160">
        <f t="shared" ref="M1725:M1737" si="101">IF(L1725="✔",2,0)</f>
        <v>2</v>
      </c>
    </row>
    <row r="1726" spans="1:13" ht="45">
      <c r="A1726" s="47" t="s">
        <v>424</v>
      </c>
      <c r="B1726" s="48">
        <v>3</v>
      </c>
      <c r="C1726" s="48" t="s">
        <v>2</v>
      </c>
      <c r="D1726" s="48">
        <v>4</v>
      </c>
      <c r="E1726" s="48" t="s">
        <v>11</v>
      </c>
      <c r="F1726" s="55">
        <v>5</v>
      </c>
      <c r="G1726" s="48" t="s">
        <v>5</v>
      </c>
      <c r="H1726" s="138">
        <v>4</v>
      </c>
      <c r="J1726" s="7" t="s">
        <v>2</v>
      </c>
      <c r="K1726" s="2" t="s">
        <v>37</v>
      </c>
      <c r="L1726" s="156" t="s">
        <v>47</v>
      </c>
      <c r="M1726" s="82">
        <f t="shared" si="101"/>
        <v>2</v>
      </c>
    </row>
    <row r="1727" spans="1:13" ht="45">
      <c r="A1727" s="3" t="s">
        <v>113</v>
      </c>
      <c r="B1727" s="2">
        <v>4</v>
      </c>
      <c r="C1727" s="2" t="s">
        <v>21</v>
      </c>
      <c r="D1727" s="2">
        <v>4</v>
      </c>
      <c r="E1727" s="2" t="s">
        <v>479</v>
      </c>
      <c r="F1727" s="140">
        <v>5</v>
      </c>
      <c r="G1727" s="2" t="s">
        <v>6</v>
      </c>
      <c r="H1727" s="139">
        <v>4</v>
      </c>
      <c r="J1727" s="8" t="s">
        <v>4</v>
      </c>
      <c r="K1727" s="2" t="s">
        <v>39</v>
      </c>
      <c r="L1727" s="156" t="s">
        <v>47</v>
      </c>
      <c r="M1727" s="82">
        <f t="shared" si="101"/>
        <v>2</v>
      </c>
    </row>
    <row r="1728" spans="1:13" ht="45">
      <c r="A1728" s="3" t="s">
        <v>163</v>
      </c>
      <c r="B1728" s="2">
        <v>5</v>
      </c>
      <c r="C1728" s="2" t="s">
        <v>17</v>
      </c>
      <c r="D1728" s="2">
        <v>3</v>
      </c>
      <c r="E1728" s="2" t="s">
        <v>12</v>
      </c>
      <c r="F1728" s="140">
        <v>5</v>
      </c>
      <c r="G1728" s="2" t="s">
        <v>7</v>
      </c>
      <c r="H1728" s="139">
        <v>4</v>
      </c>
      <c r="J1728" s="8" t="s">
        <v>38</v>
      </c>
      <c r="K1728" s="2" t="s">
        <v>41</v>
      </c>
      <c r="L1728" s="156" t="s">
        <v>47</v>
      </c>
      <c r="M1728" s="82">
        <f t="shared" si="101"/>
        <v>2</v>
      </c>
    </row>
    <row r="1729" spans="1:13" ht="45">
      <c r="A1729" s="3" t="s">
        <v>114</v>
      </c>
      <c r="B1729" s="2">
        <v>5</v>
      </c>
      <c r="C1729" s="2" t="s">
        <v>4</v>
      </c>
      <c r="D1729" s="2">
        <v>3</v>
      </c>
      <c r="E1729" s="2" t="s">
        <v>13</v>
      </c>
      <c r="F1729" s="140">
        <v>4</v>
      </c>
      <c r="G1729" s="2" t="s">
        <v>8</v>
      </c>
      <c r="H1729" s="139">
        <v>4</v>
      </c>
      <c r="J1729" s="6" t="s">
        <v>20</v>
      </c>
      <c r="K1729" s="2" t="s">
        <v>44</v>
      </c>
      <c r="L1729" s="156" t="s">
        <v>47</v>
      </c>
      <c r="M1729" s="82">
        <f t="shared" si="101"/>
        <v>2</v>
      </c>
    </row>
    <row r="1730" spans="1:13" ht="60">
      <c r="A1730" s="3" t="s">
        <v>32</v>
      </c>
      <c r="B1730" s="2">
        <v>5</v>
      </c>
      <c r="C1730" s="2" t="s">
        <v>38</v>
      </c>
      <c r="D1730" s="2">
        <v>4</v>
      </c>
      <c r="E1730" s="2" t="s">
        <v>43</v>
      </c>
      <c r="F1730" s="140">
        <v>2</v>
      </c>
      <c r="G1730" s="2" t="s">
        <v>9</v>
      </c>
      <c r="H1730" s="139">
        <v>4</v>
      </c>
      <c r="J1730" s="8" t="s">
        <v>31</v>
      </c>
      <c r="K1730" s="2" t="s">
        <v>45</v>
      </c>
      <c r="L1730" s="156" t="s">
        <v>47</v>
      </c>
      <c r="M1730" s="82">
        <f t="shared" si="101"/>
        <v>2</v>
      </c>
    </row>
    <row r="1731" spans="1:13" ht="45">
      <c r="A1731" s="3" t="s">
        <v>115</v>
      </c>
      <c r="B1731" s="2">
        <v>5</v>
      </c>
      <c r="C1731" s="2" t="s">
        <v>27</v>
      </c>
      <c r="D1731" s="2">
        <v>4</v>
      </c>
      <c r="E1731" s="2" t="s">
        <v>14</v>
      </c>
      <c r="F1731" s="140">
        <v>4</v>
      </c>
      <c r="G1731" s="2" t="s">
        <v>10</v>
      </c>
      <c r="H1731" s="139">
        <v>4</v>
      </c>
      <c r="J1731" s="3" t="s">
        <v>33</v>
      </c>
      <c r="K1731" s="2" t="s">
        <v>49</v>
      </c>
      <c r="L1731" s="156" t="s">
        <v>47</v>
      </c>
      <c r="M1731" s="82">
        <f t="shared" si="101"/>
        <v>2</v>
      </c>
    </row>
    <row r="1732" spans="1:13" ht="45">
      <c r="A1732" s="3" t="s">
        <v>116</v>
      </c>
      <c r="B1732" s="2">
        <v>5</v>
      </c>
      <c r="C1732" s="2" t="s">
        <v>323</v>
      </c>
      <c r="D1732" s="2">
        <v>4</v>
      </c>
      <c r="E1732" s="2" t="s">
        <v>15</v>
      </c>
      <c r="F1732" s="140">
        <v>4</v>
      </c>
      <c r="G1732" s="2" t="s">
        <v>18</v>
      </c>
      <c r="H1732" s="139">
        <v>4</v>
      </c>
      <c r="J1732" s="8" t="s">
        <v>16</v>
      </c>
      <c r="K1732" s="2" t="s">
        <v>40</v>
      </c>
      <c r="L1732" s="156" t="s">
        <v>48</v>
      </c>
      <c r="M1732" s="82">
        <f t="shared" si="101"/>
        <v>0</v>
      </c>
    </row>
    <row r="1733" spans="1:13" ht="60">
      <c r="A1733" s="3" t="s">
        <v>117</v>
      </c>
      <c r="B1733" s="2">
        <v>3</v>
      </c>
      <c r="C1733" s="2" t="s">
        <v>130</v>
      </c>
      <c r="D1733" s="2">
        <v>4</v>
      </c>
      <c r="E1733" s="2" t="s">
        <v>16</v>
      </c>
      <c r="F1733" s="140">
        <v>0</v>
      </c>
      <c r="G1733" s="2" t="s">
        <v>252</v>
      </c>
      <c r="H1733" s="139">
        <v>4</v>
      </c>
      <c r="J1733" s="9" t="s">
        <v>27</v>
      </c>
      <c r="K1733" s="2" t="s">
        <v>476</v>
      </c>
      <c r="L1733" s="156" t="s">
        <v>47</v>
      </c>
      <c r="M1733" s="82">
        <f t="shared" si="101"/>
        <v>2</v>
      </c>
    </row>
    <row r="1734" spans="1:13" ht="45">
      <c r="A1734" s="3" t="s">
        <v>118</v>
      </c>
      <c r="B1734" s="2">
        <v>5</v>
      </c>
      <c r="C1734" s="2" t="s">
        <v>164</v>
      </c>
      <c r="D1734" s="2">
        <v>3</v>
      </c>
      <c r="E1734" s="2" t="s">
        <v>26</v>
      </c>
      <c r="F1734" s="140">
        <v>4</v>
      </c>
      <c r="G1734" s="2" t="s">
        <v>25</v>
      </c>
      <c r="H1734" s="139">
        <v>4</v>
      </c>
      <c r="J1734" s="6" t="s">
        <v>28</v>
      </c>
      <c r="K1734" s="2" t="s">
        <v>40</v>
      </c>
      <c r="L1734" s="156" t="s">
        <v>47</v>
      </c>
      <c r="M1734" s="82">
        <f t="shared" si="101"/>
        <v>2</v>
      </c>
    </row>
    <row r="1735" spans="1:13" ht="45">
      <c r="A1735" s="3" t="s">
        <v>161</v>
      </c>
      <c r="B1735" s="2">
        <v>5</v>
      </c>
      <c r="C1735" s="2" t="s">
        <v>31</v>
      </c>
      <c r="D1735" s="2">
        <v>4</v>
      </c>
      <c r="E1735" s="2" t="s">
        <v>23</v>
      </c>
      <c r="F1735" s="140">
        <v>4</v>
      </c>
      <c r="G1735" s="2" t="s">
        <v>28</v>
      </c>
      <c r="H1735" s="139">
        <v>0</v>
      </c>
      <c r="J1735" s="3" t="s">
        <v>119</v>
      </c>
      <c r="K1735" s="2" t="s">
        <v>46</v>
      </c>
      <c r="L1735" s="156" t="s">
        <v>47</v>
      </c>
      <c r="M1735" s="82">
        <f t="shared" si="101"/>
        <v>2</v>
      </c>
    </row>
    <row r="1736" spans="1:13" ht="45">
      <c r="A1736" s="3"/>
      <c r="B1736" s="57" t="s">
        <v>132</v>
      </c>
      <c r="C1736" s="2" t="s">
        <v>30</v>
      </c>
      <c r="D1736" s="2">
        <v>4</v>
      </c>
      <c r="E1736" s="2" t="s">
        <v>490</v>
      </c>
      <c r="F1736" s="140">
        <v>3</v>
      </c>
      <c r="G1736" s="2" t="s">
        <v>29</v>
      </c>
      <c r="H1736" s="139">
        <v>4</v>
      </c>
      <c r="J1736" s="9" t="s">
        <v>31</v>
      </c>
      <c r="K1736" s="2" t="s">
        <v>51</v>
      </c>
      <c r="L1736" s="156" t="s">
        <v>47</v>
      </c>
      <c r="M1736" s="82">
        <f t="shared" si="101"/>
        <v>2</v>
      </c>
    </row>
    <row r="1737" spans="1:13" ht="30.75" thickBot="1">
      <c r="A1737" s="3"/>
      <c r="B1737" s="57" t="s">
        <v>132</v>
      </c>
      <c r="C1737" s="2"/>
      <c r="D1737" s="58" t="s">
        <v>132</v>
      </c>
      <c r="E1737" s="2" t="s">
        <v>144</v>
      </c>
      <c r="F1737" s="140">
        <v>4</v>
      </c>
      <c r="G1737" s="2" t="s">
        <v>318</v>
      </c>
      <c r="H1737" s="58">
        <v>4</v>
      </c>
      <c r="J1737" s="78" t="s">
        <v>117</v>
      </c>
      <c r="K1737" s="140" t="s">
        <v>152</v>
      </c>
      <c r="L1737" s="156" t="s">
        <v>48</v>
      </c>
      <c r="M1737" s="82">
        <f t="shared" si="101"/>
        <v>0</v>
      </c>
    </row>
    <row r="1738" spans="1:13" ht="30.75" thickBot="1">
      <c r="A1738" s="3"/>
      <c r="B1738" s="57" t="s">
        <v>132</v>
      </c>
      <c r="C1738" s="2"/>
      <c r="D1738" s="58" t="s">
        <v>132</v>
      </c>
      <c r="E1738" s="2" t="s">
        <v>478</v>
      </c>
      <c r="F1738" s="58">
        <v>3</v>
      </c>
      <c r="G1738" s="2" t="s">
        <v>269</v>
      </c>
      <c r="H1738" s="58">
        <v>0</v>
      </c>
      <c r="J1738" s="157" t="s">
        <v>135</v>
      </c>
      <c r="K1738" s="42" t="s">
        <v>107</v>
      </c>
      <c r="L1738" s="158"/>
      <c r="M1738" s="83"/>
    </row>
    <row r="1739" spans="1:13" ht="15.75" thickBot="1">
      <c r="A1739" s="4"/>
      <c r="B1739" s="58" t="s">
        <v>132</v>
      </c>
      <c r="C1739" s="5"/>
      <c r="D1739" s="58" t="s">
        <v>132</v>
      </c>
      <c r="E1739" s="5"/>
      <c r="F1739" s="58" t="s">
        <v>132</v>
      </c>
      <c r="G1739" s="5"/>
      <c r="H1739" s="58" t="s">
        <v>132</v>
      </c>
      <c r="K1739" s="90"/>
    </row>
    <row r="1740" spans="1:13" ht="15.75" thickBot="1">
      <c r="A1740"/>
      <c r="B1740"/>
      <c r="C1740"/>
      <c r="D1740"/>
      <c r="E1740"/>
      <c r="F1740"/>
      <c r="G1740"/>
      <c r="H1740"/>
      <c r="J1740"/>
      <c r="K1740"/>
      <c r="L1740"/>
    </row>
    <row r="1741" spans="1:13" ht="19.5" thickBot="1">
      <c r="A1741" s="391">
        <v>45393</v>
      </c>
      <c r="B1741" s="392"/>
      <c r="C1741" s="392"/>
      <c r="D1741" s="392"/>
      <c r="E1741" s="392"/>
      <c r="F1741" s="392"/>
      <c r="G1741" s="393"/>
      <c r="H1741" s="89">
        <f>SUM(B1743:B1756,D1743:D1756,F1743:F1756,H1743:H1756)+SUM(M1742:M1754)</f>
        <v>214</v>
      </c>
      <c r="J1741" s="53" t="s">
        <v>34</v>
      </c>
      <c r="K1741" s="54" t="s">
        <v>35</v>
      </c>
      <c r="L1741" s="91" t="s">
        <v>50</v>
      </c>
      <c r="M1741" s="161" t="s">
        <v>151</v>
      </c>
    </row>
    <row r="1742" spans="1:13" ht="60.75" thickBot="1">
      <c r="A1742" s="49" t="s">
        <v>0</v>
      </c>
      <c r="B1742" s="51" t="s">
        <v>120</v>
      </c>
      <c r="C1742" s="50" t="s">
        <v>1</v>
      </c>
      <c r="D1742" s="51" t="s">
        <v>120</v>
      </c>
      <c r="E1742" s="50" t="s">
        <v>112</v>
      </c>
      <c r="F1742" s="51" t="s">
        <v>120</v>
      </c>
      <c r="G1742" s="50" t="s">
        <v>131</v>
      </c>
      <c r="H1742" s="52" t="s">
        <v>120</v>
      </c>
      <c r="I1742" s="155">
        <f>H1741/230</f>
        <v>0.93043478260869561</v>
      </c>
      <c r="J1742" s="10" t="s">
        <v>21</v>
      </c>
      <c r="K1742" s="46" t="s">
        <v>467</v>
      </c>
      <c r="L1742" s="159" t="s">
        <v>47</v>
      </c>
      <c r="M1742" s="160">
        <f t="shared" ref="M1742:M1754" si="102">IF(L1742="✔",2,0)</f>
        <v>2</v>
      </c>
    </row>
    <row r="1743" spans="1:13" ht="45">
      <c r="A1743" s="47" t="s">
        <v>424</v>
      </c>
      <c r="B1743" s="48">
        <v>5</v>
      </c>
      <c r="C1743" s="48" t="s">
        <v>2</v>
      </c>
      <c r="D1743" s="48">
        <v>4</v>
      </c>
      <c r="E1743" s="48" t="s">
        <v>11</v>
      </c>
      <c r="F1743" s="55">
        <v>5</v>
      </c>
      <c r="G1743" s="48" t="s">
        <v>5</v>
      </c>
      <c r="H1743" s="138">
        <v>4</v>
      </c>
      <c r="J1743" s="7" t="s">
        <v>2</v>
      </c>
      <c r="K1743" s="2" t="s">
        <v>37</v>
      </c>
      <c r="L1743" s="156" t="s">
        <v>47</v>
      </c>
      <c r="M1743" s="82">
        <f t="shared" si="102"/>
        <v>2</v>
      </c>
    </row>
    <row r="1744" spans="1:13" ht="45">
      <c r="A1744" s="3" t="s">
        <v>113</v>
      </c>
      <c r="B1744" s="2">
        <v>4</v>
      </c>
      <c r="C1744" s="2" t="s">
        <v>21</v>
      </c>
      <c r="D1744" s="2">
        <v>3</v>
      </c>
      <c r="E1744" s="2" t="s">
        <v>479</v>
      </c>
      <c r="F1744" s="140">
        <v>5</v>
      </c>
      <c r="G1744" s="2" t="s">
        <v>6</v>
      </c>
      <c r="H1744" s="139">
        <v>4</v>
      </c>
      <c r="J1744" s="8" t="s">
        <v>4</v>
      </c>
      <c r="K1744" s="2" t="s">
        <v>39</v>
      </c>
      <c r="L1744" s="156" t="s">
        <v>47</v>
      </c>
      <c r="M1744" s="82">
        <f t="shared" si="102"/>
        <v>2</v>
      </c>
    </row>
    <row r="1745" spans="1:13" ht="45">
      <c r="A1745" s="3" t="s">
        <v>163</v>
      </c>
      <c r="B1745" s="2">
        <v>5</v>
      </c>
      <c r="C1745" s="2" t="s">
        <v>17</v>
      </c>
      <c r="D1745" s="2">
        <v>3</v>
      </c>
      <c r="E1745" s="2" t="s">
        <v>12</v>
      </c>
      <c r="F1745" s="140">
        <v>5</v>
      </c>
      <c r="G1745" s="2" t="s">
        <v>7</v>
      </c>
      <c r="H1745" s="139">
        <v>4</v>
      </c>
      <c r="J1745" s="8" t="s">
        <v>38</v>
      </c>
      <c r="K1745" s="2" t="s">
        <v>41</v>
      </c>
      <c r="L1745" s="156" t="s">
        <v>47</v>
      </c>
      <c r="M1745" s="82">
        <f t="shared" si="102"/>
        <v>2</v>
      </c>
    </row>
    <row r="1746" spans="1:13" ht="45">
      <c r="A1746" s="3" t="s">
        <v>114</v>
      </c>
      <c r="B1746" s="2">
        <v>5</v>
      </c>
      <c r="C1746" s="2" t="s">
        <v>4</v>
      </c>
      <c r="D1746" s="2">
        <v>3</v>
      </c>
      <c r="E1746" s="2" t="s">
        <v>13</v>
      </c>
      <c r="F1746" s="140">
        <v>4</v>
      </c>
      <c r="G1746" s="2" t="s">
        <v>8</v>
      </c>
      <c r="H1746" s="139">
        <v>4</v>
      </c>
      <c r="J1746" s="6" t="s">
        <v>20</v>
      </c>
      <c r="K1746" s="2" t="s">
        <v>44</v>
      </c>
      <c r="L1746" s="156" t="s">
        <v>47</v>
      </c>
      <c r="M1746" s="82">
        <f t="shared" si="102"/>
        <v>2</v>
      </c>
    </row>
    <row r="1747" spans="1:13" ht="60">
      <c r="A1747" s="3" t="s">
        <v>32</v>
      </c>
      <c r="B1747" s="2">
        <v>5</v>
      </c>
      <c r="C1747" s="2" t="s">
        <v>38</v>
      </c>
      <c r="D1747" s="2">
        <v>4</v>
      </c>
      <c r="E1747" s="2" t="s">
        <v>43</v>
      </c>
      <c r="F1747" s="140">
        <v>4</v>
      </c>
      <c r="G1747" s="2" t="s">
        <v>9</v>
      </c>
      <c r="H1747" s="139">
        <v>4</v>
      </c>
      <c r="J1747" s="8" t="s">
        <v>31</v>
      </c>
      <c r="K1747" s="2" t="s">
        <v>45</v>
      </c>
      <c r="L1747" s="156" t="s">
        <v>47</v>
      </c>
      <c r="M1747" s="82">
        <f t="shared" si="102"/>
        <v>2</v>
      </c>
    </row>
    <row r="1748" spans="1:13" ht="45">
      <c r="A1748" s="3" t="s">
        <v>115</v>
      </c>
      <c r="B1748" s="2">
        <v>5</v>
      </c>
      <c r="C1748" s="2" t="s">
        <v>27</v>
      </c>
      <c r="D1748" s="2">
        <v>4</v>
      </c>
      <c r="E1748" s="2" t="s">
        <v>14</v>
      </c>
      <c r="F1748" s="140">
        <v>4</v>
      </c>
      <c r="G1748" s="2" t="s">
        <v>10</v>
      </c>
      <c r="H1748" s="139">
        <v>4</v>
      </c>
      <c r="J1748" s="3" t="s">
        <v>33</v>
      </c>
      <c r="K1748" s="2" t="s">
        <v>49</v>
      </c>
      <c r="L1748" s="156" t="s">
        <v>47</v>
      </c>
      <c r="M1748" s="82">
        <f t="shared" si="102"/>
        <v>2</v>
      </c>
    </row>
    <row r="1749" spans="1:13" ht="53.25" customHeight="1">
      <c r="A1749" s="3" t="s">
        <v>116</v>
      </c>
      <c r="B1749" s="2">
        <v>5</v>
      </c>
      <c r="C1749" s="2" t="s">
        <v>323</v>
      </c>
      <c r="D1749" s="2">
        <v>4</v>
      </c>
      <c r="E1749" s="2" t="s">
        <v>15</v>
      </c>
      <c r="F1749" s="140">
        <v>4</v>
      </c>
      <c r="G1749" s="2" t="s">
        <v>18</v>
      </c>
      <c r="H1749" s="139">
        <v>4</v>
      </c>
      <c r="J1749" s="8" t="s">
        <v>16</v>
      </c>
      <c r="K1749" s="2" t="s">
        <v>40</v>
      </c>
      <c r="L1749" s="156" t="s">
        <v>48</v>
      </c>
      <c r="M1749" s="82">
        <f t="shared" si="102"/>
        <v>0</v>
      </c>
    </row>
    <row r="1750" spans="1:13" ht="60">
      <c r="A1750" s="3" t="s">
        <v>117</v>
      </c>
      <c r="B1750" s="2">
        <v>3</v>
      </c>
      <c r="C1750" s="2" t="s">
        <v>130</v>
      </c>
      <c r="D1750" s="2">
        <v>4</v>
      </c>
      <c r="E1750" s="2" t="s">
        <v>16</v>
      </c>
      <c r="F1750" s="140">
        <v>4</v>
      </c>
      <c r="G1750" s="2" t="s">
        <v>252</v>
      </c>
      <c r="H1750" s="139">
        <v>4</v>
      </c>
      <c r="J1750" s="9" t="s">
        <v>27</v>
      </c>
      <c r="K1750" s="2" t="s">
        <v>476</v>
      </c>
      <c r="L1750" s="156" t="s">
        <v>47</v>
      </c>
      <c r="M1750" s="82">
        <f t="shared" si="102"/>
        <v>2</v>
      </c>
    </row>
    <row r="1751" spans="1:13" ht="45">
      <c r="A1751" s="3" t="s">
        <v>118</v>
      </c>
      <c r="B1751" s="2">
        <v>5</v>
      </c>
      <c r="C1751" s="2" t="s">
        <v>164</v>
      </c>
      <c r="D1751" s="2">
        <v>3</v>
      </c>
      <c r="E1751" s="2" t="s">
        <v>26</v>
      </c>
      <c r="F1751" s="140">
        <v>4</v>
      </c>
      <c r="G1751" s="2" t="s">
        <v>25</v>
      </c>
      <c r="H1751" s="139">
        <v>4</v>
      </c>
      <c r="J1751" s="6" t="s">
        <v>28</v>
      </c>
      <c r="K1751" s="2" t="s">
        <v>40</v>
      </c>
      <c r="L1751" s="156" t="s">
        <v>47</v>
      </c>
      <c r="M1751" s="82">
        <f t="shared" si="102"/>
        <v>2</v>
      </c>
    </row>
    <row r="1752" spans="1:13" ht="45">
      <c r="A1752" s="3" t="s">
        <v>161</v>
      </c>
      <c r="B1752" s="2">
        <v>5</v>
      </c>
      <c r="C1752" s="2" t="s">
        <v>31</v>
      </c>
      <c r="D1752" s="2">
        <v>4</v>
      </c>
      <c r="E1752" s="2" t="s">
        <v>23</v>
      </c>
      <c r="F1752" s="140">
        <v>4</v>
      </c>
      <c r="G1752" s="2" t="s">
        <v>28</v>
      </c>
      <c r="H1752" s="139">
        <v>4</v>
      </c>
      <c r="J1752" s="3" t="s">
        <v>119</v>
      </c>
      <c r="K1752" s="2" t="s">
        <v>46</v>
      </c>
      <c r="L1752" s="156" t="s">
        <v>47</v>
      </c>
      <c r="M1752" s="82">
        <f t="shared" si="102"/>
        <v>2</v>
      </c>
    </row>
    <row r="1753" spans="1:13" ht="45">
      <c r="A1753" s="3"/>
      <c r="B1753" s="57" t="s">
        <v>132</v>
      </c>
      <c r="C1753" s="2" t="s">
        <v>30</v>
      </c>
      <c r="D1753" s="2">
        <v>4</v>
      </c>
      <c r="E1753" s="2" t="s">
        <v>490</v>
      </c>
      <c r="F1753" s="140">
        <v>3</v>
      </c>
      <c r="G1753" s="2" t="s">
        <v>29</v>
      </c>
      <c r="H1753" s="139">
        <v>4</v>
      </c>
      <c r="J1753" s="9" t="s">
        <v>31</v>
      </c>
      <c r="K1753" s="2" t="s">
        <v>51</v>
      </c>
      <c r="L1753" s="156" t="s">
        <v>47</v>
      </c>
      <c r="M1753" s="82">
        <f t="shared" si="102"/>
        <v>2</v>
      </c>
    </row>
    <row r="1754" spans="1:13" ht="30.75" thickBot="1">
      <c r="A1754" s="3"/>
      <c r="B1754" s="57" t="s">
        <v>132</v>
      </c>
      <c r="C1754" s="2"/>
      <c r="D1754" s="58" t="s">
        <v>132</v>
      </c>
      <c r="E1754" s="2" t="s">
        <v>144</v>
      </c>
      <c r="F1754" s="140">
        <v>4</v>
      </c>
      <c r="G1754" s="2" t="s">
        <v>318</v>
      </c>
      <c r="H1754" s="58">
        <v>4</v>
      </c>
      <c r="J1754" s="78" t="s">
        <v>117</v>
      </c>
      <c r="K1754" s="140" t="s">
        <v>152</v>
      </c>
      <c r="L1754" s="156" t="s">
        <v>48</v>
      </c>
      <c r="M1754" s="82">
        <f t="shared" si="102"/>
        <v>0</v>
      </c>
    </row>
    <row r="1755" spans="1:13" ht="30.75" thickBot="1">
      <c r="A1755" s="3"/>
      <c r="B1755" s="57" t="s">
        <v>132</v>
      </c>
      <c r="C1755" s="2"/>
      <c r="D1755" s="58" t="s">
        <v>132</v>
      </c>
      <c r="E1755" s="2" t="s">
        <v>478</v>
      </c>
      <c r="F1755" s="58">
        <v>3</v>
      </c>
      <c r="G1755" s="2" t="s">
        <v>269</v>
      </c>
      <c r="H1755" s="58">
        <v>4</v>
      </c>
      <c r="J1755" s="157" t="s">
        <v>135</v>
      </c>
      <c r="K1755" s="42" t="s">
        <v>107</v>
      </c>
      <c r="L1755" s="158"/>
      <c r="M1755" s="83"/>
    </row>
    <row r="1756" spans="1:13" ht="15.75" thickBot="1">
      <c r="A1756" s="4"/>
      <c r="B1756" s="58" t="s">
        <v>132</v>
      </c>
      <c r="C1756" s="5"/>
      <c r="D1756" s="58" t="s">
        <v>132</v>
      </c>
      <c r="E1756" s="5"/>
      <c r="F1756" s="58" t="s">
        <v>132</v>
      </c>
      <c r="G1756" s="5"/>
      <c r="H1756" s="58" t="s">
        <v>132</v>
      </c>
      <c r="K1756" s="90"/>
    </row>
    <row r="1757" spans="1:13" ht="15.75" thickBot="1">
      <c r="A1757"/>
      <c r="B1757"/>
      <c r="C1757"/>
      <c r="D1757"/>
      <c r="E1757"/>
      <c r="F1757"/>
      <c r="G1757"/>
      <c r="H1757"/>
      <c r="J1757"/>
      <c r="K1757"/>
      <c r="L1757"/>
    </row>
    <row r="1758" spans="1:13" ht="19.5" thickBot="1">
      <c r="A1758" s="391">
        <v>45394</v>
      </c>
      <c r="B1758" s="392"/>
      <c r="C1758" s="392"/>
      <c r="D1758" s="392"/>
      <c r="E1758" s="392"/>
      <c r="F1758" s="392"/>
      <c r="G1758" s="393"/>
      <c r="H1758" s="89">
        <f>SUM(B1760:B1773,D1760:D1773,F1760:F1773,H1760:H1773)+SUM(M1759:M1771)</f>
        <v>214</v>
      </c>
      <c r="J1758" s="53" t="s">
        <v>34</v>
      </c>
      <c r="K1758" s="54" t="s">
        <v>35</v>
      </c>
      <c r="L1758" s="91" t="s">
        <v>50</v>
      </c>
      <c r="M1758" s="161" t="s">
        <v>151</v>
      </c>
    </row>
    <row r="1759" spans="1:13" ht="60.75" thickBot="1">
      <c r="A1759" s="49" t="s">
        <v>0</v>
      </c>
      <c r="B1759" s="51" t="s">
        <v>120</v>
      </c>
      <c r="C1759" s="50" t="s">
        <v>1</v>
      </c>
      <c r="D1759" s="51" t="s">
        <v>120</v>
      </c>
      <c r="E1759" s="50" t="s">
        <v>112</v>
      </c>
      <c r="F1759" s="51" t="s">
        <v>120</v>
      </c>
      <c r="G1759" s="50" t="s">
        <v>131</v>
      </c>
      <c r="H1759" s="52" t="s">
        <v>120</v>
      </c>
      <c r="I1759" s="155">
        <f>H1758/230</f>
        <v>0.93043478260869561</v>
      </c>
      <c r="J1759" s="10" t="s">
        <v>21</v>
      </c>
      <c r="K1759" s="46" t="s">
        <v>467</v>
      </c>
      <c r="L1759" s="159" t="s">
        <v>47</v>
      </c>
      <c r="M1759" s="160">
        <f t="shared" ref="M1759:M1771" si="103">IF(L1759="✔",2,0)</f>
        <v>2</v>
      </c>
    </row>
    <row r="1760" spans="1:13" ht="45">
      <c r="A1760" s="47" t="s">
        <v>424</v>
      </c>
      <c r="B1760" s="48">
        <v>5</v>
      </c>
      <c r="C1760" s="48" t="s">
        <v>2</v>
      </c>
      <c r="D1760" s="48">
        <v>4</v>
      </c>
      <c r="E1760" s="48" t="s">
        <v>11</v>
      </c>
      <c r="F1760" s="55">
        <v>5</v>
      </c>
      <c r="G1760" s="48" t="s">
        <v>5</v>
      </c>
      <c r="H1760" s="138">
        <v>4</v>
      </c>
      <c r="J1760" s="7" t="s">
        <v>2</v>
      </c>
      <c r="K1760" s="2" t="s">
        <v>37</v>
      </c>
      <c r="L1760" s="156" t="s">
        <v>47</v>
      </c>
      <c r="M1760" s="82">
        <f t="shared" si="103"/>
        <v>2</v>
      </c>
    </row>
    <row r="1761" spans="1:13" ht="45">
      <c r="A1761" s="3" t="s">
        <v>113</v>
      </c>
      <c r="B1761" s="2">
        <v>4</v>
      </c>
      <c r="C1761" s="2" t="s">
        <v>21</v>
      </c>
      <c r="D1761" s="2">
        <v>3</v>
      </c>
      <c r="E1761" s="2" t="s">
        <v>479</v>
      </c>
      <c r="F1761" s="140">
        <v>5</v>
      </c>
      <c r="G1761" s="2" t="s">
        <v>6</v>
      </c>
      <c r="H1761" s="139">
        <v>4</v>
      </c>
      <c r="J1761" s="8" t="s">
        <v>4</v>
      </c>
      <c r="K1761" s="2" t="s">
        <v>39</v>
      </c>
      <c r="L1761" s="156" t="s">
        <v>47</v>
      </c>
      <c r="M1761" s="82">
        <f t="shared" si="103"/>
        <v>2</v>
      </c>
    </row>
    <row r="1762" spans="1:13" ht="45">
      <c r="A1762" s="3" t="s">
        <v>163</v>
      </c>
      <c r="B1762" s="2">
        <v>5</v>
      </c>
      <c r="C1762" s="2" t="s">
        <v>17</v>
      </c>
      <c r="D1762" s="2">
        <v>3</v>
      </c>
      <c r="E1762" s="2" t="s">
        <v>12</v>
      </c>
      <c r="F1762" s="140">
        <v>5</v>
      </c>
      <c r="G1762" s="2" t="s">
        <v>7</v>
      </c>
      <c r="H1762" s="139">
        <v>4</v>
      </c>
      <c r="J1762" s="8" t="s">
        <v>38</v>
      </c>
      <c r="K1762" s="2" t="s">
        <v>41</v>
      </c>
      <c r="L1762" s="156" t="s">
        <v>47</v>
      </c>
      <c r="M1762" s="82">
        <f t="shared" si="103"/>
        <v>2</v>
      </c>
    </row>
    <row r="1763" spans="1:13" ht="45">
      <c r="A1763" s="3" t="s">
        <v>114</v>
      </c>
      <c r="B1763" s="2">
        <v>5</v>
      </c>
      <c r="C1763" s="2" t="s">
        <v>4</v>
      </c>
      <c r="D1763" s="2">
        <v>3</v>
      </c>
      <c r="E1763" s="2" t="s">
        <v>13</v>
      </c>
      <c r="F1763" s="140">
        <v>4</v>
      </c>
      <c r="G1763" s="2" t="s">
        <v>8</v>
      </c>
      <c r="H1763" s="139">
        <v>4</v>
      </c>
      <c r="J1763" s="6" t="s">
        <v>20</v>
      </c>
      <c r="K1763" s="2" t="s">
        <v>44</v>
      </c>
      <c r="L1763" s="156" t="s">
        <v>47</v>
      </c>
      <c r="M1763" s="82">
        <f t="shared" si="103"/>
        <v>2</v>
      </c>
    </row>
    <row r="1764" spans="1:13" ht="47.25" customHeight="1">
      <c r="A1764" s="3" t="s">
        <v>32</v>
      </c>
      <c r="B1764" s="2">
        <v>5</v>
      </c>
      <c r="C1764" s="2" t="s">
        <v>38</v>
      </c>
      <c r="D1764" s="2">
        <v>4</v>
      </c>
      <c r="E1764" s="2" t="s">
        <v>43</v>
      </c>
      <c r="F1764" s="140">
        <v>4</v>
      </c>
      <c r="G1764" s="2" t="s">
        <v>9</v>
      </c>
      <c r="H1764" s="139">
        <v>4</v>
      </c>
      <c r="J1764" s="8" t="s">
        <v>31</v>
      </c>
      <c r="K1764" s="2" t="s">
        <v>45</v>
      </c>
      <c r="L1764" s="156" t="s">
        <v>47</v>
      </c>
      <c r="M1764" s="82">
        <f t="shared" si="103"/>
        <v>2</v>
      </c>
    </row>
    <row r="1765" spans="1:13" ht="45">
      <c r="A1765" s="3" t="s">
        <v>115</v>
      </c>
      <c r="B1765" s="2">
        <v>5</v>
      </c>
      <c r="C1765" s="2" t="s">
        <v>27</v>
      </c>
      <c r="D1765" s="2">
        <v>4</v>
      </c>
      <c r="E1765" s="2" t="s">
        <v>14</v>
      </c>
      <c r="F1765" s="140">
        <v>4</v>
      </c>
      <c r="G1765" s="2" t="s">
        <v>10</v>
      </c>
      <c r="H1765" s="139">
        <v>4</v>
      </c>
      <c r="J1765" s="3" t="s">
        <v>33</v>
      </c>
      <c r="K1765" s="2" t="s">
        <v>49</v>
      </c>
      <c r="L1765" s="156" t="s">
        <v>47</v>
      </c>
      <c r="M1765" s="82">
        <f t="shared" si="103"/>
        <v>2</v>
      </c>
    </row>
    <row r="1766" spans="1:13" ht="45">
      <c r="A1766" s="3" t="s">
        <v>116</v>
      </c>
      <c r="B1766" s="2">
        <v>5</v>
      </c>
      <c r="C1766" s="2" t="s">
        <v>323</v>
      </c>
      <c r="D1766" s="2">
        <v>4</v>
      </c>
      <c r="E1766" s="2" t="s">
        <v>15</v>
      </c>
      <c r="F1766" s="140">
        <v>4</v>
      </c>
      <c r="G1766" s="2" t="s">
        <v>18</v>
      </c>
      <c r="H1766" s="139">
        <v>4</v>
      </c>
      <c r="J1766" s="8" t="s">
        <v>16</v>
      </c>
      <c r="K1766" s="2" t="s">
        <v>40</v>
      </c>
      <c r="L1766" s="156" t="s">
        <v>48</v>
      </c>
      <c r="M1766" s="82">
        <f t="shared" si="103"/>
        <v>0</v>
      </c>
    </row>
    <row r="1767" spans="1:13" ht="60">
      <c r="A1767" s="3" t="s">
        <v>117</v>
      </c>
      <c r="B1767" s="2">
        <v>3</v>
      </c>
      <c r="C1767" s="2" t="s">
        <v>130</v>
      </c>
      <c r="D1767" s="2">
        <v>4</v>
      </c>
      <c r="E1767" s="2" t="s">
        <v>16</v>
      </c>
      <c r="F1767" s="140">
        <v>4</v>
      </c>
      <c r="G1767" s="2" t="s">
        <v>252</v>
      </c>
      <c r="H1767" s="139">
        <v>4</v>
      </c>
      <c r="J1767" s="9" t="s">
        <v>27</v>
      </c>
      <c r="K1767" s="2" t="s">
        <v>476</v>
      </c>
      <c r="L1767" s="156" t="s">
        <v>47</v>
      </c>
      <c r="M1767" s="82">
        <f t="shared" si="103"/>
        <v>2</v>
      </c>
    </row>
    <row r="1768" spans="1:13" ht="45">
      <c r="A1768" s="3" t="s">
        <v>118</v>
      </c>
      <c r="B1768" s="2">
        <v>5</v>
      </c>
      <c r="C1768" s="2" t="s">
        <v>164</v>
      </c>
      <c r="D1768" s="2">
        <v>3</v>
      </c>
      <c r="E1768" s="2" t="s">
        <v>26</v>
      </c>
      <c r="F1768" s="140">
        <v>4</v>
      </c>
      <c r="G1768" s="2" t="s">
        <v>25</v>
      </c>
      <c r="H1768" s="139">
        <v>4</v>
      </c>
      <c r="J1768" s="6" t="s">
        <v>28</v>
      </c>
      <c r="K1768" s="2" t="s">
        <v>40</v>
      </c>
      <c r="L1768" s="156" t="s">
        <v>47</v>
      </c>
      <c r="M1768" s="82">
        <f t="shared" si="103"/>
        <v>2</v>
      </c>
    </row>
    <row r="1769" spans="1:13" ht="45">
      <c r="A1769" s="3" t="s">
        <v>161</v>
      </c>
      <c r="B1769" s="2">
        <v>5</v>
      </c>
      <c r="C1769" s="2" t="s">
        <v>31</v>
      </c>
      <c r="D1769" s="2">
        <v>4</v>
      </c>
      <c r="E1769" s="2" t="s">
        <v>23</v>
      </c>
      <c r="F1769" s="140">
        <v>4</v>
      </c>
      <c r="G1769" s="2" t="s">
        <v>28</v>
      </c>
      <c r="H1769" s="139">
        <v>4</v>
      </c>
      <c r="J1769" s="3" t="s">
        <v>119</v>
      </c>
      <c r="K1769" s="2" t="s">
        <v>46</v>
      </c>
      <c r="L1769" s="156" t="s">
        <v>47</v>
      </c>
      <c r="M1769" s="82">
        <f t="shared" si="103"/>
        <v>2</v>
      </c>
    </row>
    <row r="1770" spans="1:13" ht="45">
      <c r="A1770" s="3"/>
      <c r="B1770" s="57" t="s">
        <v>132</v>
      </c>
      <c r="C1770" s="2" t="s">
        <v>30</v>
      </c>
      <c r="D1770" s="2">
        <v>4</v>
      </c>
      <c r="E1770" s="2" t="s">
        <v>490</v>
      </c>
      <c r="F1770" s="140">
        <v>3</v>
      </c>
      <c r="G1770" s="2" t="s">
        <v>29</v>
      </c>
      <c r="H1770" s="139">
        <v>4</v>
      </c>
      <c r="J1770" s="9" t="s">
        <v>31</v>
      </c>
      <c r="K1770" s="2" t="s">
        <v>51</v>
      </c>
      <c r="L1770" s="156" t="s">
        <v>47</v>
      </c>
      <c r="M1770" s="82">
        <f t="shared" si="103"/>
        <v>2</v>
      </c>
    </row>
    <row r="1771" spans="1:13" ht="30.75" thickBot="1">
      <c r="A1771" s="3"/>
      <c r="B1771" s="57" t="s">
        <v>132</v>
      </c>
      <c r="C1771" s="2"/>
      <c r="D1771" s="58" t="s">
        <v>132</v>
      </c>
      <c r="E1771" s="2" t="s">
        <v>144</v>
      </c>
      <c r="F1771" s="140">
        <v>4</v>
      </c>
      <c r="G1771" s="2" t="s">
        <v>318</v>
      </c>
      <c r="H1771" s="58">
        <v>4</v>
      </c>
      <c r="J1771" s="78" t="s">
        <v>117</v>
      </c>
      <c r="K1771" s="140" t="s">
        <v>152</v>
      </c>
      <c r="L1771" s="156" t="s">
        <v>48</v>
      </c>
      <c r="M1771" s="82">
        <f t="shared" si="103"/>
        <v>0</v>
      </c>
    </row>
    <row r="1772" spans="1:13" ht="30.75" thickBot="1">
      <c r="A1772" s="3"/>
      <c r="B1772" s="57" t="s">
        <v>132</v>
      </c>
      <c r="C1772" s="2"/>
      <c r="D1772" s="58" t="s">
        <v>132</v>
      </c>
      <c r="E1772" s="2" t="s">
        <v>478</v>
      </c>
      <c r="F1772" s="58">
        <v>3</v>
      </c>
      <c r="G1772" s="2" t="s">
        <v>269</v>
      </c>
      <c r="H1772" s="58">
        <v>4</v>
      </c>
      <c r="J1772" s="157" t="s">
        <v>135</v>
      </c>
      <c r="K1772" s="42" t="s">
        <v>107</v>
      </c>
      <c r="L1772" s="158"/>
      <c r="M1772" s="83"/>
    </row>
    <row r="1773" spans="1:13" ht="15.75" thickBot="1">
      <c r="A1773" s="4"/>
      <c r="B1773" s="58" t="s">
        <v>132</v>
      </c>
      <c r="C1773" s="5"/>
      <c r="D1773" s="58" t="s">
        <v>132</v>
      </c>
      <c r="E1773" s="5"/>
      <c r="F1773" s="58" t="s">
        <v>132</v>
      </c>
      <c r="G1773" s="5"/>
      <c r="H1773" s="58" t="s">
        <v>132</v>
      </c>
      <c r="K1773" s="90"/>
    </row>
    <row r="1774" spans="1:13" ht="15.75" thickBot="1">
      <c r="A1774"/>
      <c r="B1774"/>
      <c r="C1774"/>
      <c r="D1774"/>
      <c r="E1774"/>
      <c r="F1774"/>
      <c r="G1774"/>
      <c r="H1774"/>
      <c r="J1774"/>
      <c r="K1774"/>
      <c r="L1774"/>
    </row>
    <row r="1775" spans="1:13" ht="19.5" thickBot="1">
      <c r="A1775" s="391">
        <v>45395</v>
      </c>
      <c r="B1775" s="392"/>
      <c r="C1775" s="392"/>
      <c r="D1775" s="392"/>
      <c r="E1775" s="392"/>
      <c r="F1775" s="392"/>
      <c r="G1775" s="393"/>
      <c r="H1775" s="89">
        <f>SUM(B1777:B1790,D1777:D1790,F1777:F1790,H1777:H1790)+SUM(M1776:M1788)</f>
        <v>214</v>
      </c>
      <c r="J1775" s="53" t="s">
        <v>34</v>
      </c>
      <c r="K1775" s="54" t="s">
        <v>35</v>
      </c>
      <c r="L1775" s="91" t="s">
        <v>50</v>
      </c>
      <c r="M1775" s="161" t="s">
        <v>151</v>
      </c>
    </row>
    <row r="1776" spans="1:13" ht="60.75" thickBot="1">
      <c r="A1776" s="49" t="s">
        <v>0</v>
      </c>
      <c r="B1776" s="51" t="s">
        <v>120</v>
      </c>
      <c r="C1776" s="50" t="s">
        <v>1</v>
      </c>
      <c r="D1776" s="51" t="s">
        <v>120</v>
      </c>
      <c r="E1776" s="50" t="s">
        <v>112</v>
      </c>
      <c r="F1776" s="51" t="s">
        <v>120</v>
      </c>
      <c r="G1776" s="50" t="s">
        <v>131</v>
      </c>
      <c r="H1776" s="52" t="s">
        <v>120</v>
      </c>
      <c r="I1776" s="155">
        <f>H1775/230</f>
        <v>0.93043478260869561</v>
      </c>
      <c r="J1776" s="10" t="s">
        <v>21</v>
      </c>
      <c r="K1776" s="46" t="s">
        <v>467</v>
      </c>
      <c r="L1776" s="159" t="s">
        <v>47</v>
      </c>
      <c r="M1776" s="160">
        <f t="shared" ref="M1776:M1788" si="104">IF(L1776="✔",2,0)</f>
        <v>2</v>
      </c>
    </row>
    <row r="1777" spans="1:13" ht="45">
      <c r="A1777" s="47" t="s">
        <v>424</v>
      </c>
      <c r="B1777" s="48">
        <v>5</v>
      </c>
      <c r="C1777" s="48" t="s">
        <v>2</v>
      </c>
      <c r="D1777" s="48">
        <v>4</v>
      </c>
      <c r="E1777" s="48" t="s">
        <v>11</v>
      </c>
      <c r="F1777" s="55">
        <v>5</v>
      </c>
      <c r="G1777" s="48" t="s">
        <v>5</v>
      </c>
      <c r="H1777" s="138">
        <v>4</v>
      </c>
      <c r="J1777" s="7" t="s">
        <v>2</v>
      </c>
      <c r="K1777" s="2" t="s">
        <v>37</v>
      </c>
      <c r="L1777" s="156" t="s">
        <v>47</v>
      </c>
      <c r="M1777" s="82">
        <f t="shared" si="104"/>
        <v>2</v>
      </c>
    </row>
    <row r="1778" spans="1:13" ht="45">
      <c r="A1778" s="3" t="s">
        <v>113</v>
      </c>
      <c r="B1778" s="2">
        <v>4</v>
      </c>
      <c r="C1778" s="2" t="s">
        <v>21</v>
      </c>
      <c r="D1778" s="2">
        <v>3</v>
      </c>
      <c r="E1778" s="2" t="s">
        <v>479</v>
      </c>
      <c r="F1778" s="140">
        <v>5</v>
      </c>
      <c r="G1778" s="2" t="s">
        <v>6</v>
      </c>
      <c r="H1778" s="139">
        <v>4</v>
      </c>
      <c r="J1778" s="8" t="s">
        <v>4</v>
      </c>
      <c r="K1778" s="2" t="s">
        <v>39</v>
      </c>
      <c r="L1778" s="156" t="s">
        <v>47</v>
      </c>
      <c r="M1778" s="82">
        <f t="shared" si="104"/>
        <v>2</v>
      </c>
    </row>
    <row r="1779" spans="1:13" ht="45">
      <c r="A1779" s="3" t="s">
        <v>163</v>
      </c>
      <c r="B1779" s="2">
        <v>5</v>
      </c>
      <c r="C1779" s="2" t="s">
        <v>17</v>
      </c>
      <c r="D1779" s="2">
        <v>3</v>
      </c>
      <c r="E1779" s="2" t="s">
        <v>12</v>
      </c>
      <c r="F1779" s="140">
        <v>5</v>
      </c>
      <c r="G1779" s="2" t="s">
        <v>7</v>
      </c>
      <c r="H1779" s="139">
        <v>4</v>
      </c>
      <c r="J1779" s="8" t="s">
        <v>38</v>
      </c>
      <c r="K1779" s="2" t="s">
        <v>41</v>
      </c>
      <c r="L1779" s="156" t="s">
        <v>47</v>
      </c>
      <c r="M1779" s="82">
        <f t="shared" si="104"/>
        <v>2</v>
      </c>
    </row>
    <row r="1780" spans="1:13" ht="45">
      <c r="A1780" s="3" t="s">
        <v>114</v>
      </c>
      <c r="B1780" s="2">
        <v>5</v>
      </c>
      <c r="C1780" s="2" t="s">
        <v>4</v>
      </c>
      <c r="D1780" s="2">
        <v>3</v>
      </c>
      <c r="E1780" s="2" t="s">
        <v>13</v>
      </c>
      <c r="F1780" s="140">
        <v>4</v>
      </c>
      <c r="G1780" s="2" t="s">
        <v>8</v>
      </c>
      <c r="H1780" s="139">
        <v>4</v>
      </c>
      <c r="J1780" s="6" t="s">
        <v>20</v>
      </c>
      <c r="K1780" s="2" t="s">
        <v>44</v>
      </c>
      <c r="L1780" s="156" t="s">
        <v>47</v>
      </c>
      <c r="M1780" s="82">
        <f t="shared" si="104"/>
        <v>2</v>
      </c>
    </row>
    <row r="1781" spans="1:13" ht="60">
      <c r="A1781" s="3" t="s">
        <v>32</v>
      </c>
      <c r="B1781" s="2">
        <v>5</v>
      </c>
      <c r="C1781" s="2" t="s">
        <v>38</v>
      </c>
      <c r="D1781" s="2">
        <v>4</v>
      </c>
      <c r="E1781" s="2" t="s">
        <v>43</v>
      </c>
      <c r="F1781" s="140">
        <v>4</v>
      </c>
      <c r="G1781" s="2" t="s">
        <v>9</v>
      </c>
      <c r="H1781" s="139">
        <v>4</v>
      </c>
      <c r="J1781" s="8" t="s">
        <v>31</v>
      </c>
      <c r="K1781" s="2" t="s">
        <v>45</v>
      </c>
      <c r="L1781" s="156" t="s">
        <v>47</v>
      </c>
      <c r="M1781" s="82">
        <f t="shared" si="104"/>
        <v>2</v>
      </c>
    </row>
    <row r="1782" spans="1:13" ht="45">
      <c r="A1782" s="3" t="s">
        <v>115</v>
      </c>
      <c r="B1782" s="2">
        <v>5</v>
      </c>
      <c r="C1782" s="2" t="s">
        <v>27</v>
      </c>
      <c r="D1782" s="2">
        <v>4</v>
      </c>
      <c r="E1782" s="2" t="s">
        <v>14</v>
      </c>
      <c r="F1782" s="140">
        <v>4</v>
      </c>
      <c r="G1782" s="2" t="s">
        <v>10</v>
      </c>
      <c r="H1782" s="139">
        <v>4</v>
      </c>
      <c r="J1782" s="3" t="s">
        <v>33</v>
      </c>
      <c r="K1782" s="2" t="s">
        <v>49</v>
      </c>
      <c r="L1782" s="156" t="s">
        <v>47</v>
      </c>
      <c r="M1782" s="82">
        <f t="shared" si="104"/>
        <v>2</v>
      </c>
    </row>
    <row r="1783" spans="1:13" ht="45">
      <c r="A1783" s="3" t="s">
        <v>116</v>
      </c>
      <c r="B1783" s="2">
        <v>5</v>
      </c>
      <c r="C1783" s="2" t="s">
        <v>323</v>
      </c>
      <c r="D1783" s="2">
        <v>4</v>
      </c>
      <c r="E1783" s="2" t="s">
        <v>15</v>
      </c>
      <c r="F1783" s="140">
        <v>4</v>
      </c>
      <c r="G1783" s="2" t="s">
        <v>18</v>
      </c>
      <c r="H1783" s="139">
        <v>4</v>
      </c>
      <c r="J1783" s="8" t="s">
        <v>16</v>
      </c>
      <c r="K1783" s="2" t="s">
        <v>40</v>
      </c>
      <c r="L1783" s="156" t="s">
        <v>48</v>
      </c>
      <c r="M1783" s="82">
        <f t="shared" si="104"/>
        <v>0</v>
      </c>
    </row>
    <row r="1784" spans="1:13" ht="60">
      <c r="A1784" s="3" t="s">
        <v>117</v>
      </c>
      <c r="B1784" s="2">
        <v>3</v>
      </c>
      <c r="C1784" s="2" t="s">
        <v>130</v>
      </c>
      <c r="D1784" s="2">
        <v>4</v>
      </c>
      <c r="E1784" s="2" t="s">
        <v>16</v>
      </c>
      <c r="F1784" s="140">
        <v>4</v>
      </c>
      <c r="G1784" s="2" t="s">
        <v>252</v>
      </c>
      <c r="H1784" s="139">
        <v>4</v>
      </c>
      <c r="J1784" s="9" t="s">
        <v>27</v>
      </c>
      <c r="K1784" s="2" t="s">
        <v>476</v>
      </c>
      <c r="L1784" s="156" t="s">
        <v>47</v>
      </c>
      <c r="M1784" s="82">
        <f t="shared" si="104"/>
        <v>2</v>
      </c>
    </row>
    <row r="1785" spans="1:13" ht="45">
      <c r="A1785" s="3" t="s">
        <v>118</v>
      </c>
      <c r="B1785" s="2">
        <v>5</v>
      </c>
      <c r="C1785" s="2" t="s">
        <v>164</v>
      </c>
      <c r="D1785" s="2">
        <v>3</v>
      </c>
      <c r="E1785" s="2" t="s">
        <v>26</v>
      </c>
      <c r="F1785" s="140">
        <v>4</v>
      </c>
      <c r="G1785" s="2" t="s">
        <v>25</v>
      </c>
      <c r="H1785" s="139">
        <v>4</v>
      </c>
      <c r="J1785" s="6" t="s">
        <v>28</v>
      </c>
      <c r="K1785" s="2" t="s">
        <v>40</v>
      </c>
      <c r="L1785" s="156" t="s">
        <v>47</v>
      </c>
      <c r="M1785" s="82">
        <f t="shared" si="104"/>
        <v>2</v>
      </c>
    </row>
    <row r="1786" spans="1:13" ht="45">
      <c r="A1786" s="3" t="s">
        <v>161</v>
      </c>
      <c r="B1786" s="2">
        <v>5</v>
      </c>
      <c r="C1786" s="2" t="s">
        <v>31</v>
      </c>
      <c r="D1786" s="2">
        <v>4</v>
      </c>
      <c r="E1786" s="2" t="s">
        <v>23</v>
      </c>
      <c r="F1786" s="140">
        <v>4</v>
      </c>
      <c r="G1786" s="2" t="s">
        <v>28</v>
      </c>
      <c r="H1786" s="139">
        <v>4</v>
      </c>
      <c r="J1786" s="3" t="s">
        <v>119</v>
      </c>
      <c r="K1786" s="2" t="s">
        <v>46</v>
      </c>
      <c r="L1786" s="156" t="s">
        <v>47</v>
      </c>
      <c r="M1786" s="82">
        <f t="shared" si="104"/>
        <v>2</v>
      </c>
    </row>
    <row r="1787" spans="1:13" ht="45">
      <c r="A1787" s="3"/>
      <c r="B1787" s="57" t="s">
        <v>132</v>
      </c>
      <c r="C1787" s="2" t="s">
        <v>30</v>
      </c>
      <c r="D1787" s="2">
        <v>4</v>
      </c>
      <c r="E1787" s="2" t="s">
        <v>490</v>
      </c>
      <c r="F1787" s="140">
        <v>3</v>
      </c>
      <c r="G1787" s="2" t="s">
        <v>29</v>
      </c>
      <c r="H1787" s="139">
        <v>4</v>
      </c>
      <c r="J1787" s="9" t="s">
        <v>31</v>
      </c>
      <c r="K1787" s="2" t="s">
        <v>51</v>
      </c>
      <c r="L1787" s="156" t="s">
        <v>47</v>
      </c>
      <c r="M1787" s="82">
        <f t="shared" si="104"/>
        <v>2</v>
      </c>
    </row>
    <row r="1788" spans="1:13" ht="30.75" thickBot="1">
      <c r="A1788" s="3"/>
      <c r="B1788" s="57" t="s">
        <v>132</v>
      </c>
      <c r="C1788" s="2"/>
      <c r="D1788" s="58" t="s">
        <v>132</v>
      </c>
      <c r="E1788" s="2" t="s">
        <v>144</v>
      </c>
      <c r="F1788" s="140">
        <v>4</v>
      </c>
      <c r="G1788" s="2" t="s">
        <v>318</v>
      </c>
      <c r="H1788" s="58">
        <v>4</v>
      </c>
      <c r="J1788" s="78" t="s">
        <v>117</v>
      </c>
      <c r="K1788" s="140" t="s">
        <v>152</v>
      </c>
      <c r="L1788" s="156" t="s">
        <v>48</v>
      </c>
      <c r="M1788" s="82">
        <f t="shared" si="104"/>
        <v>0</v>
      </c>
    </row>
    <row r="1789" spans="1:13" ht="30.75" thickBot="1">
      <c r="A1789" s="3"/>
      <c r="B1789" s="57" t="s">
        <v>132</v>
      </c>
      <c r="C1789" s="2"/>
      <c r="D1789" s="58" t="s">
        <v>132</v>
      </c>
      <c r="E1789" s="2" t="s">
        <v>478</v>
      </c>
      <c r="F1789" s="58">
        <v>3</v>
      </c>
      <c r="G1789" s="2" t="s">
        <v>269</v>
      </c>
      <c r="H1789" s="58">
        <v>4</v>
      </c>
      <c r="J1789" s="157" t="s">
        <v>135</v>
      </c>
      <c r="K1789" s="42" t="s">
        <v>107</v>
      </c>
      <c r="L1789" s="158"/>
      <c r="M1789" s="83"/>
    </row>
    <row r="1790" spans="1:13" ht="15.75" thickBot="1">
      <c r="A1790" s="4"/>
      <c r="B1790" s="58" t="s">
        <v>132</v>
      </c>
      <c r="C1790" s="5"/>
      <c r="D1790" s="58" t="s">
        <v>132</v>
      </c>
      <c r="E1790" s="5"/>
      <c r="F1790" s="58" t="s">
        <v>132</v>
      </c>
      <c r="G1790" s="5"/>
      <c r="H1790" s="58" t="s">
        <v>132</v>
      </c>
      <c r="K1790" s="90"/>
    </row>
    <row r="1791" spans="1:13" ht="15.75" thickBot="1">
      <c r="A1791"/>
      <c r="B1791"/>
      <c r="C1791"/>
      <c r="D1791"/>
      <c r="E1791"/>
      <c r="F1791"/>
      <c r="G1791"/>
      <c r="H1791"/>
      <c r="J1791"/>
      <c r="K1791"/>
      <c r="L1791"/>
    </row>
    <row r="1792" spans="1:13" ht="19.5" thickBot="1">
      <c r="A1792" s="391">
        <v>45396</v>
      </c>
      <c r="B1792" s="392"/>
      <c r="C1792" s="392"/>
      <c r="D1792" s="392"/>
      <c r="E1792" s="392"/>
      <c r="F1792" s="392"/>
      <c r="G1792" s="393"/>
      <c r="H1792" s="89">
        <f>SUM(B1794:B1807,D1794:D1807,F1794:F1807,H1794:H1807)+SUM(M1793:M1805)</f>
        <v>212</v>
      </c>
      <c r="J1792" s="53" t="s">
        <v>34</v>
      </c>
      <c r="K1792" s="54" t="s">
        <v>35</v>
      </c>
      <c r="L1792" s="91" t="s">
        <v>50</v>
      </c>
      <c r="M1792" s="161" t="s">
        <v>151</v>
      </c>
    </row>
    <row r="1793" spans="1:13" ht="60.75" thickBot="1">
      <c r="A1793" s="49" t="s">
        <v>0</v>
      </c>
      <c r="B1793" s="51" t="s">
        <v>120</v>
      </c>
      <c r="C1793" s="50" t="s">
        <v>1</v>
      </c>
      <c r="D1793" s="51" t="s">
        <v>120</v>
      </c>
      <c r="E1793" s="50" t="s">
        <v>112</v>
      </c>
      <c r="F1793" s="51" t="s">
        <v>120</v>
      </c>
      <c r="G1793" s="50" t="s">
        <v>131</v>
      </c>
      <c r="H1793" s="52" t="s">
        <v>120</v>
      </c>
      <c r="I1793" s="155">
        <f>H1792/230</f>
        <v>0.92173913043478262</v>
      </c>
      <c r="J1793" s="10" t="s">
        <v>21</v>
      </c>
      <c r="K1793" s="46" t="s">
        <v>467</v>
      </c>
      <c r="L1793" s="159" t="s">
        <v>47</v>
      </c>
      <c r="M1793" s="160">
        <f t="shared" ref="M1793:M1805" si="105">IF(L1793="✔",2,0)</f>
        <v>2</v>
      </c>
    </row>
    <row r="1794" spans="1:13" ht="45">
      <c r="A1794" s="47" t="s">
        <v>424</v>
      </c>
      <c r="B1794" s="48">
        <v>5</v>
      </c>
      <c r="C1794" s="48" t="s">
        <v>2</v>
      </c>
      <c r="D1794" s="48">
        <v>4</v>
      </c>
      <c r="E1794" s="48" t="s">
        <v>11</v>
      </c>
      <c r="F1794" s="55">
        <v>5</v>
      </c>
      <c r="G1794" s="48" t="s">
        <v>5</v>
      </c>
      <c r="H1794" s="138">
        <v>4</v>
      </c>
      <c r="J1794" s="7" t="s">
        <v>2</v>
      </c>
      <c r="K1794" s="2" t="s">
        <v>37</v>
      </c>
      <c r="L1794" s="156" t="s">
        <v>47</v>
      </c>
      <c r="M1794" s="82">
        <f t="shared" si="105"/>
        <v>2</v>
      </c>
    </row>
    <row r="1795" spans="1:13" ht="45">
      <c r="A1795" s="3" t="s">
        <v>113</v>
      </c>
      <c r="B1795" s="2">
        <v>4</v>
      </c>
      <c r="C1795" s="2" t="s">
        <v>21</v>
      </c>
      <c r="D1795" s="2">
        <v>3</v>
      </c>
      <c r="E1795" s="2" t="s">
        <v>479</v>
      </c>
      <c r="F1795" s="140">
        <v>5</v>
      </c>
      <c r="G1795" s="2" t="s">
        <v>6</v>
      </c>
      <c r="H1795" s="139">
        <v>4</v>
      </c>
      <c r="J1795" s="8" t="s">
        <v>4</v>
      </c>
      <c r="K1795" s="2" t="s">
        <v>39</v>
      </c>
      <c r="L1795" s="156" t="s">
        <v>47</v>
      </c>
      <c r="M1795" s="82">
        <f t="shared" si="105"/>
        <v>2</v>
      </c>
    </row>
    <row r="1796" spans="1:13" ht="45">
      <c r="A1796" s="3" t="s">
        <v>163</v>
      </c>
      <c r="B1796" s="2">
        <v>5</v>
      </c>
      <c r="C1796" s="2" t="s">
        <v>17</v>
      </c>
      <c r="D1796" s="2">
        <v>3</v>
      </c>
      <c r="E1796" s="2" t="s">
        <v>12</v>
      </c>
      <c r="F1796" s="140">
        <v>5</v>
      </c>
      <c r="G1796" s="2" t="s">
        <v>7</v>
      </c>
      <c r="H1796" s="139">
        <v>4</v>
      </c>
      <c r="J1796" s="8" t="s">
        <v>38</v>
      </c>
      <c r="K1796" s="2" t="s">
        <v>41</v>
      </c>
      <c r="L1796" s="156" t="s">
        <v>47</v>
      </c>
      <c r="M1796" s="82">
        <f t="shared" si="105"/>
        <v>2</v>
      </c>
    </row>
    <row r="1797" spans="1:13" ht="45">
      <c r="A1797" s="3" t="s">
        <v>114</v>
      </c>
      <c r="B1797" s="2">
        <v>5</v>
      </c>
      <c r="C1797" s="2" t="s">
        <v>4</v>
      </c>
      <c r="D1797" s="2">
        <v>3</v>
      </c>
      <c r="E1797" s="2" t="s">
        <v>13</v>
      </c>
      <c r="F1797" s="140">
        <v>4</v>
      </c>
      <c r="G1797" s="2" t="s">
        <v>8</v>
      </c>
      <c r="H1797" s="139">
        <v>4</v>
      </c>
      <c r="J1797" s="6" t="s">
        <v>20</v>
      </c>
      <c r="K1797" s="2" t="s">
        <v>44</v>
      </c>
      <c r="L1797" s="156" t="s">
        <v>47</v>
      </c>
      <c r="M1797" s="82">
        <f t="shared" si="105"/>
        <v>2</v>
      </c>
    </row>
    <row r="1798" spans="1:13" ht="60">
      <c r="A1798" s="3" t="s">
        <v>32</v>
      </c>
      <c r="B1798" s="2">
        <v>5</v>
      </c>
      <c r="C1798" s="2" t="s">
        <v>38</v>
      </c>
      <c r="D1798" s="2">
        <v>4</v>
      </c>
      <c r="E1798" s="2" t="s">
        <v>43</v>
      </c>
      <c r="F1798" s="140">
        <v>4</v>
      </c>
      <c r="G1798" s="2" t="s">
        <v>9</v>
      </c>
      <c r="H1798" s="139">
        <v>4</v>
      </c>
      <c r="J1798" s="8" t="s">
        <v>31</v>
      </c>
      <c r="K1798" s="2" t="s">
        <v>45</v>
      </c>
      <c r="L1798" s="156" t="s">
        <v>47</v>
      </c>
      <c r="M1798" s="82">
        <f t="shared" si="105"/>
        <v>2</v>
      </c>
    </row>
    <row r="1799" spans="1:13" ht="45">
      <c r="A1799" s="3" t="s">
        <v>115</v>
      </c>
      <c r="B1799" s="2">
        <v>5</v>
      </c>
      <c r="C1799" s="2" t="s">
        <v>27</v>
      </c>
      <c r="D1799" s="2">
        <v>4</v>
      </c>
      <c r="E1799" s="2" t="s">
        <v>14</v>
      </c>
      <c r="F1799" s="140">
        <v>4</v>
      </c>
      <c r="G1799" s="2" t="s">
        <v>10</v>
      </c>
      <c r="H1799" s="139">
        <v>4</v>
      </c>
      <c r="J1799" s="3" t="s">
        <v>33</v>
      </c>
      <c r="K1799" s="2" t="s">
        <v>49</v>
      </c>
      <c r="L1799" s="156" t="s">
        <v>47</v>
      </c>
      <c r="M1799" s="82">
        <f t="shared" si="105"/>
        <v>2</v>
      </c>
    </row>
    <row r="1800" spans="1:13" ht="45">
      <c r="A1800" s="3" t="s">
        <v>116</v>
      </c>
      <c r="B1800" s="2">
        <v>5</v>
      </c>
      <c r="C1800" s="2" t="s">
        <v>323</v>
      </c>
      <c r="D1800" s="2">
        <v>4</v>
      </c>
      <c r="E1800" s="2" t="s">
        <v>15</v>
      </c>
      <c r="F1800" s="140">
        <v>4</v>
      </c>
      <c r="G1800" s="2" t="s">
        <v>18</v>
      </c>
      <c r="H1800" s="139">
        <v>4</v>
      </c>
      <c r="J1800" s="8" t="s">
        <v>16</v>
      </c>
      <c r="K1800" s="2" t="s">
        <v>40</v>
      </c>
      <c r="L1800" s="156" t="s">
        <v>48</v>
      </c>
      <c r="M1800" s="82">
        <f t="shared" si="105"/>
        <v>0</v>
      </c>
    </row>
    <row r="1801" spans="1:13" ht="60">
      <c r="A1801" s="3" t="s">
        <v>117</v>
      </c>
      <c r="B1801" s="2">
        <v>3</v>
      </c>
      <c r="C1801" s="2" t="s">
        <v>130</v>
      </c>
      <c r="D1801" s="2">
        <v>4</v>
      </c>
      <c r="E1801" s="2" t="s">
        <v>16</v>
      </c>
      <c r="F1801" s="140">
        <v>4</v>
      </c>
      <c r="G1801" s="2" t="s">
        <v>252</v>
      </c>
      <c r="H1801" s="139">
        <v>4</v>
      </c>
      <c r="J1801" s="9" t="s">
        <v>27</v>
      </c>
      <c r="K1801" s="2" t="s">
        <v>476</v>
      </c>
      <c r="L1801" s="156" t="s">
        <v>47</v>
      </c>
      <c r="M1801" s="82">
        <f t="shared" si="105"/>
        <v>2</v>
      </c>
    </row>
    <row r="1802" spans="1:13" ht="45">
      <c r="A1802" s="3" t="s">
        <v>118</v>
      </c>
      <c r="B1802" s="2">
        <v>3</v>
      </c>
      <c r="C1802" s="2" t="s">
        <v>164</v>
      </c>
      <c r="D1802" s="2">
        <v>3</v>
      </c>
      <c r="E1802" s="2" t="s">
        <v>26</v>
      </c>
      <c r="F1802" s="140">
        <v>4</v>
      </c>
      <c r="G1802" s="2" t="s">
        <v>25</v>
      </c>
      <c r="H1802" s="139">
        <v>4</v>
      </c>
      <c r="J1802" s="6" t="s">
        <v>28</v>
      </c>
      <c r="K1802" s="2" t="s">
        <v>40</v>
      </c>
      <c r="L1802" s="156" t="s">
        <v>47</v>
      </c>
      <c r="M1802" s="82">
        <f t="shared" si="105"/>
        <v>2</v>
      </c>
    </row>
    <row r="1803" spans="1:13" ht="45">
      <c r="A1803" s="3" t="s">
        <v>161</v>
      </c>
      <c r="B1803" s="2">
        <v>5</v>
      </c>
      <c r="C1803" s="2" t="s">
        <v>31</v>
      </c>
      <c r="D1803" s="2">
        <v>4</v>
      </c>
      <c r="E1803" s="2" t="s">
        <v>23</v>
      </c>
      <c r="F1803" s="140">
        <v>4</v>
      </c>
      <c r="G1803" s="2" t="s">
        <v>28</v>
      </c>
      <c r="H1803" s="139">
        <v>4</v>
      </c>
      <c r="J1803" s="3" t="s">
        <v>119</v>
      </c>
      <c r="K1803" s="2" t="s">
        <v>46</v>
      </c>
      <c r="L1803" s="156" t="s">
        <v>47</v>
      </c>
      <c r="M1803" s="82">
        <f t="shared" si="105"/>
        <v>2</v>
      </c>
    </row>
    <row r="1804" spans="1:13" ht="45">
      <c r="A1804" s="3"/>
      <c r="B1804" s="57" t="s">
        <v>132</v>
      </c>
      <c r="C1804" s="2" t="s">
        <v>30</v>
      </c>
      <c r="D1804" s="2">
        <v>4</v>
      </c>
      <c r="E1804" s="2" t="s">
        <v>490</v>
      </c>
      <c r="F1804" s="140">
        <v>3</v>
      </c>
      <c r="G1804" s="2" t="s">
        <v>29</v>
      </c>
      <c r="H1804" s="139">
        <v>4</v>
      </c>
      <c r="J1804" s="9" t="s">
        <v>31</v>
      </c>
      <c r="K1804" s="2" t="s">
        <v>51</v>
      </c>
      <c r="L1804" s="156" t="s">
        <v>47</v>
      </c>
      <c r="M1804" s="82">
        <f t="shared" si="105"/>
        <v>2</v>
      </c>
    </row>
    <row r="1805" spans="1:13" ht="30.75" thickBot="1">
      <c r="A1805" s="3"/>
      <c r="B1805" s="57" t="s">
        <v>132</v>
      </c>
      <c r="C1805" s="2"/>
      <c r="D1805" s="58" t="s">
        <v>132</v>
      </c>
      <c r="E1805" s="2" t="s">
        <v>144</v>
      </c>
      <c r="F1805" s="140">
        <v>4</v>
      </c>
      <c r="G1805" s="2" t="s">
        <v>318</v>
      </c>
      <c r="H1805" s="58">
        <v>4</v>
      </c>
      <c r="J1805" s="78" t="s">
        <v>117</v>
      </c>
      <c r="K1805" s="140" t="s">
        <v>152</v>
      </c>
      <c r="L1805" s="156" t="s">
        <v>48</v>
      </c>
      <c r="M1805" s="82">
        <f t="shared" si="105"/>
        <v>0</v>
      </c>
    </row>
    <row r="1806" spans="1:13" ht="30.75" thickBot="1">
      <c r="A1806" s="3"/>
      <c r="B1806" s="57" t="s">
        <v>132</v>
      </c>
      <c r="C1806" s="2"/>
      <c r="D1806" s="58" t="s">
        <v>132</v>
      </c>
      <c r="E1806" s="2" t="s">
        <v>478</v>
      </c>
      <c r="F1806" s="58">
        <v>3</v>
      </c>
      <c r="G1806" s="2" t="s">
        <v>269</v>
      </c>
      <c r="H1806" s="58">
        <v>4</v>
      </c>
      <c r="J1806" s="157" t="s">
        <v>135</v>
      </c>
      <c r="K1806" s="42" t="s">
        <v>107</v>
      </c>
      <c r="L1806" s="158"/>
      <c r="M1806" s="83"/>
    </row>
    <row r="1807" spans="1:13" ht="15.75" thickBot="1">
      <c r="A1807" s="4"/>
      <c r="B1807" s="58" t="s">
        <v>132</v>
      </c>
      <c r="C1807" s="5"/>
      <c r="D1807" s="58" t="s">
        <v>132</v>
      </c>
      <c r="E1807" s="5"/>
      <c r="F1807" s="58" t="s">
        <v>132</v>
      </c>
      <c r="G1807" s="5"/>
      <c r="H1807" s="58" t="s">
        <v>132</v>
      </c>
      <c r="K1807" s="90"/>
    </row>
    <row r="1808" spans="1:13" ht="15.75" thickBot="1">
      <c r="A1808"/>
      <c r="B1808"/>
      <c r="C1808"/>
      <c r="D1808"/>
      <c r="E1808"/>
      <c r="F1808"/>
      <c r="G1808"/>
      <c r="H1808"/>
      <c r="J1808"/>
      <c r="K1808"/>
      <c r="L1808"/>
    </row>
    <row r="1809" spans="1:13" ht="19.5" thickBot="1">
      <c r="A1809" s="391">
        <v>45397</v>
      </c>
      <c r="B1809" s="392"/>
      <c r="C1809" s="392"/>
      <c r="D1809" s="392"/>
      <c r="E1809" s="392"/>
      <c r="F1809" s="392"/>
      <c r="G1809" s="393"/>
      <c r="H1809" s="89">
        <f>SUM(B1811:B1824,D1811:D1824,F1811:F1824,H1811:H1824)+SUM(M1810:M1822)</f>
        <v>218</v>
      </c>
      <c r="J1809" s="53" t="s">
        <v>34</v>
      </c>
      <c r="K1809" s="54" t="s">
        <v>35</v>
      </c>
      <c r="L1809" s="91" t="s">
        <v>50</v>
      </c>
      <c r="M1809" s="161" t="s">
        <v>151</v>
      </c>
    </row>
    <row r="1810" spans="1:13" ht="60.75" thickBot="1">
      <c r="A1810" s="49" t="s">
        <v>0</v>
      </c>
      <c r="B1810" s="51" t="s">
        <v>120</v>
      </c>
      <c r="C1810" s="50" t="s">
        <v>1</v>
      </c>
      <c r="D1810" s="51" t="s">
        <v>120</v>
      </c>
      <c r="E1810" s="50" t="s">
        <v>112</v>
      </c>
      <c r="F1810" s="51" t="s">
        <v>120</v>
      </c>
      <c r="G1810" s="50" t="s">
        <v>131</v>
      </c>
      <c r="H1810" s="52" t="s">
        <v>120</v>
      </c>
      <c r="I1810" s="155">
        <f>H1809/230</f>
        <v>0.94782608695652171</v>
      </c>
      <c r="J1810" s="10" t="s">
        <v>21</v>
      </c>
      <c r="K1810" s="46" t="s">
        <v>467</v>
      </c>
      <c r="L1810" s="159" t="s">
        <v>47</v>
      </c>
      <c r="M1810" s="160">
        <f t="shared" ref="M1810:M1822" si="106">IF(L1810="✔",2,0)</f>
        <v>2</v>
      </c>
    </row>
    <row r="1811" spans="1:13" ht="45">
      <c r="A1811" s="47" t="s">
        <v>424</v>
      </c>
      <c r="B1811" s="48">
        <v>5</v>
      </c>
      <c r="C1811" s="48" t="s">
        <v>2</v>
      </c>
      <c r="D1811" s="48">
        <v>4</v>
      </c>
      <c r="E1811" s="48" t="s">
        <v>11</v>
      </c>
      <c r="F1811" s="55">
        <v>5</v>
      </c>
      <c r="G1811" s="48" t="s">
        <v>5</v>
      </c>
      <c r="H1811" s="138">
        <v>4</v>
      </c>
      <c r="J1811" s="7" t="s">
        <v>2</v>
      </c>
      <c r="K1811" s="2" t="s">
        <v>37</v>
      </c>
      <c r="L1811" s="156" t="s">
        <v>47</v>
      </c>
      <c r="M1811" s="82">
        <f t="shared" si="106"/>
        <v>2</v>
      </c>
    </row>
    <row r="1812" spans="1:13" ht="45">
      <c r="A1812" s="3" t="s">
        <v>113</v>
      </c>
      <c r="B1812" s="2">
        <v>4</v>
      </c>
      <c r="C1812" s="2" t="s">
        <v>21</v>
      </c>
      <c r="D1812" s="2">
        <v>3</v>
      </c>
      <c r="E1812" s="2" t="s">
        <v>479</v>
      </c>
      <c r="F1812" s="140">
        <v>5</v>
      </c>
      <c r="G1812" s="2" t="s">
        <v>6</v>
      </c>
      <c r="H1812" s="139">
        <v>4</v>
      </c>
      <c r="J1812" s="8" t="s">
        <v>4</v>
      </c>
      <c r="K1812" s="2" t="s">
        <v>39</v>
      </c>
      <c r="L1812" s="156" t="s">
        <v>47</v>
      </c>
      <c r="M1812" s="82">
        <f t="shared" si="106"/>
        <v>2</v>
      </c>
    </row>
    <row r="1813" spans="1:13" ht="45">
      <c r="A1813" s="3" t="s">
        <v>163</v>
      </c>
      <c r="B1813" s="2">
        <v>5</v>
      </c>
      <c r="C1813" s="2" t="s">
        <v>17</v>
      </c>
      <c r="D1813" s="2">
        <v>3</v>
      </c>
      <c r="E1813" s="2" t="s">
        <v>12</v>
      </c>
      <c r="F1813" s="140">
        <v>5</v>
      </c>
      <c r="G1813" s="2" t="s">
        <v>7</v>
      </c>
      <c r="H1813" s="139">
        <v>4</v>
      </c>
      <c r="J1813" s="8" t="s">
        <v>38</v>
      </c>
      <c r="K1813" s="2" t="s">
        <v>41</v>
      </c>
      <c r="L1813" s="156" t="s">
        <v>47</v>
      </c>
      <c r="M1813" s="82">
        <f t="shared" si="106"/>
        <v>2</v>
      </c>
    </row>
    <row r="1814" spans="1:13" ht="17.25" customHeight="1">
      <c r="A1814" s="3" t="s">
        <v>114</v>
      </c>
      <c r="B1814" s="2">
        <v>5</v>
      </c>
      <c r="C1814" s="2" t="s">
        <v>4</v>
      </c>
      <c r="D1814" s="2">
        <v>3</v>
      </c>
      <c r="E1814" s="2" t="s">
        <v>13</v>
      </c>
      <c r="F1814" s="140">
        <v>4</v>
      </c>
      <c r="G1814" s="2" t="s">
        <v>8</v>
      </c>
      <c r="H1814" s="139">
        <v>4</v>
      </c>
      <c r="J1814" s="6" t="s">
        <v>20</v>
      </c>
      <c r="K1814" s="2" t="s">
        <v>44</v>
      </c>
      <c r="L1814" s="156" t="s">
        <v>47</v>
      </c>
      <c r="M1814" s="82">
        <f t="shared" si="106"/>
        <v>2</v>
      </c>
    </row>
    <row r="1815" spans="1:13" ht="60">
      <c r="A1815" s="3" t="s">
        <v>32</v>
      </c>
      <c r="B1815" s="2">
        <v>5</v>
      </c>
      <c r="C1815" s="2" t="s">
        <v>38</v>
      </c>
      <c r="D1815" s="2">
        <v>4</v>
      </c>
      <c r="E1815" s="2" t="s">
        <v>43</v>
      </c>
      <c r="F1815" s="140">
        <v>4</v>
      </c>
      <c r="G1815" s="2" t="s">
        <v>9</v>
      </c>
      <c r="H1815" s="139">
        <v>4</v>
      </c>
      <c r="J1815" s="8" t="s">
        <v>31</v>
      </c>
      <c r="K1815" s="2" t="s">
        <v>45</v>
      </c>
      <c r="L1815" s="156" t="s">
        <v>47</v>
      </c>
      <c r="M1815" s="82">
        <f t="shared" si="106"/>
        <v>2</v>
      </c>
    </row>
    <row r="1816" spans="1:13" ht="20.25" customHeight="1">
      <c r="A1816" s="3" t="s">
        <v>115</v>
      </c>
      <c r="B1816" s="2">
        <v>5</v>
      </c>
      <c r="C1816" s="2" t="s">
        <v>27</v>
      </c>
      <c r="D1816" s="2">
        <v>4</v>
      </c>
      <c r="E1816" s="2" t="s">
        <v>14</v>
      </c>
      <c r="F1816" s="140">
        <v>4</v>
      </c>
      <c r="G1816" s="2" t="s">
        <v>10</v>
      </c>
      <c r="H1816" s="139">
        <v>4</v>
      </c>
      <c r="J1816" s="3" t="s">
        <v>33</v>
      </c>
      <c r="K1816" s="2" t="s">
        <v>49</v>
      </c>
      <c r="L1816" s="156" t="s">
        <v>47</v>
      </c>
      <c r="M1816" s="82">
        <f t="shared" si="106"/>
        <v>2</v>
      </c>
    </row>
    <row r="1817" spans="1:13" ht="45">
      <c r="A1817" s="3" t="s">
        <v>116</v>
      </c>
      <c r="B1817" s="2">
        <v>5</v>
      </c>
      <c r="C1817" s="2" t="s">
        <v>323</v>
      </c>
      <c r="D1817" s="2">
        <v>4</v>
      </c>
      <c r="E1817" s="2" t="s">
        <v>15</v>
      </c>
      <c r="F1817" s="140">
        <v>4</v>
      </c>
      <c r="G1817" s="2" t="s">
        <v>18</v>
      </c>
      <c r="H1817" s="139">
        <v>4</v>
      </c>
      <c r="J1817" s="8" t="s">
        <v>16</v>
      </c>
      <c r="K1817" s="2" t="s">
        <v>40</v>
      </c>
      <c r="L1817" s="156" t="s">
        <v>48</v>
      </c>
      <c r="M1817" s="82">
        <f t="shared" si="106"/>
        <v>0</v>
      </c>
    </row>
    <row r="1818" spans="1:13" ht="60">
      <c r="A1818" s="3" t="s">
        <v>117</v>
      </c>
      <c r="B1818" s="2">
        <v>5</v>
      </c>
      <c r="C1818" s="2" t="s">
        <v>130</v>
      </c>
      <c r="D1818" s="2">
        <v>4</v>
      </c>
      <c r="E1818" s="2" t="s">
        <v>16</v>
      </c>
      <c r="F1818" s="140">
        <v>4</v>
      </c>
      <c r="G1818" s="2" t="s">
        <v>252</v>
      </c>
      <c r="H1818" s="139">
        <v>4</v>
      </c>
      <c r="J1818" s="9" t="s">
        <v>27</v>
      </c>
      <c r="K1818" s="2" t="s">
        <v>476</v>
      </c>
      <c r="L1818" s="156" t="s">
        <v>47</v>
      </c>
      <c r="M1818" s="82">
        <f t="shared" si="106"/>
        <v>2</v>
      </c>
    </row>
    <row r="1819" spans="1:13" ht="45">
      <c r="A1819" s="3" t="s">
        <v>118</v>
      </c>
      <c r="B1819" s="2">
        <v>5</v>
      </c>
      <c r="C1819" s="2" t="s">
        <v>164</v>
      </c>
      <c r="D1819" s="2">
        <v>3</v>
      </c>
      <c r="E1819" s="2" t="s">
        <v>26</v>
      </c>
      <c r="F1819" s="140">
        <v>4</v>
      </c>
      <c r="G1819" s="2" t="s">
        <v>25</v>
      </c>
      <c r="H1819" s="139">
        <v>4</v>
      </c>
      <c r="J1819" s="6" t="s">
        <v>28</v>
      </c>
      <c r="K1819" s="2" t="s">
        <v>40</v>
      </c>
      <c r="L1819" s="156" t="s">
        <v>47</v>
      </c>
      <c r="M1819" s="82">
        <f t="shared" si="106"/>
        <v>2</v>
      </c>
    </row>
    <row r="1820" spans="1:13" ht="45">
      <c r="A1820" s="3" t="s">
        <v>161</v>
      </c>
      <c r="B1820" s="2">
        <v>5</v>
      </c>
      <c r="C1820" s="2" t="s">
        <v>31</v>
      </c>
      <c r="D1820" s="2">
        <v>4</v>
      </c>
      <c r="E1820" s="2" t="s">
        <v>23</v>
      </c>
      <c r="F1820" s="140">
        <v>4</v>
      </c>
      <c r="G1820" s="2" t="s">
        <v>28</v>
      </c>
      <c r="H1820" s="139">
        <v>4</v>
      </c>
      <c r="J1820" s="3" t="s">
        <v>119</v>
      </c>
      <c r="K1820" s="2" t="s">
        <v>46</v>
      </c>
      <c r="L1820" s="156" t="s">
        <v>47</v>
      </c>
      <c r="M1820" s="82">
        <f t="shared" si="106"/>
        <v>2</v>
      </c>
    </row>
    <row r="1821" spans="1:13" ht="45">
      <c r="A1821" s="3"/>
      <c r="B1821" s="57" t="s">
        <v>132</v>
      </c>
      <c r="C1821" s="2" t="s">
        <v>30</v>
      </c>
      <c r="D1821" s="2">
        <v>4</v>
      </c>
      <c r="E1821" s="2" t="s">
        <v>490</v>
      </c>
      <c r="F1821" s="140">
        <v>3</v>
      </c>
      <c r="G1821" s="2" t="s">
        <v>29</v>
      </c>
      <c r="H1821" s="139">
        <v>4</v>
      </c>
      <c r="J1821" s="9" t="s">
        <v>31</v>
      </c>
      <c r="K1821" s="2" t="s">
        <v>51</v>
      </c>
      <c r="L1821" s="156" t="s">
        <v>47</v>
      </c>
      <c r="M1821" s="82">
        <f t="shared" si="106"/>
        <v>2</v>
      </c>
    </row>
    <row r="1822" spans="1:13" ht="30.75" thickBot="1">
      <c r="A1822" s="3"/>
      <c r="B1822" s="57" t="s">
        <v>132</v>
      </c>
      <c r="C1822" s="2"/>
      <c r="D1822" s="58" t="s">
        <v>132</v>
      </c>
      <c r="E1822" s="2" t="s">
        <v>144</v>
      </c>
      <c r="F1822" s="140">
        <v>4</v>
      </c>
      <c r="G1822" s="2" t="s">
        <v>318</v>
      </c>
      <c r="H1822" s="58">
        <v>4</v>
      </c>
      <c r="J1822" s="78" t="s">
        <v>117</v>
      </c>
      <c r="K1822" s="140" t="s">
        <v>152</v>
      </c>
      <c r="L1822" s="156" t="s">
        <v>47</v>
      </c>
      <c r="M1822" s="82">
        <f t="shared" si="106"/>
        <v>2</v>
      </c>
    </row>
    <row r="1823" spans="1:13" ht="30.75" thickBot="1">
      <c r="A1823" s="3"/>
      <c r="B1823" s="57" t="s">
        <v>132</v>
      </c>
      <c r="C1823" s="2"/>
      <c r="D1823" s="58" t="s">
        <v>132</v>
      </c>
      <c r="E1823" s="2" t="s">
        <v>478</v>
      </c>
      <c r="F1823" s="58">
        <v>3</v>
      </c>
      <c r="G1823" s="2" t="s">
        <v>269</v>
      </c>
      <c r="H1823" s="58">
        <v>4</v>
      </c>
      <c r="J1823" s="157" t="s">
        <v>135</v>
      </c>
      <c r="K1823" s="42" t="s">
        <v>107</v>
      </c>
      <c r="L1823" s="158"/>
      <c r="M1823" s="83"/>
    </row>
    <row r="1824" spans="1:13" ht="15.75" thickBot="1">
      <c r="A1824" s="4"/>
      <c r="B1824" s="58" t="s">
        <v>132</v>
      </c>
      <c r="C1824" s="5"/>
      <c r="D1824" s="58" t="s">
        <v>132</v>
      </c>
      <c r="E1824" s="5"/>
      <c r="F1824" s="58" t="s">
        <v>132</v>
      </c>
      <c r="G1824" s="5"/>
      <c r="H1824" s="58" t="s">
        <v>132</v>
      </c>
      <c r="K1824" s="90"/>
    </row>
    <row r="1825" spans="1:13" ht="15.75" thickBot="1">
      <c r="A1825"/>
      <c r="B1825"/>
      <c r="C1825"/>
      <c r="D1825"/>
      <c r="E1825"/>
      <c r="F1825"/>
      <c r="G1825"/>
      <c r="H1825"/>
      <c r="J1825"/>
      <c r="K1825"/>
      <c r="L1825"/>
    </row>
    <row r="1826" spans="1:13" ht="19.5" thickBot="1">
      <c r="A1826" s="391">
        <v>45398</v>
      </c>
      <c r="B1826" s="392"/>
      <c r="C1826" s="392"/>
      <c r="D1826" s="392"/>
      <c r="E1826" s="392"/>
      <c r="F1826" s="392"/>
      <c r="G1826" s="393"/>
      <c r="H1826" s="89">
        <f>SUM(B1828:B1841,D1828:D1841,F1828:F1841,H1828:H1841)+SUM(M1827:M1839)</f>
        <v>214</v>
      </c>
      <c r="J1826" s="53" t="s">
        <v>34</v>
      </c>
      <c r="K1826" s="54" t="s">
        <v>35</v>
      </c>
      <c r="L1826" s="91" t="s">
        <v>50</v>
      </c>
      <c r="M1826" s="161" t="s">
        <v>151</v>
      </c>
    </row>
    <row r="1827" spans="1:13" ht="60.75" thickBot="1">
      <c r="A1827" s="49" t="s">
        <v>0</v>
      </c>
      <c r="B1827" s="51" t="s">
        <v>120</v>
      </c>
      <c r="C1827" s="50" t="s">
        <v>1</v>
      </c>
      <c r="D1827" s="51" t="s">
        <v>120</v>
      </c>
      <c r="E1827" s="50" t="s">
        <v>112</v>
      </c>
      <c r="F1827" s="51" t="s">
        <v>120</v>
      </c>
      <c r="G1827" s="50" t="s">
        <v>131</v>
      </c>
      <c r="H1827" s="52" t="s">
        <v>120</v>
      </c>
      <c r="I1827" s="155">
        <f>H1826/230</f>
        <v>0.93043478260869561</v>
      </c>
      <c r="J1827" s="10" t="s">
        <v>21</v>
      </c>
      <c r="K1827" s="46" t="s">
        <v>467</v>
      </c>
      <c r="L1827" s="159" t="s">
        <v>47</v>
      </c>
      <c r="M1827" s="160">
        <f t="shared" ref="M1827:M1839" si="107">IF(L1827="✔",2,0)</f>
        <v>2</v>
      </c>
    </row>
    <row r="1828" spans="1:13" ht="45">
      <c r="A1828" s="47" t="s">
        <v>424</v>
      </c>
      <c r="B1828" s="48">
        <v>5</v>
      </c>
      <c r="C1828" s="48" t="s">
        <v>2</v>
      </c>
      <c r="D1828" s="48">
        <v>4</v>
      </c>
      <c r="E1828" s="48" t="s">
        <v>11</v>
      </c>
      <c r="F1828" s="55">
        <v>5</v>
      </c>
      <c r="G1828" s="48" t="s">
        <v>5</v>
      </c>
      <c r="H1828" s="138">
        <v>4</v>
      </c>
      <c r="J1828" s="7" t="s">
        <v>2</v>
      </c>
      <c r="K1828" s="2" t="s">
        <v>37</v>
      </c>
      <c r="L1828" s="156" t="s">
        <v>47</v>
      </c>
      <c r="M1828" s="82">
        <f t="shared" si="107"/>
        <v>2</v>
      </c>
    </row>
    <row r="1829" spans="1:13" ht="45">
      <c r="A1829" s="3" t="s">
        <v>113</v>
      </c>
      <c r="B1829" s="2">
        <v>4</v>
      </c>
      <c r="C1829" s="2" t="s">
        <v>21</v>
      </c>
      <c r="D1829" s="2">
        <v>3</v>
      </c>
      <c r="E1829" s="2" t="s">
        <v>479</v>
      </c>
      <c r="F1829" s="140">
        <v>5</v>
      </c>
      <c r="G1829" s="2" t="s">
        <v>6</v>
      </c>
      <c r="H1829" s="139">
        <v>4</v>
      </c>
      <c r="J1829" s="8" t="s">
        <v>4</v>
      </c>
      <c r="K1829" s="2" t="s">
        <v>39</v>
      </c>
      <c r="L1829" s="156" t="s">
        <v>47</v>
      </c>
      <c r="M1829" s="82">
        <f t="shared" si="107"/>
        <v>2</v>
      </c>
    </row>
    <row r="1830" spans="1:13" ht="45">
      <c r="A1830" s="3" t="s">
        <v>163</v>
      </c>
      <c r="B1830" s="2">
        <v>5</v>
      </c>
      <c r="C1830" s="2" t="s">
        <v>17</v>
      </c>
      <c r="D1830" s="2">
        <v>3</v>
      </c>
      <c r="E1830" s="2" t="s">
        <v>12</v>
      </c>
      <c r="F1830" s="140">
        <v>5</v>
      </c>
      <c r="G1830" s="2" t="s">
        <v>7</v>
      </c>
      <c r="H1830" s="139">
        <v>4</v>
      </c>
      <c r="J1830" s="8" t="s">
        <v>38</v>
      </c>
      <c r="K1830" s="2" t="s">
        <v>41</v>
      </c>
      <c r="L1830" s="156" t="s">
        <v>47</v>
      </c>
      <c r="M1830" s="82">
        <f t="shared" si="107"/>
        <v>2</v>
      </c>
    </row>
    <row r="1831" spans="1:13" ht="45">
      <c r="A1831" s="3" t="s">
        <v>114</v>
      </c>
      <c r="B1831" s="2">
        <v>5</v>
      </c>
      <c r="C1831" s="2" t="s">
        <v>4</v>
      </c>
      <c r="D1831" s="2">
        <v>3</v>
      </c>
      <c r="E1831" s="2" t="s">
        <v>13</v>
      </c>
      <c r="F1831" s="140">
        <v>4</v>
      </c>
      <c r="G1831" s="2" t="s">
        <v>8</v>
      </c>
      <c r="H1831" s="139">
        <v>4</v>
      </c>
      <c r="J1831" s="6" t="s">
        <v>20</v>
      </c>
      <c r="K1831" s="2" t="s">
        <v>44</v>
      </c>
      <c r="L1831" s="156" t="s">
        <v>47</v>
      </c>
      <c r="M1831" s="82">
        <f t="shared" si="107"/>
        <v>2</v>
      </c>
    </row>
    <row r="1832" spans="1:13" ht="60">
      <c r="A1832" s="3" t="s">
        <v>32</v>
      </c>
      <c r="B1832" s="2">
        <v>5</v>
      </c>
      <c r="C1832" s="2" t="s">
        <v>38</v>
      </c>
      <c r="D1832" s="2">
        <v>4</v>
      </c>
      <c r="E1832" s="2" t="s">
        <v>43</v>
      </c>
      <c r="F1832" s="140">
        <v>4</v>
      </c>
      <c r="G1832" s="2" t="s">
        <v>9</v>
      </c>
      <c r="H1832" s="139">
        <v>4</v>
      </c>
      <c r="J1832" s="8" t="s">
        <v>31</v>
      </c>
      <c r="K1832" s="2" t="s">
        <v>45</v>
      </c>
      <c r="L1832" s="156" t="s">
        <v>47</v>
      </c>
      <c r="M1832" s="82">
        <f t="shared" si="107"/>
        <v>2</v>
      </c>
    </row>
    <row r="1833" spans="1:13" ht="45">
      <c r="A1833" s="3" t="s">
        <v>115</v>
      </c>
      <c r="B1833" s="2">
        <v>5</v>
      </c>
      <c r="C1833" s="2" t="s">
        <v>27</v>
      </c>
      <c r="D1833" s="2">
        <v>4</v>
      </c>
      <c r="E1833" s="2" t="s">
        <v>14</v>
      </c>
      <c r="F1833" s="140">
        <v>4</v>
      </c>
      <c r="G1833" s="2" t="s">
        <v>10</v>
      </c>
      <c r="H1833" s="139">
        <v>4</v>
      </c>
      <c r="J1833" s="3" t="s">
        <v>33</v>
      </c>
      <c r="K1833" s="2" t="s">
        <v>49</v>
      </c>
      <c r="L1833" s="156" t="s">
        <v>47</v>
      </c>
      <c r="M1833" s="82">
        <f t="shared" si="107"/>
        <v>2</v>
      </c>
    </row>
    <row r="1834" spans="1:13" ht="45">
      <c r="A1834" s="3" t="s">
        <v>116</v>
      </c>
      <c r="B1834" s="2">
        <v>5</v>
      </c>
      <c r="C1834" s="2" t="s">
        <v>323</v>
      </c>
      <c r="D1834" s="2">
        <v>4</v>
      </c>
      <c r="E1834" s="2" t="s">
        <v>15</v>
      </c>
      <c r="F1834" s="140">
        <v>4</v>
      </c>
      <c r="G1834" s="2" t="s">
        <v>18</v>
      </c>
      <c r="H1834" s="139">
        <v>4</v>
      </c>
      <c r="J1834" s="8" t="s">
        <v>16</v>
      </c>
      <c r="K1834" s="2" t="s">
        <v>40</v>
      </c>
      <c r="L1834" s="156" t="s">
        <v>48</v>
      </c>
      <c r="M1834" s="82">
        <f t="shared" si="107"/>
        <v>0</v>
      </c>
    </row>
    <row r="1835" spans="1:13" ht="60">
      <c r="A1835" s="3" t="s">
        <v>117</v>
      </c>
      <c r="B1835" s="2">
        <v>3</v>
      </c>
      <c r="C1835" s="2" t="s">
        <v>130</v>
      </c>
      <c r="D1835" s="2">
        <v>4</v>
      </c>
      <c r="E1835" s="2" t="s">
        <v>16</v>
      </c>
      <c r="F1835" s="140">
        <v>4</v>
      </c>
      <c r="G1835" s="2" t="s">
        <v>252</v>
      </c>
      <c r="H1835" s="139">
        <v>4</v>
      </c>
      <c r="J1835" s="9" t="s">
        <v>27</v>
      </c>
      <c r="K1835" s="2" t="s">
        <v>476</v>
      </c>
      <c r="L1835" s="156" t="s">
        <v>47</v>
      </c>
      <c r="M1835" s="82">
        <f t="shared" si="107"/>
        <v>2</v>
      </c>
    </row>
    <row r="1836" spans="1:13" ht="45">
      <c r="A1836" s="3" t="s">
        <v>118</v>
      </c>
      <c r="B1836" s="2">
        <v>5</v>
      </c>
      <c r="C1836" s="2" t="s">
        <v>164</v>
      </c>
      <c r="D1836" s="2">
        <v>3</v>
      </c>
      <c r="E1836" s="2" t="s">
        <v>26</v>
      </c>
      <c r="F1836" s="140">
        <v>4</v>
      </c>
      <c r="G1836" s="2" t="s">
        <v>25</v>
      </c>
      <c r="H1836" s="139">
        <v>4</v>
      </c>
      <c r="J1836" s="6" t="s">
        <v>28</v>
      </c>
      <c r="K1836" s="2" t="s">
        <v>40</v>
      </c>
      <c r="L1836" s="156" t="s">
        <v>47</v>
      </c>
      <c r="M1836" s="82">
        <f t="shared" si="107"/>
        <v>2</v>
      </c>
    </row>
    <row r="1837" spans="1:13" ht="45">
      <c r="A1837" s="3" t="s">
        <v>161</v>
      </c>
      <c r="B1837" s="2">
        <v>5</v>
      </c>
      <c r="C1837" s="2" t="s">
        <v>31</v>
      </c>
      <c r="D1837" s="2">
        <v>4</v>
      </c>
      <c r="E1837" s="2" t="s">
        <v>23</v>
      </c>
      <c r="F1837" s="140">
        <v>4</v>
      </c>
      <c r="G1837" s="2" t="s">
        <v>28</v>
      </c>
      <c r="H1837" s="139">
        <v>4</v>
      </c>
      <c r="J1837" s="3" t="s">
        <v>119</v>
      </c>
      <c r="K1837" s="2" t="s">
        <v>46</v>
      </c>
      <c r="L1837" s="156" t="s">
        <v>47</v>
      </c>
      <c r="M1837" s="82">
        <f t="shared" si="107"/>
        <v>2</v>
      </c>
    </row>
    <row r="1838" spans="1:13" ht="45">
      <c r="A1838" s="3"/>
      <c r="B1838" s="57" t="s">
        <v>132</v>
      </c>
      <c r="C1838" s="2" t="s">
        <v>30</v>
      </c>
      <c r="D1838" s="2">
        <v>4</v>
      </c>
      <c r="E1838" s="2" t="s">
        <v>490</v>
      </c>
      <c r="F1838" s="140">
        <v>3</v>
      </c>
      <c r="G1838" s="2" t="s">
        <v>29</v>
      </c>
      <c r="H1838" s="139">
        <v>4</v>
      </c>
      <c r="J1838" s="9" t="s">
        <v>31</v>
      </c>
      <c r="K1838" s="2" t="s">
        <v>51</v>
      </c>
      <c r="L1838" s="156" t="s">
        <v>47</v>
      </c>
      <c r="M1838" s="82">
        <f t="shared" si="107"/>
        <v>2</v>
      </c>
    </row>
    <row r="1839" spans="1:13" ht="30.75" thickBot="1">
      <c r="A1839" s="3"/>
      <c r="B1839" s="57" t="s">
        <v>132</v>
      </c>
      <c r="C1839" s="2"/>
      <c r="D1839" s="58" t="s">
        <v>132</v>
      </c>
      <c r="E1839" s="2" t="s">
        <v>144</v>
      </c>
      <c r="F1839" s="140">
        <v>4</v>
      </c>
      <c r="G1839" s="2" t="s">
        <v>318</v>
      </c>
      <c r="H1839" s="58">
        <v>4</v>
      </c>
      <c r="J1839" s="78" t="s">
        <v>117</v>
      </c>
      <c r="K1839" s="140" t="s">
        <v>152</v>
      </c>
      <c r="L1839" s="156" t="s">
        <v>48</v>
      </c>
      <c r="M1839" s="82">
        <f t="shared" si="107"/>
        <v>0</v>
      </c>
    </row>
    <row r="1840" spans="1:13" ht="30.75" thickBot="1">
      <c r="A1840" s="3"/>
      <c r="B1840" s="57" t="s">
        <v>132</v>
      </c>
      <c r="C1840" s="2"/>
      <c r="D1840" s="58" t="s">
        <v>132</v>
      </c>
      <c r="E1840" s="2" t="s">
        <v>478</v>
      </c>
      <c r="F1840" s="58">
        <v>3</v>
      </c>
      <c r="G1840" s="2" t="s">
        <v>269</v>
      </c>
      <c r="H1840" s="58">
        <v>4</v>
      </c>
      <c r="J1840" s="157" t="s">
        <v>135</v>
      </c>
      <c r="K1840" s="42" t="s">
        <v>107</v>
      </c>
      <c r="L1840" s="158"/>
      <c r="M1840" s="83"/>
    </row>
    <row r="1841" spans="1:13" ht="15.75" thickBot="1">
      <c r="A1841" s="4"/>
      <c r="B1841" s="58" t="s">
        <v>132</v>
      </c>
      <c r="C1841" s="5"/>
      <c r="D1841" s="58" t="s">
        <v>132</v>
      </c>
      <c r="E1841" s="5"/>
      <c r="F1841" s="58" t="s">
        <v>132</v>
      </c>
      <c r="G1841" s="5"/>
      <c r="H1841" s="58" t="s">
        <v>132</v>
      </c>
      <c r="K1841" s="90"/>
    </row>
    <row r="1842" spans="1:13" ht="15.75" thickBot="1">
      <c r="A1842"/>
      <c r="B1842"/>
      <c r="C1842"/>
      <c r="D1842"/>
      <c r="E1842"/>
      <c r="F1842"/>
      <c r="G1842"/>
      <c r="H1842"/>
      <c r="J1842"/>
      <c r="K1842"/>
      <c r="L1842"/>
    </row>
    <row r="1843" spans="1:13" ht="19.5" thickBot="1">
      <c r="A1843" s="391">
        <v>45399</v>
      </c>
      <c r="B1843" s="392"/>
      <c r="C1843" s="392"/>
      <c r="D1843" s="392"/>
      <c r="E1843" s="392"/>
      <c r="F1843" s="392"/>
      <c r="G1843" s="393"/>
      <c r="H1843" s="89">
        <f>SUM(B1845:B1858,D1845:D1858,F1845:F1858,H1845:H1858)+SUM(M1844:M1856)</f>
        <v>211</v>
      </c>
      <c r="J1843" s="53" t="s">
        <v>34</v>
      </c>
      <c r="K1843" s="54" t="s">
        <v>35</v>
      </c>
      <c r="L1843" s="91" t="s">
        <v>50</v>
      </c>
      <c r="M1843" s="161" t="s">
        <v>151</v>
      </c>
    </row>
    <row r="1844" spans="1:13" ht="60.75" thickBot="1">
      <c r="A1844" s="49" t="s">
        <v>0</v>
      </c>
      <c r="B1844" s="51" t="s">
        <v>120</v>
      </c>
      <c r="C1844" s="50" t="s">
        <v>1</v>
      </c>
      <c r="D1844" s="51" t="s">
        <v>120</v>
      </c>
      <c r="E1844" s="50" t="s">
        <v>112</v>
      </c>
      <c r="F1844" s="51" t="s">
        <v>120</v>
      </c>
      <c r="G1844" s="50" t="s">
        <v>131</v>
      </c>
      <c r="H1844" s="52" t="s">
        <v>120</v>
      </c>
      <c r="I1844" s="155">
        <f>H1843/230</f>
        <v>0.91739130434782612</v>
      </c>
      <c r="J1844" s="10" t="s">
        <v>21</v>
      </c>
      <c r="K1844" s="46" t="s">
        <v>467</v>
      </c>
      <c r="L1844" s="159" t="s">
        <v>47</v>
      </c>
      <c r="M1844" s="160">
        <f t="shared" ref="M1844:M1856" si="108">IF(L1844="✔",2,0)</f>
        <v>2</v>
      </c>
    </row>
    <row r="1845" spans="1:13" ht="45">
      <c r="A1845" s="47" t="s">
        <v>424</v>
      </c>
      <c r="B1845" s="48">
        <v>5</v>
      </c>
      <c r="C1845" s="48" t="s">
        <v>2</v>
      </c>
      <c r="D1845" s="48">
        <v>4</v>
      </c>
      <c r="E1845" s="48" t="s">
        <v>11</v>
      </c>
      <c r="F1845" s="55">
        <v>5</v>
      </c>
      <c r="G1845" s="48" t="s">
        <v>5</v>
      </c>
      <c r="H1845" s="138">
        <v>4</v>
      </c>
      <c r="J1845" s="7" t="s">
        <v>2</v>
      </c>
      <c r="K1845" s="2" t="s">
        <v>37</v>
      </c>
      <c r="L1845" s="156" t="s">
        <v>47</v>
      </c>
      <c r="M1845" s="82">
        <f t="shared" si="108"/>
        <v>2</v>
      </c>
    </row>
    <row r="1846" spans="1:13" ht="45">
      <c r="A1846" s="3" t="s">
        <v>113</v>
      </c>
      <c r="B1846" s="2">
        <v>4</v>
      </c>
      <c r="C1846" s="2" t="s">
        <v>21</v>
      </c>
      <c r="D1846" s="2">
        <v>2</v>
      </c>
      <c r="E1846" s="2" t="s">
        <v>479</v>
      </c>
      <c r="F1846" s="140">
        <v>5</v>
      </c>
      <c r="G1846" s="2" t="s">
        <v>6</v>
      </c>
      <c r="H1846" s="139">
        <v>4</v>
      </c>
      <c r="J1846" s="8" t="s">
        <v>4</v>
      </c>
      <c r="K1846" s="2" t="s">
        <v>39</v>
      </c>
      <c r="L1846" s="156" t="s">
        <v>47</v>
      </c>
      <c r="M1846" s="82">
        <f t="shared" si="108"/>
        <v>2</v>
      </c>
    </row>
    <row r="1847" spans="1:13" ht="45">
      <c r="A1847" s="3" t="s">
        <v>163</v>
      </c>
      <c r="B1847" s="2">
        <v>5</v>
      </c>
      <c r="C1847" s="2" t="s">
        <v>17</v>
      </c>
      <c r="D1847" s="2">
        <v>3</v>
      </c>
      <c r="E1847" s="2" t="s">
        <v>12</v>
      </c>
      <c r="F1847" s="140">
        <v>5</v>
      </c>
      <c r="G1847" s="2" t="s">
        <v>7</v>
      </c>
      <c r="H1847" s="139">
        <v>4</v>
      </c>
      <c r="J1847" s="8" t="s">
        <v>38</v>
      </c>
      <c r="K1847" s="2" t="s">
        <v>41</v>
      </c>
      <c r="L1847" s="156" t="s">
        <v>47</v>
      </c>
      <c r="M1847" s="82">
        <f t="shared" si="108"/>
        <v>2</v>
      </c>
    </row>
    <row r="1848" spans="1:13" ht="45">
      <c r="A1848" s="3" t="s">
        <v>114</v>
      </c>
      <c r="B1848" s="2">
        <v>5</v>
      </c>
      <c r="C1848" s="2" t="s">
        <v>4</v>
      </c>
      <c r="D1848" s="2">
        <v>3</v>
      </c>
      <c r="E1848" s="2" t="s">
        <v>13</v>
      </c>
      <c r="F1848" s="140">
        <v>4</v>
      </c>
      <c r="G1848" s="2" t="s">
        <v>8</v>
      </c>
      <c r="H1848" s="139">
        <v>4</v>
      </c>
      <c r="J1848" s="6" t="s">
        <v>20</v>
      </c>
      <c r="K1848" s="2" t="s">
        <v>44</v>
      </c>
      <c r="L1848" s="156" t="s">
        <v>47</v>
      </c>
      <c r="M1848" s="82">
        <f t="shared" si="108"/>
        <v>2</v>
      </c>
    </row>
    <row r="1849" spans="1:13" ht="60">
      <c r="A1849" s="3" t="s">
        <v>32</v>
      </c>
      <c r="B1849" s="2">
        <v>5</v>
      </c>
      <c r="C1849" s="2" t="s">
        <v>38</v>
      </c>
      <c r="D1849" s="2">
        <v>4</v>
      </c>
      <c r="E1849" s="2" t="s">
        <v>43</v>
      </c>
      <c r="F1849" s="140">
        <v>4</v>
      </c>
      <c r="G1849" s="2" t="s">
        <v>9</v>
      </c>
      <c r="H1849" s="139">
        <v>4</v>
      </c>
      <c r="J1849" s="8" t="s">
        <v>31</v>
      </c>
      <c r="K1849" s="2" t="s">
        <v>45</v>
      </c>
      <c r="L1849" s="156" t="s">
        <v>47</v>
      </c>
      <c r="M1849" s="82">
        <f t="shared" si="108"/>
        <v>2</v>
      </c>
    </row>
    <row r="1850" spans="1:13" ht="45">
      <c r="A1850" s="3" t="s">
        <v>115</v>
      </c>
      <c r="B1850" s="2">
        <v>5</v>
      </c>
      <c r="C1850" s="2" t="s">
        <v>27</v>
      </c>
      <c r="D1850" s="2">
        <v>4</v>
      </c>
      <c r="E1850" s="2" t="s">
        <v>14</v>
      </c>
      <c r="F1850" s="140">
        <v>4</v>
      </c>
      <c r="G1850" s="2" t="s">
        <v>10</v>
      </c>
      <c r="H1850" s="139">
        <v>4</v>
      </c>
      <c r="J1850" s="3" t="s">
        <v>33</v>
      </c>
      <c r="K1850" s="2" t="s">
        <v>49</v>
      </c>
      <c r="L1850" s="156" t="s">
        <v>47</v>
      </c>
      <c r="M1850" s="82">
        <f t="shared" si="108"/>
        <v>2</v>
      </c>
    </row>
    <row r="1851" spans="1:13" ht="45">
      <c r="A1851" s="3" t="s">
        <v>116</v>
      </c>
      <c r="B1851" s="2">
        <v>5</v>
      </c>
      <c r="C1851" s="2" t="s">
        <v>323</v>
      </c>
      <c r="D1851" s="2">
        <v>4</v>
      </c>
      <c r="E1851" s="2" t="s">
        <v>15</v>
      </c>
      <c r="F1851" s="140">
        <v>4</v>
      </c>
      <c r="G1851" s="2" t="s">
        <v>18</v>
      </c>
      <c r="H1851" s="139">
        <v>4</v>
      </c>
      <c r="J1851" s="8" t="s">
        <v>16</v>
      </c>
      <c r="K1851" s="2" t="s">
        <v>40</v>
      </c>
      <c r="L1851" s="156" t="s">
        <v>48</v>
      </c>
      <c r="M1851" s="82">
        <f t="shared" si="108"/>
        <v>0</v>
      </c>
    </row>
    <row r="1852" spans="1:13" ht="60">
      <c r="A1852" s="3" t="s">
        <v>117</v>
      </c>
      <c r="B1852" s="2">
        <v>3</v>
      </c>
      <c r="C1852" s="2" t="s">
        <v>130</v>
      </c>
      <c r="D1852" s="2">
        <v>4</v>
      </c>
      <c r="E1852" s="2" t="s">
        <v>16</v>
      </c>
      <c r="F1852" s="140">
        <v>4</v>
      </c>
      <c r="G1852" s="2" t="s">
        <v>252</v>
      </c>
      <c r="H1852" s="139">
        <v>4</v>
      </c>
      <c r="J1852" s="9" t="s">
        <v>27</v>
      </c>
      <c r="K1852" s="2" t="s">
        <v>476</v>
      </c>
      <c r="L1852" s="156" t="s">
        <v>47</v>
      </c>
      <c r="M1852" s="82">
        <f t="shared" si="108"/>
        <v>2</v>
      </c>
    </row>
    <row r="1853" spans="1:13" ht="45">
      <c r="A1853" s="3" t="s">
        <v>118</v>
      </c>
      <c r="B1853" s="2">
        <v>3</v>
      </c>
      <c r="C1853" s="2" t="s">
        <v>164</v>
      </c>
      <c r="D1853" s="2">
        <v>3</v>
      </c>
      <c r="E1853" s="2" t="s">
        <v>26</v>
      </c>
      <c r="F1853" s="140">
        <v>4</v>
      </c>
      <c r="G1853" s="2" t="s">
        <v>25</v>
      </c>
      <c r="H1853" s="139">
        <v>4</v>
      </c>
      <c r="J1853" s="6" t="s">
        <v>28</v>
      </c>
      <c r="K1853" s="2" t="s">
        <v>40</v>
      </c>
      <c r="L1853" s="156" t="s">
        <v>47</v>
      </c>
      <c r="M1853" s="82">
        <f t="shared" si="108"/>
        <v>2</v>
      </c>
    </row>
    <row r="1854" spans="1:13" ht="45">
      <c r="A1854" s="3" t="s">
        <v>161</v>
      </c>
      <c r="B1854" s="2">
        <v>5</v>
      </c>
      <c r="C1854" s="2" t="s">
        <v>31</v>
      </c>
      <c r="D1854" s="2">
        <v>4</v>
      </c>
      <c r="E1854" s="2" t="s">
        <v>23</v>
      </c>
      <c r="F1854" s="140">
        <v>4</v>
      </c>
      <c r="G1854" s="2" t="s">
        <v>28</v>
      </c>
      <c r="H1854" s="139">
        <v>4</v>
      </c>
      <c r="J1854" s="3" t="s">
        <v>119</v>
      </c>
      <c r="K1854" s="2" t="s">
        <v>46</v>
      </c>
      <c r="L1854" s="156" t="s">
        <v>47</v>
      </c>
      <c r="M1854" s="82">
        <f t="shared" si="108"/>
        <v>2</v>
      </c>
    </row>
    <row r="1855" spans="1:13" ht="45">
      <c r="A1855" s="3"/>
      <c r="B1855" s="57" t="s">
        <v>132</v>
      </c>
      <c r="C1855" s="2" t="s">
        <v>30</v>
      </c>
      <c r="D1855" s="2">
        <v>4</v>
      </c>
      <c r="E1855" s="2" t="s">
        <v>490</v>
      </c>
      <c r="F1855" s="140">
        <v>3</v>
      </c>
      <c r="G1855" s="2" t="s">
        <v>29</v>
      </c>
      <c r="H1855" s="139">
        <v>4</v>
      </c>
      <c r="J1855" s="9" t="s">
        <v>31</v>
      </c>
      <c r="K1855" s="2" t="s">
        <v>51</v>
      </c>
      <c r="L1855" s="156" t="s">
        <v>47</v>
      </c>
      <c r="M1855" s="82">
        <f t="shared" si="108"/>
        <v>2</v>
      </c>
    </row>
    <row r="1856" spans="1:13" ht="30.75" thickBot="1">
      <c r="A1856" s="3"/>
      <c r="B1856" s="57" t="s">
        <v>132</v>
      </c>
      <c r="C1856" s="2"/>
      <c r="D1856" s="58" t="s">
        <v>132</v>
      </c>
      <c r="E1856" s="2" t="s">
        <v>144</v>
      </c>
      <c r="F1856" s="140">
        <v>4</v>
      </c>
      <c r="G1856" s="2" t="s">
        <v>318</v>
      </c>
      <c r="H1856" s="58">
        <v>4</v>
      </c>
      <c r="J1856" s="78" t="s">
        <v>117</v>
      </c>
      <c r="K1856" s="140" t="s">
        <v>152</v>
      </c>
      <c r="L1856" s="156" t="s">
        <v>48</v>
      </c>
      <c r="M1856" s="82">
        <f t="shared" si="108"/>
        <v>0</v>
      </c>
    </row>
    <row r="1857" spans="1:13" ht="30.75" thickBot="1">
      <c r="A1857" s="3"/>
      <c r="B1857" s="57" t="s">
        <v>132</v>
      </c>
      <c r="C1857" s="2"/>
      <c r="D1857" s="58" t="s">
        <v>132</v>
      </c>
      <c r="E1857" s="2" t="s">
        <v>478</v>
      </c>
      <c r="F1857" s="58">
        <v>3</v>
      </c>
      <c r="G1857" s="2" t="s">
        <v>269</v>
      </c>
      <c r="H1857" s="58">
        <v>4</v>
      </c>
      <c r="J1857" s="157" t="s">
        <v>135</v>
      </c>
      <c r="K1857" s="42" t="s">
        <v>107</v>
      </c>
      <c r="L1857" s="158"/>
      <c r="M1857" s="83"/>
    </row>
    <row r="1858" spans="1:13" ht="15.75" thickBot="1">
      <c r="A1858" s="4"/>
      <c r="B1858" s="58" t="s">
        <v>132</v>
      </c>
      <c r="C1858" s="5"/>
      <c r="D1858" s="58" t="s">
        <v>132</v>
      </c>
      <c r="E1858" s="5"/>
      <c r="F1858" s="58" t="s">
        <v>132</v>
      </c>
      <c r="G1858" s="5"/>
      <c r="H1858" s="58" t="s">
        <v>132</v>
      </c>
      <c r="K1858" s="90"/>
    </row>
    <row r="1859" spans="1:13" ht="15.75" thickBot="1">
      <c r="A1859"/>
      <c r="B1859"/>
      <c r="C1859"/>
      <c r="D1859"/>
      <c r="E1859"/>
      <c r="F1859"/>
      <c r="G1859"/>
      <c r="H1859"/>
      <c r="J1859"/>
      <c r="K1859"/>
      <c r="L1859"/>
    </row>
    <row r="1860" spans="1:13" ht="19.5" thickBot="1">
      <c r="A1860" s="391">
        <v>45400</v>
      </c>
      <c r="B1860" s="392"/>
      <c r="C1860" s="392"/>
      <c r="D1860" s="392"/>
      <c r="E1860" s="392"/>
      <c r="F1860" s="392"/>
      <c r="G1860" s="393"/>
      <c r="H1860" s="89">
        <f>SUM(B1862:B1875,D1862:D1875,F1862:F1875,H1862:H1875)+SUM(M1861:M1873)</f>
        <v>213</v>
      </c>
      <c r="J1860" s="53" t="s">
        <v>34</v>
      </c>
      <c r="K1860" s="54" t="s">
        <v>35</v>
      </c>
      <c r="L1860" s="91" t="s">
        <v>50</v>
      </c>
      <c r="M1860" s="161" t="s">
        <v>151</v>
      </c>
    </row>
    <row r="1861" spans="1:13" ht="60.75" thickBot="1">
      <c r="A1861" s="49" t="s">
        <v>0</v>
      </c>
      <c r="B1861" s="51" t="s">
        <v>120</v>
      </c>
      <c r="C1861" s="50" t="s">
        <v>1</v>
      </c>
      <c r="D1861" s="51" t="s">
        <v>120</v>
      </c>
      <c r="E1861" s="50" t="s">
        <v>112</v>
      </c>
      <c r="F1861" s="51" t="s">
        <v>120</v>
      </c>
      <c r="G1861" s="50" t="s">
        <v>131</v>
      </c>
      <c r="H1861" s="52" t="s">
        <v>120</v>
      </c>
      <c r="I1861" s="155">
        <f>H1860/230</f>
        <v>0.92608695652173911</v>
      </c>
      <c r="J1861" s="10" t="s">
        <v>21</v>
      </c>
      <c r="K1861" s="46" t="s">
        <v>467</v>
      </c>
      <c r="L1861" s="159" t="s">
        <v>47</v>
      </c>
      <c r="M1861" s="160">
        <f t="shared" ref="M1861:M1873" si="109">IF(L1861="✔",2,0)</f>
        <v>2</v>
      </c>
    </row>
    <row r="1862" spans="1:13" ht="45">
      <c r="A1862" s="47" t="s">
        <v>424</v>
      </c>
      <c r="B1862" s="48">
        <v>5</v>
      </c>
      <c r="C1862" s="48" t="s">
        <v>2</v>
      </c>
      <c r="D1862" s="48">
        <v>4</v>
      </c>
      <c r="E1862" s="48" t="s">
        <v>11</v>
      </c>
      <c r="F1862" s="55">
        <v>5</v>
      </c>
      <c r="G1862" s="48" t="s">
        <v>5</v>
      </c>
      <c r="H1862" s="138">
        <v>4</v>
      </c>
      <c r="J1862" s="7" t="s">
        <v>2</v>
      </c>
      <c r="K1862" s="2" t="s">
        <v>37</v>
      </c>
      <c r="L1862" s="156" t="s">
        <v>47</v>
      </c>
      <c r="M1862" s="82">
        <f t="shared" si="109"/>
        <v>2</v>
      </c>
    </row>
    <row r="1863" spans="1:13" ht="45">
      <c r="A1863" s="3" t="s">
        <v>113</v>
      </c>
      <c r="B1863" s="2">
        <v>4</v>
      </c>
      <c r="C1863" s="2" t="s">
        <v>21</v>
      </c>
      <c r="D1863" s="2">
        <v>2</v>
      </c>
      <c r="E1863" s="2" t="s">
        <v>479</v>
      </c>
      <c r="F1863" s="140">
        <v>5</v>
      </c>
      <c r="G1863" s="2" t="s">
        <v>6</v>
      </c>
      <c r="H1863" s="139">
        <v>4</v>
      </c>
      <c r="J1863" s="8" t="s">
        <v>4</v>
      </c>
      <c r="K1863" s="2" t="s">
        <v>39</v>
      </c>
      <c r="L1863" s="156" t="s">
        <v>47</v>
      </c>
      <c r="M1863" s="82">
        <f t="shared" si="109"/>
        <v>2</v>
      </c>
    </row>
    <row r="1864" spans="1:13" ht="45">
      <c r="A1864" s="3" t="s">
        <v>163</v>
      </c>
      <c r="B1864" s="2">
        <v>5</v>
      </c>
      <c r="C1864" s="2" t="s">
        <v>17</v>
      </c>
      <c r="D1864" s="2">
        <v>3</v>
      </c>
      <c r="E1864" s="2" t="s">
        <v>12</v>
      </c>
      <c r="F1864" s="140">
        <v>5</v>
      </c>
      <c r="G1864" s="2" t="s">
        <v>7</v>
      </c>
      <c r="H1864" s="139">
        <v>4</v>
      </c>
      <c r="J1864" s="8" t="s">
        <v>38</v>
      </c>
      <c r="K1864" s="2" t="s">
        <v>41</v>
      </c>
      <c r="L1864" s="156" t="s">
        <v>47</v>
      </c>
      <c r="M1864" s="82">
        <f t="shared" si="109"/>
        <v>2</v>
      </c>
    </row>
    <row r="1865" spans="1:13" ht="45">
      <c r="A1865" s="3" t="s">
        <v>114</v>
      </c>
      <c r="B1865" s="2">
        <v>5</v>
      </c>
      <c r="C1865" s="2" t="s">
        <v>4</v>
      </c>
      <c r="D1865" s="2">
        <v>3</v>
      </c>
      <c r="E1865" s="2" t="s">
        <v>13</v>
      </c>
      <c r="F1865" s="140">
        <v>4</v>
      </c>
      <c r="G1865" s="2" t="s">
        <v>8</v>
      </c>
      <c r="H1865" s="139">
        <v>4</v>
      </c>
      <c r="J1865" s="6" t="s">
        <v>20</v>
      </c>
      <c r="K1865" s="2" t="s">
        <v>44</v>
      </c>
      <c r="L1865" s="156" t="s">
        <v>47</v>
      </c>
      <c r="M1865" s="82">
        <f t="shared" si="109"/>
        <v>2</v>
      </c>
    </row>
    <row r="1866" spans="1:13" ht="60">
      <c r="A1866" s="3" t="s">
        <v>32</v>
      </c>
      <c r="B1866" s="2">
        <v>5</v>
      </c>
      <c r="C1866" s="2" t="s">
        <v>38</v>
      </c>
      <c r="D1866" s="2">
        <v>4</v>
      </c>
      <c r="E1866" s="2" t="s">
        <v>43</v>
      </c>
      <c r="F1866" s="140">
        <v>4</v>
      </c>
      <c r="G1866" s="2" t="s">
        <v>9</v>
      </c>
      <c r="H1866" s="139">
        <v>4</v>
      </c>
      <c r="J1866" s="8" t="s">
        <v>31</v>
      </c>
      <c r="K1866" s="2" t="s">
        <v>45</v>
      </c>
      <c r="L1866" s="156" t="s">
        <v>47</v>
      </c>
      <c r="M1866" s="82">
        <f t="shared" si="109"/>
        <v>2</v>
      </c>
    </row>
    <row r="1867" spans="1:13" ht="45">
      <c r="A1867" s="3" t="s">
        <v>115</v>
      </c>
      <c r="B1867" s="2">
        <v>5</v>
      </c>
      <c r="C1867" s="2" t="s">
        <v>27</v>
      </c>
      <c r="D1867" s="2">
        <v>4</v>
      </c>
      <c r="E1867" s="2" t="s">
        <v>14</v>
      </c>
      <c r="F1867" s="140">
        <v>4</v>
      </c>
      <c r="G1867" s="2" t="s">
        <v>10</v>
      </c>
      <c r="H1867" s="139">
        <v>4</v>
      </c>
      <c r="J1867" s="3" t="s">
        <v>33</v>
      </c>
      <c r="K1867" s="2" t="s">
        <v>49</v>
      </c>
      <c r="L1867" s="156" t="s">
        <v>47</v>
      </c>
      <c r="M1867" s="82">
        <f t="shared" si="109"/>
        <v>2</v>
      </c>
    </row>
    <row r="1868" spans="1:13" ht="45">
      <c r="A1868" s="3" t="s">
        <v>116</v>
      </c>
      <c r="B1868" s="2">
        <v>5</v>
      </c>
      <c r="C1868" s="2" t="s">
        <v>323</v>
      </c>
      <c r="D1868" s="2">
        <v>4</v>
      </c>
      <c r="E1868" s="2" t="s">
        <v>15</v>
      </c>
      <c r="F1868" s="140">
        <v>4</v>
      </c>
      <c r="G1868" s="2" t="s">
        <v>18</v>
      </c>
      <c r="H1868" s="139">
        <v>4</v>
      </c>
      <c r="J1868" s="8" t="s">
        <v>16</v>
      </c>
      <c r="K1868" s="2" t="s">
        <v>40</v>
      </c>
      <c r="L1868" s="156" t="s">
        <v>48</v>
      </c>
      <c r="M1868" s="82">
        <f t="shared" si="109"/>
        <v>0</v>
      </c>
    </row>
    <row r="1869" spans="1:13" ht="60">
      <c r="A1869" s="3" t="s">
        <v>117</v>
      </c>
      <c r="B1869" s="2">
        <v>3</v>
      </c>
      <c r="C1869" s="2" t="s">
        <v>130</v>
      </c>
      <c r="D1869" s="2">
        <v>4</v>
      </c>
      <c r="E1869" s="2" t="s">
        <v>16</v>
      </c>
      <c r="F1869" s="140">
        <v>4</v>
      </c>
      <c r="G1869" s="2" t="s">
        <v>252</v>
      </c>
      <c r="H1869" s="139">
        <v>4</v>
      </c>
      <c r="J1869" s="9" t="s">
        <v>27</v>
      </c>
      <c r="K1869" s="2" t="s">
        <v>476</v>
      </c>
      <c r="L1869" s="156" t="s">
        <v>47</v>
      </c>
      <c r="M1869" s="82">
        <f t="shared" si="109"/>
        <v>2</v>
      </c>
    </row>
    <row r="1870" spans="1:13" ht="45">
      <c r="A1870" s="3" t="s">
        <v>118</v>
      </c>
      <c r="B1870" s="2">
        <v>5</v>
      </c>
      <c r="C1870" s="2" t="s">
        <v>164</v>
      </c>
      <c r="D1870" s="2">
        <v>3</v>
      </c>
      <c r="E1870" s="2" t="s">
        <v>26</v>
      </c>
      <c r="F1870" s="140">
        <v>4</v>
      </c>
      <c r="G1870" s="2" t="s">
        <v>25</v>
      </c>
      <c r="H1870" s="139">
        <v>4</v>
      </c>
      <c r="J1870" s="6" t="s">
        <v>28</v>
      </c>
      <c r="K1870" s="2" t="s">
        <v>40</v>
      </c>
      <c r="L1870" s="156" t="s">
        <v>47</v>
      </c>
      <c r="M1870" s="82">
        <f t="shared" si="109"/>
        <v>2</v>
      </c>
    </row>
    <row r="1871" spans="1:13" ht="45">
      <c r="A1871" s="3" t="s">
        <v>161</v>
      </c>
      <c r="B1871" s="2">
        <v>5</v>
      </c>
      <c r="C1871" s="2" t="s">
        <v>31</v>
      </c>
      <c r="D1871" s="2">
        <v>4</v>
      </c>
      <c r="E1871" s="2" t="s">
        <v>23</v>
      </c>
      <c r="F1871" s="140">
        <v>4</v>
      </c>
      <c r="G1871" s="2" t="s">
        <v>28</v>
      </c>
      <c r="H1871" s="139">
        <v>4</v>
      </c>
      <c r="J1871" s="3" t="s">
        <v>119</v>
      </c>
      <c r="K1871" s="2" t="s">
        <v>46</v>
      </c>
      <c r="L1871" s="156" t="s">
        <v>47</v>
      </c>
      <c r="M1871" s="82">
        <f t="shared" si="109"/>
        <v>2</v>
      </c>
    </row>
    <row r="1872" spans="1:13" ht="45">
      <c r="A1872" s="3"/>
      <c r="B1872" s="57" t="s">
        <v>132</v>
      </c>
      <c r="C1872" s="2" t="s">
        <v>30</v>
      </c>
      <c r="D1872" s="2">
        <v>4</v>
      </c>
      <c r="E1872" s="2" t="s">
        <v>490</v>
      </c>
      <c r="F1872" s="140">
        <v>3</v>
      </c>
      <c r="G1872" s="2" t="s">
        <v>29</v>
      </c>
      <c r="H1872" s="139">
        <v>4</v>
      </c>
      <c r="J1872" s="9" t="s">
        <v>31</v>
      </c>
      <c r="K1872" s="2" t="s">
        <v>51</v>
      </c>
      <c r="L1872" s="156" t="s">
        <v>47</v>
      </c>
      <c r="M1872" s="82">
        <f t="shared" si="109"/>
        <v>2</v>
      </c>
    </row>
    <row r="1873" spans="1:13" ht="30.75" thickBot="1">
      <c r="A1873" s="3"/>
      <c r="B1873" s="57" t="s">
        <v>132</v>
      </c>
      <c r="C1873" s="2"/>
      <c r="D1873" s="58" t="s">
        <v>132</v>
      </c>
      <c r="E1873" s="2" t="s">
        <v>144</v>
      </c>
      <c r="F1873" s="140">
        <v>4</v>
      </c>
      <c r="G1873" s="2" t="s">
        <v>318</v>
      </c>
      <c r="H1873" s="58">
        <v>4</v>
      </c>
      <c r="J1873" s="78" t="s">
        <v>117</v>
      </c>
      <c r="K1873" s="140" t="s">
        <v>152</v>
      </c>
      <c r="L1873" s="156" t="s">
        <v>48</v>
      </c>
      <c r="M1873" s="82">
        <f t="shared" si="109"/>
        <v>0</v>
      </c>
    </row>
    <row r="1874" spans="1:13" ht="30.75" thickBot="1">
      <c r="A1874" s="3"/>
      <c r="B1874" s="57" t="s">
        <v>132</v>
      </c>
      <c r="C1874" s="2"/>
      <c r="D1874" s="58" t="s">
        <v>132</v>
      </c>
      <c r="E1874" s="2" t="s">
        <v>478</v>
      </c>
      <c r="F1874" s="58">
        <v>3</v>
      </c>
      <c r="G1874" s="2" t="s">
        <v>269</v>
      </c>
      <c r="H1874" s="58">
        <v>4</v>
      </c>
      <c r="J1874" s="157" t="s">
        <v>135</v>
      </c>
      <c r="K1874" s="42" t="s">
        <v>107</v>
      </c>
      <c r="L1874" s="158"/>
      <c r="M1874" s="83"/>
    </row>
    <row r="1875" spans="1:13" ht="15.75" thickBot="1">
      <c r="A1875" s="4"/>
      <c r="B1875" s="58" t="s">
        <v>132</v>
      </c>
      <c r="C1875" s="5"/>
      <c r="D1875" s="58" t="s">
        <v>132</v>
      </c>
      <c r="E1875" s="5"/>
      <c r="F1875" s="58" t="s">
        <v>132</v>
      </c>
      <c r="G1875" s="5"/>
      <c r="H1875" s="58" t="s">
        <v>132</v>
      </c>
      <c r="K1875" s="90"/>
    </row>
    <row r="1876" spans="1:13" ht="15.75" thickBot="1">
      <c r="A1876"/>
      <c r="B1876"/>
      <c r="C1876"/>
      <c r="D1876"/>
      <c r="E1876"/>
      <c r="F1876"/>
      <c r="G1876"/>
      <c r="H1876"/>
      <c r="J1876"/>
      <c r="K1876"/>
      <c r="L1876"/>
    </row>
    <row r="1877" spans="1:13" ht="19.5" thickBot="1">
      <c r="A1877" s="391">
        <v>45401</v>
      </c>
      <c r="B1877" s="392"/>
      <c r="C1877" s="392"/>
      <c r="D1877" s="392"/>
      <c r="E1877" s="392"/>
      <c r="F1877" s="392"/>
      <c r="G1877" s="393"/>
      <c r="H1877" s="89">
        <f>SUM(B1879:B1892,D1879:D1892,F1879:F1892,H1879:H1892)+SUM(M1878:M1890)</f>
        <v>215</v>
      </c>
      <c r="J1877" s="53" t="s">
        <v>34</v>
      </c>
      <c r="K1877" s="54" t="s">
        <v>35</v>
      </c>
      <c r="L1877" s="91" t="s">
        <v>50</v>
      </c>
      <c r="M1877" s="161" t="s">
        <v>151</v>
      </c>
    </row>
    <row r="1878" spans="1:13" ht="60.75" thickBot="1">
      <c r="A1878" s="49" t="s">
        <v>0</v>
      </c>
      <c r="B1878" s="51" t="s">
        <v>120</v>
      </c>
      <c r="C1878" s="50" t="s">
        <v>1</v>
      </c>
      <c r="D1878" s="51" t="s">
        <v>120</v>
      </c>
      <c r="E1878" s="50" t="s">
        <v>112</v>
      </c>
      <c r="F1878" s="51" t="s">
        <v>120</v>
      </c>
      <c r="G1878" s="50" t="s">
        <v>131</v>
      </c>
      <c r="H1878" s="52" t="s">
        <v>120</v>
      </c>
      <c r="I1878" s="155">
        <f>H1877/230</f>
        <v>0.93478260869565222</v>
      </c>
      <c r="J1878" s="10" t="s">
        <v>21</v>
      </c>
      <c r="K1878" s="46" t="s">
        <v>467</v>
      </c>
      <c r="L1878" s="159" t="s">
        <v>47</v>
      </c>
      <c r="M1878" s="160">
        <f t="shared" ref="M1878:M1890" si="110">IF(L1878="✔",2,0)</f>
        <v>2</v>
      </c>
    </row>
    <row r="1879" spans="1:13" ht="45">
      <c r="A1879" s="47" t="s">
        <v>424</v>
      </c>
      <c r="B1879" s="48">
        <v>5</v>
      </c>
      <c r="C1879" s="48" t="s">
        <v>2</v>
      </c>
      <c r="D1879" s="48">
        <v>4</v>
      </c>
      <c r="E1879" s="48" t="s">
        <v>11</v>
      </c>
      <c r="F1879" s="55">
        <v>5</v>
      </c>
      <c r="G1879" s="48" t="s">
        <v>5</v>
      </c>
      <c r="H1879" s="138">
        <v>4</v>
      </c>
      <c r="J1879" s="7" t="s">
        <v>2</v>
      </c>
      <c r="K1879" s="2" t="s">
        <v>37</v>
      </c>
      <c r="L1879" s="156" t="s">
        <v>47</v>
      </c>
      <c r="M1879" s="82">
        <f t="shared" si="110"/>
        <v>2</v>
      </c>
    </row>
    <row r="1880" spans="1:13" ht="45">
      <c r="A1880" s="3" t="s">
        <v>113</v>
      </c>
      <c r="B1880" s="2">
        <v>4</v>
      </c>
      <c r="C1880" s="2" t="s">
        <v>21</v>
      </c>
      <c r="D1880" s="2">
        <v>2</v>
      </c>
      <c r="E1880" s="2" t="s">
        <v>479</v>
      </c>
      <c r="F1880" s="140">
        <v>5</v>
      </c>
      <c r="G1880" s="2" t="s">
        <v>6</v>
      </c>
      <c r="H1880" s="139">
        <v>4</v>
      </c>
      <c r="J1880" s="8" t="s">
        <v>4</v>
      </c>
      <c r="K1880" s="2" t="s">
        <v>39</v>
      </c>
      <c r="L1880" s="156" t="s">
        <v>47</v>
      </c>
      <c r="M1880" s="82">
        <f t="shared" si="110"/>
        <v>2</v>
      </c>
    </row>
    <row r="1881" spans="1:13" ht="45">
      <c r="A1881" s="3" t="s">
        <v>163</v>
      </c>
      <c r="B1881" s="2">
        <v>5</v>
      </c>
      <c r="C1881" s="2" t="s">
        <v>17</v>
      </c>
      <c r="D1881" s="2">
        <v>3</v>
      </c>
      <c r="E1881" s="2" t="s">
        <v>12</v>
      </c>
      <c r="F1881" s="140">
        <v>5</v>
      </c>
      <c r="G1881" s="2" t="s">
        <v>7</v>
      </c>
      <c r="H1881" s="139">
        <v>4</v>
      </c>
      <c r="J1881" s="8" t="s">
        <v>38</v>
      </c>
      <c r="K1881" s="2" t="s">
        <v>41</v>
      </c>
      <c r="L1881" s="156" t="s">
        <v>47</v>
      </c>
      <c r="M1881" s="82">
        <f t="shared" si="110"/>
        <v>2</v>
      </c>
    </row>
    <row r="1882" spans="1:13" ht="45">
      <c r="A1882" s="3" t="s">
        <v>114</v>
      </c>
      <c r="B1882" s="2">
        <v>5</v>
      </c>
      <c r="C1882" s="2" t="s">
        <v>4</v>
      </c>
      <c r="D1882" s="2">
        <v>3</v>
      </c>
      <c r="E1882" s="2" t="s">
        <v>13</v>
      </c>
      <c r="F1882" s="140">
        <v>4</v>
      </c>
      <c r="G1882" s="2" t="s">
        <v>8</v>
      </c>
      <c r="H1882" s="139">
        <v>4</v>
      </c>
      <c r="J1882" s="6" t="s">
        <v>20</v>
      </c>
      <c r="K1882" s="2" t="s">
        <v>44</v>
      </c>
      <c r="L1882" s="156" t="s">
        <v>47</v>
      </c>
      <c r="M1882" s="82">
        <f t="shared" si="110"/>
        <v>2</v>
      </c>
    </row>
    <row r="1883" spans="1:13" ht="25.5" customHeight="1">
      <c r="A1883" s="3" t="s">
        <v>32</v>
      </c>
      <c r="B1883" s="2">
        <v>5</v>
      </c>
      <c r="C1883" s="2" t="s">
        <v>38</v>
      </c>
      <c r="D1883" s="2">
        <v>4</v>
      </c>
      <c r="E1883" s="2" t="s">
        <v>43</v>
      </c>
      <c r="F1883" s="140">
        <v>4</v>
      </c>
      <c r="G1883" s="2" t="s">
        <v>9</v>
      </c>
      <c r="H1883" s="139">
        <v>4</v>
      </c>
      <c r="J1883" s="8" t="s">
        <v>31</v>
      </c>
      <c r="K1883" s="2" t="s">
        <v>45</v>
      </c>
      <c r="L1883" s="156" t="s">
        <v>47</v>
      </c>
      <c r="M1883" s="82">
        <f t="shared" si="110"/>
        <v>2</v>
      </c>
    </row>
    <row r="1884" spans="1:13" ht="25.5" customHeight="1">
      <c r="A1884" s="3" t="s">
        <v>115</v>
      </c>
      <c r="B1884" s="2">
        <v>5</v>
      </c>
      <c r="C1884" s="2" t="s">
        <v>27</v>
      </c>
      <c r="D1884" s="2">
        <v>4</v>
      </c>
      <c r="E1884" s="2" t="s">
        <v>14</v>
      </c>
      <c r="F1884" s="140">
        <v>4</v>
      </c>
      <c r="G1884" s="2" t="s">
        <v>10</v>
      </c>
      <c r="H1884" s="139">
        <v>4</v>
      </c>
      <c r="J1884" s="3" t="s">
        <v>33</v>
      </c>
      <c r="K1884" s="2" t="s">
        <v>49</v>
      </c>
      <c r="L1884" s="156" t="s">
        <v>47</v>
      </c>
      <c r="M1884" s="82">
        <f t="shared" si="110"/>
        <v>2</v>
      </c>
    </row>
    <row r="1885" spans="1:13" ht="45">
      <c r="A1885" s="3" t="s">
        <v>116</v>
      </c>
      <c r="B1885" s="2">
        <v>5</v>
      </c>
      <c r="C1885" s="2" t="s">
        <v>323</v>
      </c>
      <c r="D1885" s="2">
        <v>4</v>
      </c>
      <c r="E1885" s="2" t="s">
        <v>15</v>
      </c>
      <c r="F1885" s="140">
        <v>4</v>
      </c>
      <c r="G1885" s="2" t="s">
        <v>18</v>
      </c>
      <c r="H1885" s="139">
        <v>4</v>
      </c>
      <c r="J1885" s="8" t="s">
        <v>16</v>
      </c>
      <c r="K1885" s="2" t="s">
        <v>40</v>
      </c>
      <c r="L1885" s="156" t="s">
        <v>48</v>
      </c>
      <c r="M1885" s="82">
        <f t="shared" si="110"/>
        <v>0</v>
      </c>
    </row>
    <row r="1886" spans="1:13" ht="60">
      <c r="A1886" s="3" t="s">
        <v>117</v>
      </c>
      <c r="B1886" s="2">
        <v>3</v>
      </c>
      <c r="C1886" s="2" t="s">
        <v>130</v>
      </c>
      <c r="D1886" s="2">
        <v>4</v>
      </c>
      <c r="E1886" s="2" t="s">
        <v>16</v>
      </c>
      <c r="F1886" s="140">
        <v>4</v>
      </c>
      <c r="G1886" s="2" t="s">
        <v>252</v>
      </c>
      <c r="H1886" s="139">
        <v>4</v>
      </c>
      <c r="J1886" s="9" t="s">
        <v>27</v>
      </c>
      <c r="K1886" s="2" t="s">
        <v>476</v>
      </c>
      <c r="L1886" s="156" t="s">
        <v>47</v>
      </c>
      <c r="M1886" s="82">
        <f t="shared" si="110"/>
        <v>2</v>
      </c>
    </row>
    <row r="1887" spans="1:13" ht="45">
      <c r="A1887" s="3" t="s">
        <v>118</v>
      </c>
      <c r="B1887" s="2">
        <v>5</v>
      </c>
      <c r="C1887" s="2" t="s">
        <v>164</v>
      </c>
      <c r="D1887" s="2">
        <v>3</v>
      </c>
      <c r="E1887" s="2" t="s">
        <v>26</v>
      </c>
      <c r="F1887" s="140">
        <v>4</v>
      </c>
      <c r="G1887" s="2" t="s">
        <v>25</v>
      </c>
      <c r="H1887" s="139">
        <v>4</v>
      </c>
      <c r="J1887" s="6" t="s">
        <v>28</v>
      </c>
      <c r="K1887" s="2" t="s">
        <v>40</v>
      </c>
      <c r="L1887" s="156" t="s">
        <v>47</v>
      </c>
      <c r="M1887" s="82">
        <f t="shared" si="110"/>
        <v>2</v>
      </c>
    </row>
    <row r="1888" spans="1:13" ht="45">
      <c r="A1888" s="3" t="s">
        <v>161</v>
      </c>
      <c r="B1888" s="2">
        <v>5</v>
      </c>
      <c r="C1888" s="2" t="s">
        <v>31</v>
      </c>
      <c r="D1888" s="2">
        <v>4</v>
      </c>
      <c r="E1888" s="2" t="s">
        <v>23</v>
      </c>
      <c r="F1888" s="140">
        <v>4</v>
      </c>
      <c r="G1888" s="2" t="s">
        <v>28</v>
      </c>
      <c r="H1888" s="139">
        <v>4</v>
      </c>
      <c r="J1888" s="3" t="s">
        <v>119</v>
      </c>
      <c r="K1888" s="2" t="s">
        <v>46</v>
      </c>
      <c r="L1888" s="156" t="s">
        <v>47</v>
      </c>
      <c r="M1888" s="82">
        <f t="shared" si="110"/>
        <v>2</v>
      </c>
    </row>
    <row r="1889" spans="1:13" ht="45">
      <c r="A1889" s="3"/>
      <c r="B1889" s="57" t="s">
        <v>132</v>
      </c>
      <c r="C1889" s="2" t="s">
        <v>30</v>
      </c>
      <c r="D1889" s="2">
        <v>4</v>
      </c>
      <c r="E1889" s="2" t="s">
        <v>490</v>
      </c>
      <c r="F1889" s="140">
        <v>3</v>
      </c>
      <c r="G1889" s="2" t="s">
        <v>29</v>
      </c>
      <c r="H1889" s="139">
        <v>4</v>
      </c>
      <c r="J1889" s="9" t="s">
        <v>31</v>
      </c>
      <c r="K1889" s="2" t="s">
        <v>51</v>
      </c>
      <c r="L1889" s="156" t="s">
        <v>47</v>
      </c>
      <c r="M1889" s="82">
        <f t="shared" si="110"/>
        <v>2</v>
      </c>
    </row>
    <row r="1890" spans="1:13" ht="30.75" thickBot="1">
      <c r="A1890" s="3"/>
      <c r="B1890" s="57" t="s">
        <v>132</v>
      </c>
      <c r="C1890" s="2"/>
      <c r="D1890" s="58" t="s">
        <v>132</v>
      </c>
      <c r="E1890" s="2" t="s">
        <v>144</v>
      </c>
      <c r="F1890" s="140">
        <v>4</v>
      </c>
      <c r="G1890" s="2" t="s">
        <v>318</v>
      </c>
      <c r="H1890" s="58">
        <v>4</v>
      </c>
      <c r="J1890" s="78" t="s">
        <v>117</v>
      </c>
      <c r="K1890" s="140" t="s">
        <v>152</v>
      </c>
      <c r="L1890" s="156" t="s">
        <v>47</v>
      </c>
      <c r="M1890" s="82">
        <f t="shared" si="110"/>
        <v>2</v>
      </c>
    </row>
    <row r="1891" spans="1:13" ht="30.75" thickBot="1">
      <c r="A1891" s="3"/>
      <c r="B1891" s="57" t="s">
        <v>132</v>
      </c>
      <c r="C1891" s="2"/>
      <c r="D1891" s="58" t="s">
        <v>132</v>
      </c>
      <c r="E1891" s="2" t="s">
        <v>478</v>
      </c>
      <c r="F1891" s="58">
        <v>3</v>
      </c>
      <c r="G1891" s="2" t="s">
        <v>269</v>
      </c>
      <c r="H1891" s="58">
        <v>4</v>
      </c>
      <c r="J1891" s="157" t="s">
        <v>135</v>
      </c>
      <c r="K1891" s="42" t="s">
        <v>107</v>
      </c>
      <c r="L1891" s="158"/>
      <c r="M1891" s="83"/>
    </row>
    <row r="1892" spans="1:13" ht="15.75" thickBot="1">
      <c r="A1892" s="4"/>
      <c r="B1892" s="58" t="s">
        <v>132</v>
      </c>
      <c r="C1892" s="5"/>
      <c r="D1892" s="58" t="s">
        <v>132</v>
      </c>
      <c r="E1892" s="5"/>
      <c r="F1892" s="58" t="s">
        <v>132</v>
      </c>
      <c r="G1892" s="5"/>
      <c r="H1892" s="58" t="s">
        <v>132</v>
      </c>
      <c r="K1892" s="90"/>
    </row>
    <row r="1893" spans="1:13" ht="15.75" thickBot="1">
      <c r="A1893"/>
      <c r="B1893"/>
      <c r="C1893"/>
      <c r="D1893"/>
      <c r="E1893"/>
      <c r="F1893"/>
      <c r="G1893"/>
      <c r="H1893"/>
      <c r="J1893"/>
      <c r="K1893"/>
      <c r="L1893"/>
    </row>
    <row r="1894" spans="1:13" ht="19.5" thickBot="1">
      <c r="A1894" s="391">
        <v>45402</v>
      </c>
      <c r="B1894" s="392"/>
      <c r="C1894" s="392"/>
      <c r="D1894" s="392"/>
      <c r="E1894" s="392"/>
      <c r="F1894" s="392"/>
      <c r="G1894" s="393"/>
      <c r="H1894" s="89">
        <f>SUM(B1896:B1909,D1896:D1909,F1896:F1909,H1896:H1909)+SUM(M1895:M1907)</f>
        <v>217</v>
      </c>
      <c r="J1894" s="53" t="s">
        <v>34</v>
      </c>
      <c r="K1894" s="54" t="s">
        <v>35</v>
      </c>
      <c r="L1894" s="91" t="s">
        <v>50</v>
      </c>
      <c r="M1894" s="161" t="s">
        <v>151</v>
      </c>
    </row>
    <row r="1895" spans="1:13" ht="60.75" thickBot="1">
      <c r="A1895" s="49" t="s">
        <v>0</v>
      </c>
      <c r="B1895" s="51" t="s">
        <v>120</v>
      </c>
      <c r="C1895" s="50" t="s">
        <v>1</v>
      </c>
      <c r="D1895" s="51" t="s">
        <v>120</v>
      </c>
      <c r="E1895" s="50" t="s">
        <v>112</v>
      </c>
      <c r="F1895" s="51" t="s">
        <v>120</v>
      </c>
      <c r="G1895" s="50" t="s">
        <v>131</v>
      </c>
      <c r="H1895" s="52" t="s">
        <v>120</v>
      </c>
      <c r="I1895" s="155">
        <f>H1894/230</f>
        <v>0.94347826086956521</v>
      </c>
      <c r="J1895" s="10" t="s">
        <v>21</v>
      </c>
      <c r="K1895" s="46" t="s">
        <v>467</v>
      </c>
      <c r="L1895" s="159" t="s">
        <v>47</v>
      </c>
      <c r="M1895" s="160">
        <f t="shared" ref="M1895:M1907" si="111">IF(L1895="✔",2,0)</f>
        <v>2</v>
      </c>
    </row>
    <row r="1896" spans="1:13" ht="45">
      <c r="A1896" s="47" t="s">
        <v>424</v>
      </c>
      <c r="B1896" s="48">
        <v>5</v>
      </c>
      <c r="C1896" s="48" t="s">
        <v>2</v>
      </c>
      <c r="D1896" s="48">
        <v>4</v>
      </c>
      <c r="E1896" s="48" t="s">
        <v>11</v>
      </c>
      <c r="F1896" s="55">
        <v>5</v>
      </c>
      <c r="G1896" s="48" t="s">
        <v>5</v>
      </c>
      <c r="H1896" s="138">
        <v>4</v>
      </c>
      <c r="J1896" s="7" t="s">
        <v>2</v>
      </c>
      <c r="K1896" s="2" t="s">
        <v>37</v>
      </c>
      <c r="L1896" s="156" t="s">
        <v>47</v>
      </c>
      <c r="M1896" s="82">
        <f t="shared" si="111"/>
        <v>2</v>
      </c>
    </row>
    <row r="1897" spans="1:13" ht="45">
      <c r="A1897" s="3" t="s">
        <v>113</v>
      </c>
      <c r="B1897" s="2">
        <v>4</v>
      </c>
      <c r="C1897" s="2" t="s">
        <v>21</v>
      </c>
      <c r="D1897" s="2">
        <v>2</v>
      </c>
      <c r="E1897" s="2" t="s">
        <v>479</v>
      </c>
      <c r="F1897" s="140">
        <v>5</v>
      </c>
      <c r="G1897" s="2" t="s">
        <v>6</v>
      </c>
      <c r="H1897" s="139">
        <v>4</v>
      </c>
      <c r="J1897" s="8" t="s">
        <v>4</v>
      </c>
      <c r="K1897" s="2" t="s">
        <v>39</v>
      </c>
      <c r="L1897" s="156" t="s">
        <v>47</v>
      </c>
      <c r="M1897" s="82">
        <f t="shared" si="111"/>
        <v>2</v>
      </c>
    </row>
    <row r="1898" spans="1:13" ht="45">
      <c r="A1898" s="3" t="s">
        <v>163</v>
      </c>
      <c r="B1898" s="2">
        <v>5</v>
      </c>
      <c r="C1898" s="2" t="s">
        <v>17</v>
      </c>
      <c r="D1898" s="2">
        <v>3</v>
      </c>
      <c r="E1898" s="2" t="s">
        <v>12</v>
      </c>
      <c r="F1898" s="140">
        <v>5</v>
      </c>
      <c r="G1898" s="2" t="s">
        <v>7</v>
      </c>
      <c r="H1898" s="139">
        <v>4</v>
      </c>
      <c r="J1898" s="8" t="s">
        <v>38</v>
      </c>
      <c r="K1898" s="2" t="s">
        <v>41</v>
      </c>
      <c r="L1898" s="156" t="s">
        <v>47</v>
      </c>
      <c r="M1898" s="82">
        <f t="shared" si="111"/>
        <v>2</v>
      </c>
    </row>
    <row r="1899" spans="1:13" ht="45">
      <c r="A1899" s="3" t="s">
        <v>114</v>
      </c>
      <c r="B1899" s="2">
        <v>5</v>
      </c>
      <c r="C1899" s="2" t="s">
        <v>4</v>
      </c>
      <c r="D1899" s="2">
        <v>3</v>
      </c>
      <c r="E1899" s="2" t="s">
        <v>13</v>
      </c>
      <c r="F1899" s="140">
        <v>4</v>
      </c>
      <c r="G1899" s="2" t="s">
        <v>8</v>
      </c>
      <c r="H1899" s="139">
        <v>4</v>
      </c>
      <c r="J1899" s="6" t="s">
        <v>20</v>
      </c>
      <c r="K1899" s="2" t="s">
        <v>44</v>
      </c>
      <c r="L1899" s="156" t="s">
        <v>47</v>
      </c>
      <c r="M1899" s="82">
        <f t="shared" si="111"/>
        <v>2</v>
      </c>
    </row>
    <row r="1900" spans="1:13" ht="60">
      <c r="A1900" s="3" t="s">
        <v>32</v>
      </c>
      <c r="B1900" s="2">
        <v>5</v>
      </c>
      <c r="C1900" s="2" t="s">
        <v>38</v>
      </c>
      <c r="D1900" s="2">
        <v>4</v>
      </c>
      <c r="E1900" s="2" t="s">
        <v>43</v>
      </c>
      <c r="F1900" s="140">
        <v>4</v>
      </c>
      <c r="G1900" s="2" t="s">
        <v>9</v>
      </c>
      <c r="H1900" s="139">
        <v>4</v>
      </c>
      <c r="J1900" s="8" t="s">
        <v>31</v>
      </c>
      <c r="K1900" s="2" t="s">
        <v>45</v>
      </c>
      <c r="L1900" s="156" t="s">
        <v>47</v>
      </c>
      <c r="M1900" s="82">
        <f t="shared" si="111"/>
        <v>2</v>
      </c>
    </row>
    <row r="1901" spans="1:13" ht="45">
      <c r="A1901" s="3" t="s">
        <v>115</v>
      </c>
      <c r="B1901" s="2">
        <v>5</v>
      </c>
      <c r="C1901" s="2" t="s">
        <v>27</v>
      </c>
      <c r="D1901" s="2">
        <v>4</v>
      </c>
      <c r="E1901" s="2" t="s">
        <v>14</v>
      </c>
      <c r="F1901" s="140">
        <v>4</v>
      </c>
      <c r="G1901" s="2" t="s">
        <v>10</v>
      </c>
      <c r="H1901" s="139">
        <v>4</v>
      </c>
      <c r="J1901" s="3" t="s">
        <v>33</v>
      </c>
      <c r="K1901" s="2" t="s">
        <v>49</v>
      </c>
      <c r="L1901" s="156" t="s">
        <v>47</v>
      </c>
      <c r="M1901" s="82">
        <f t="shared" si="111"/>
        <v>2</v>
      </c>
    </row>
    <row r="1902" spans="1:13" ht="45">
      <c r="A1902" s="3" t="s">
        <v>116</v>
      </c>
      <c r="B1902" s="2">
        <v>5</v>
      </c>
      <c r="C1902" s="2" t="s">
        <v>323</v>
      </c>
      <c r="D1902" s="2">
        <v>4</v>
      </c>
      <c r="E1902" s="2" t="s">
        <v>15</v>
      </c>
      <c r="F1902" s="140">
        <v>4</v>
      </c>
      <c r="G1902" s="2" t="s">
        <v>18</v>
      </c>
      <c r="H1902" s="139">
        <v>4</v>
      </c>
      <c r="J1902" s="8" t="s">
        <v>16</v>
      </c>
      <c r="K1902" s="2" t="s">
        <v>40</v>
      </c>
      <c r="L1902" s="156" t="s">
        <v>48</v>
      </c>
      <c r="M1902" s="82">
        <f t="shared" si="111"/>
        <v>0</v>
      </c>
    </row>
    <row r="1903" spans="1:13" ht="60">
      <c r="A1903" s="3" t="s">
        <v>117</v>
      </c>
      <c r="B1903" s="2">
        <v>5</v>
      </c>
      <c r="C1903" s="2" t="s">
        <v>130</v>
      </c>
      <c r="D1903" s="2">
        <v>4</v>
      </c>
      <c r="E1903" s="2" t="s">
        <v>16</v>
      </c>
      <c r="F1903" s="140">
        <v>4</v>
      </c>
      <c r="G1903" s="2" t="s">
        <v>252</v>
      </c>
      <c r="H1903" s="139">
        <v>4</v>
      </c>
      <c r="J1903" s="9" t="s">
        <v>27</v>
      </c>
      <c r="K1903" s="2" t="s">
        <v>476</v>
      </c>
      <c r="L1903" s="156" t="s">
        <v>47</v>
      </c>
      <c r="M1903" s="82">
        <f t="shared" si="111"/>
        <v>2</v>
      </c>
    </row>
    <row r="1904" spans="1:13" ht="45">
      <c r="A1904" s="3" t="s">
        <v>118</v>
      </c>
      <c r="B1904" s="2">
        <v>5</v>
      </c>
      <c r="C1904" s="2" t="s">
        <v>164</v>
      </c>
      <c r="D1904" s="2">
        <v>3</v>
      </c>
      <c r="E1904" s="2" t="s">
        <v>26</v>
      </c>
      <c r="F1904" s="140">
        <v>4</v>
      </c>
      <c r="G1904" s="2" t="s">
        <v>25</v>
      </c>
      <c r="H1904" s="139">
        <v>4</v>
      </c>
      <c r="J1904" s="6" t="s">
        <v>28</v>
      </c>
      <c r="K1904" s="2" t="s">
        <v>40</v>
      </c>
      <c r="L1904" s="156" t="s">
        <v>47</v>
      </c>
      <c r="M1904" s="82">
        <f t="shared" si="111"/>
        <v>2</v>
      </c>
    </row>
    <row r="1905" spans="1:13" ht="45">
      <c r="A1905" s="3" t="s">
        <v>161</v>
      </c>
      <c r="B1905" s="2">
        <v>5</v>
      </c>
      <c r="C1905" s="2" t="s">
        <v>31</v>
      </c>
      <c r="D1905" s="2">
        <v>4</v>
      </c>
      <c r="E1905" s="2" t="s">
        <v>23</v>
      </c>
      <c r="F1905" s="140">
        <v>4</v>
      </c>
      <c r="G1905" s="2" t="s">
        <v>28</v>
      </c>
      <c r="H1905" s="139">
        <v>4</v>
      </c>
      <c r="J1905" s="3" t="s">
        <v>119</v>
      </c>
      <c r="K1905" s="2" t="s">
        <v>46</v>
      </c>
      <c r="L1905" s="156" t="s">
        <v>47</v>
      </c>
      <c r="M1905" s="82">
        <f t="shared" si="111"/>
        <v>2</v>
      </c>
    </row>
    <row r="1906" spans="1:13" ht="45">
      <c r="A1906" s="3"/>
      <c r="B1906" s="57" t="s">
        <v>132</v>
      </c>
      <c r="C1906" s="2" t="s">
        <v>30</v>
      </c>
      <c r="D1906" s="2">
        <v>4</v>
      </c>
      <c r="E1906" s="2" t="s">
        <v>490</v>
      </c>
      <c r="F1906" s="140">
        <v>3</v>
      </c>
      <c r="G1906" s="2" t="s">
        <v>29</v>
      </c>
      <c r="H1906" s="139">
        <v>4</v>
      </c>
      <c r="J1906" s="9" t="s">
        <v>31</v>
      </c>
      <c r="K1906" s="2" t="s">
        <v>51</v>
      </c>
      <c r="L1906" s="156" t="s">
        <v>47</v>
      </c>
      <c r="M1906" s="82">
        <f t="shared" si="111"/>
        <v>2</v>
      </c>
    </row>
    <row r="1907" spans="1:13" ht="30.75" thickBot="1">
      <c r="A1907" s="3"/>
      <c r="B1907" s="57" t="s">
        <v>132</v>
      </c>
      <c r="C1907" s="2"/>
      <c r="D1907" s="58" t="s">
        <v>132</v>
      </c>
      <c r="E1907" s="2" t="s">
        <v>144</v>
      </c>
      <c r="F1907" s="140">
        <v>4</v>
      </c>
      <c r="G1907" s="2" t="s">
        <v>318</v>
      </c>
      <c r="H1907" s="58">
        <v>4</v>
      </c>
      <c r="J1907" s="78" t="s">
        <v>117</v>
      </c>
      <c r="K1907" s="140" t="s">
        <v>152</v>
      </c>
      <c r="L1907" s="156" t="s">
        <v>47</v>
      </c>
      <c r="M1907" s="82">
        <f t="shared" si="111"/>
        <v>2</v>
      </c>
    </row>
    <row r="1908" spans="1:13" ht="30.75" thickBot="1">
      <c r="A1908" s="3"/>
      <c r="B1908" s="57" t="s">
        <v>132</v>
      </c>
      <c r="C1908" s="2"/>
      <c r="D1908" s="58" t="s">
        <v>132</v>
      </c>
      <c r="E1908" s="2" t="s">
        <v>478</v>
      </c>
      <c r="F1908" s="58">
        <v>3</v>
      </c>
      <c r="G1908" s="2" t="s">
        <v>269</v>
      </c>
      <c r="H1908" s="58">
        <v>4</v>
      </c>
      <c r="J1908" s="157" t="s">
        <v>135</v>
      </c>
      <c r="K1908" s="42" t="s">
        <v>107</v>
      </c>
      <c r="L1908" s="158"/>
      <c r="M1908" s="83"/>
    </row>
    <row r="1909" spans="1:13" ht="15.75" thickBot="1">
      <c r="A1909" s="4"/>
      <c r="B1909" s="58" t="s">
        <v>132</v>
      </c>
      <c r="C1909" s="5"/>
      <c r="D1909" s="58" t="s">
        <v>132</v>
      </c>
      <c r="E1909" s="5"/>
      <c r="F1909" s="58" t="s">
        <v>132</v>
      </c>
      <c r="G1909" s="5"/>
      <c r="H1909" s="58" t="s">
        <v>132</v>
      </c>
      <c r="K1909" s="90"/>
    </row>
    <row r="1910" spans="1:13" ht="15.75" thickBot="1">
      <c r="A1910"/>
      <c r="B1910"/>
      <c r="C1910"/>
      <c r="D1910"/>
      <c r="E1910"/>
      <c r="F1910"/>
      <c r="G1910"/>
      <c r="H1910"/>
      <c r="J1910"/>
      <c r="K1910"/>
      <c r="L1910"/>
    </row>
    <row r="1911" spans="1:13" ht="19.5" thickBot="1">
      <c r="A1911" s="391">
        <v>45403</v>
      </c>
      <c r="B1911" s="392"/>
      <c r="C1911" s="392"/>
      <c r="D1911" s="392"/>
      <c r="E1911" s="392"/>
      <c r="F1911" s="392"/>
      <c r="G1911" s="393"/>
      <c r="H1911" s="89">
        <f>SUM(B1913:B1926,D1913:D1926,F1913:F1926,H1913:H1926)+SUM(M1912:M1924)</f>
        <v>217</v>
      </c>
      <c r="J1911" s="53" t="s">
        <v>34</v>
      </c>
      <c r="K1911" s="54" t="s">
        <v>35</v>
      </c>
      <c r="L1911" s="91" t="s">
        <v>50</v>
      </c>
      <c r="M1911" s="161" t="s">
        <v>151</v>
      </c>
    </row>
    <row r="1912" spans="1:13" ht="60.75" thickBot="1">
      <c r="A1912" s="49" t="s">
        <v>0</v>
      </c>
      <c r="B1912" s="51" t="s">
        <v>120</v>
      </c>
      <c r="C1912" s="50" t="s">
        <v>1</v>
      </c>
      <c r="D1912" s="51" t="s">
        <v>120</v>
      </c>
      <c r="E1912" s="50" t="s">
        <v>112</v>
      </c>
      <c r="F1912" s="51" t="s">
        <v>120</v>
      </c>
      <c r="G1912" s="50" t="s">
        <v>131</v>
      </c>
      <c r="H1912" s="52" t="s">
        <v>120</v>
      </c>
      <c r="I1912" s="155">
        <f>H1911/230</f>
        <v>0.94347826086956521</v>
      </c>
      <c r="J1912" s="10" t="s">
        <v>21</v>
      </c>
      <c r="K1912" s="46" t="s">
        <v>467</v>
      </c>
      <c r="L1912" s="159" t="s">
        <v>47</v>
      </c>
      <c r="M1912" s="160">
        <f t="shared" ref="M1912:M1924" si="112">IF(L1912="✔",2,0)</f>
        <v>2</v>
      </c>
    </row>
    <row r="1913" spans="1:13" ht="45">
      <c r="A1913" s="47" t="s">
        <v>424</v>
      </c>
      <c r="B1913" s="48">
        <v>5</v>
      </c>
      <c r="C1913" s="48" t="s">
        <v>2</v>
      </c>
      <c r="D1913" s="48">
        <v>4</v>
      </c>
      <c r="E1913" s="48" t="s">
        <v>11</v>
      </c>
      <c r="F1913" s="55">
        <v>5</v>
      </c>
      <c r="G1913" s="48" t="s">
        <v>5</v>
      </c>
      <c r="H1913" s="138">
        <v>4</v>
      </c>
      <c r="J1913" s="7" t="s">
        <v>2</v>
      </c>
      <c r="K1913" s="2" t="s">
        <v>37</v>
      </c>
      <c r="L1913" s="156" t="s">
        <v>47</v>
      </c>
      <c r="M1913" s="82">
        <f t="shared" si="112"/>
        <v>2</v>
      </c>
    </row>
    <row r="1914" spans="1:13" ht="45">
      <c r="A1914" s="3" t="s">
        <v>113</v>
      </c>
      <c r="B1914" s="2">
        <v>4</v>
      </c>
      <c r="C1914" s="2" t="s">
        <v>21</v>
      </c>
      <c r="D1914" s="2">
        <v>2</v>
      </c>
      <c r="E1914" s="2" t="s">
        <v>479</v>
      </c>
      <c r="F1914" s="140">
        <v>5</v>
      </c>
      <c r="G1914" s="2" t="s">
        <v>6</v>
      </c>
      <c r="H1914" s="139">
        <v>4</v>
      </c>
      <c r="J1914" s="8" t="s">
        <v>4</v>
      </c>
      <c r="K1914" s="2" t="s">
        <v>39</v>
      </c>
      <c r="L1914" s="156" t="s">
        <v>47</v>
      </c>
      <c r="M1914" s="82">
        <f t="shared" si="112"/>
        <v>2</v>
      </c>
    </row>
    <row r="1915" spans="1:13" ht="45">
      <c r="A1915" s="3" t="s">
        <v>163</v>
      </c>
      <c r="B1915" s="2">
        <v>5</v>
      </c>
      <c r="C1915" s="2" t="s">
        <v>17</v>
      </c>
      <c r="D1915" s="2">
        <v>3</v>
      </c>
      <c r="E1915" s="2" t="s">
        <v>12</v>
      </c>
      <c r="F1915" s="140">
        <v>5</v>
      </c>
      <c r="G1915" s="2" t="s">
        <v>7</v>
      </c>
      <c r="H1915" s="139">
        <v>4</v>
      </c>
      <c r="J1915" s="8" t="s">
        <v>38</v>
      </c>
      <c r="K1915" s="2" t="s">
        <v>41</v>
      </c>
      <c r="L1915" s="156" t="s">
        <v>47</v>
      </c>
      <c r="M1915" s="82">
        <f t="shared" si="112"/>
        <v>2</v>
      </c>
    </row>
    <row r="1916" spans="1:13" ht="45">
      <c r="A1916" s="3" t="s">
        <v>114</v>
      </c>
      <c r="B1916" s="2">
        <v>5</v>
      </c>
      <c r="C1916" s="2" t="s">
        <v>4</v>
      </c>
      <c r="D1916" s="2">
        <v>3</v>
      </c>
      <c r="E1916" s="2" t="s">
        <v>13</v>
      </c>
      <c r="F1916" s="140">
        <v>4</v>
      </c>
      <c r="G1916" s="2" t="s">
        <v>8</v>
      </c>
      <c r="H1916" s="139">
        <v>4</v>
      </c>
      <c r="J1916" s="6" t="s">
        <v>20</v>
      </c>
      <c r="K1916" s="2" t="s">
        <v>44</v>
      </c>
      <c r="L1916" s="156" t="s">
        <v>47</v>
      </c>
      <c r="M1916" s="82">
        <f t="shared" si="112"/>
        <v>2</v>
      </c>
    </row>
    <row r="1917" spans="1:13" ht="60">
      <c r="A1917" s="3" t="s">
        <v>32</v>
      </c>
      <c r="B1917" s="2">
        <v>5</v>
      </c>
      <c r="C1917" s="2" t="s">
        <v>38</v>
      </c>
      <c r="D1917" s="2">
        <v>4</v>
      </c>
      <c r="E1917" s="2" t="s">
        <v>43</v>
      </c>
      <c r="F1917" s="140">
        <v>4</v>
      </c>
      <c r="G1917" s="2" t="s">
        <v>9</v>
      </c>
      <c r="H1917" s="139">
        <v>4</v>
      </c>
      <c r="J1917" s="8" t="s">
        <v>31</v>
      </c>
      <c r="K1917" s="2" t="s">
        <v>45</v>
      </c>
      <c r="L1917" s="156" t="s">
        <v>47</v>
      </c>
      <c r="M1917" s="82">
        <f t="shared" si="112"/>
        <v>2</v>
      </c>
    </row>
    <row r="1918" spans="1:13" ht="45">
      <c r="A1918" s="3" t="s">
        <v>115</v>
      </c>
      <c r="B1918" s="2">
        <v>5</v>
      </c>
      <c r="C1918" s="2" t="s">
        <v>27</v>
      </c>
      <c r="D1918" s="2">
        <v>4</v>
      </c>
      <c r="E1918" s="2" t="s">
        <v>14</v>
      </c>
      <c r="F1918" s="140">
        <v>4</v>
      </c>
      <c r="G1918" s="2" t="s">
        <v>10</v>
      </c>
      <c r="H1918" s="139">
        <v>4</v>
      </c>
      <c r="J1918" s="3" t="s">
        <v>33</v>
      </c>
      <c r="K1918" s="2" t="s">
        <v>49</v>
      </c>
      <c r="L1918" s="156" t="s">
        <v>47</v>
      </c>
      <c r="M1918" s="82">
        <f t="shared" si="112"/>
        <v>2</v>
      </c>
    </row>
    <row r="1919" spans="1:13" ht="45">
      <c r="A1919" s="3" t="s">
        <v>116</v>
      </c>
      <c r="B1919" s="2">
        <v>5</v>
      </c>
      <c r="C1919" s="2" t="s">
        <v>323</v>
      </c>
      <c r="D1919" s="2">
        <v>4</v>
      </c>
      <c r="E1919" s="2" t="s">
        <v>15</v>
      </c>
      <c r="F1919" s="140">
        <v>4</v>
      </c>
      <c r="G1919" s="2" t="s">
        <v>18</v>
      </c>
      <c r="H1919" s="139">
        <v>4</v>
      </c>
      <c r="J1919" s="8" t="s">
        <v>16</v>
      </c>
      <c r="K1919" s="2" t="s">
        <v>40</v>
      </c>
      <c r="L1919" s="156" t="s">
        <v>48</v>
      </c>
      <c r="M1919" s="82">
        <f t="shared" si="112"/>
        <v>0</v>
      </c>
    </row>
    <row r="1920" spans="1:13" ht="60">
      <c r="A1920" s="3" t="s">
        <v>117</v>
      </c>
      <c r="B1920" s="2">
        <v>5</v>
      </c>
      <c r="C1920" s="2" t="s">
        <v>130</v>
      </c>
      <c r="D1920" s="2">
        <v>4</v>
      </c>
      <c r="E1920" s="2" t="s">
        <v>16</v>
      </c>
      <c r="F1920" s="140">
        <v>4</v>
      </c>
      <c r="G1920" s="2" t="s">
        <v>252</v>
      </c>
      <c r="H1920" s="139">
        <v>4</v>
      </c>
      <c r="J1920" s="9" t="s">
        <v>27</v>
      </c>
      <c r="K1920" s="2" t="s">
        <v>476</v>
      </c>
      <c r="L1920" s="156" t="s">
        <v>47</v>
      </c>
      <c r="M1920" s="82">
        <f t="shared" si="112"/>
        <v>2</v>
      </c>
    </row>
    <row r="1921" spans="1:13" ht="45">
      <c r="A1921" s="3" t="s">
        <v>118</v>
      </c>
      <c r="B1921" s="2">
        <v>5</v>
      </c>
      <c r="C1921" s="2" t="s">
        <v>164</v>
      </c>
      <c r="D1921" s="2">
        <v>3</v>
      </c>
      <c r="E1921" s="2" t="s">
        <v>26</v>
      </c>
      <c r="F1921" s="140">
        <v>4</v>
      </c>
      <c r="G1921" s="2" t="s">
        <v>25</v>
      </c>
      <c r="H1921" s="139">
        <v>4</v>
      </c>
      <c r="J1921" s="6" t="s">
        <v>28</v>
      </c>
      <c r="K1921" s="2" t="s">
        <v>40</v>
      </c>
      <c r="L1921" s="156" t="s">
        <v>47</v>
      </c>
      <c r="M1921" s="82">
        <f t="shared" si="112"/>
        <v>2</v>
      </c>
    </row>
    <row r="1922" spans="1:13" ht="45">
      <c r="A1922" s="3" t="s">
        <v>161</v>
      </c>
      <c r="B1922" s="2">
        <v>5</v>
      </c>
      <c r="C1922" s="2" t="s">
        <v>31</v>
      </c>
      <c r="D1922" s="2">
        <v>4</v>
      </c>
      <c r="E1922" s="2" t="s">
        <v>23</v>
      </c>
      <c r="F1922" s="140">
        <v>4</v>
      </c>
      <c r="G1922" s="2" t="s">
        <v>28</v>
      </c>
      <c r="H1922" s="139">
        <v>4</v>
      </c>
      <c r="J1922" s="3" t="s">
        <v>119</v>
      </c>
      <c r="K1922" s="2" t="s">
        <v>46</v>
      </c>
      <c r="L1922" s="156" t="s">
        <v>47</v>
      </c>
      <c r="M1922" s="82">
        <f t="shared" si="112"/>
        <v>2</v>
      </c>
    </row>
    <row r="1923" spans="1:13" ht="45">
      <c r="A1923" s="3"/>
      <c r="B1923" s="57" t="s">
        <v>132</v>
      </c>
      <c r="C1923" s="2" t="s">
        <v>30</v>
      </c>
      <c r="D1923" s="2">
        <v>4</v>
      </c>
      <c r="E1923" s="2" t="s">
        <v>490</v>
      </c>
      <c r="F1923" s="140">
        <v>3</v>
      </c>
      <c r="G1923" s="2" t="s">
        <v>29</v>
      </c>
      <c r="H1923" s="139">
        <v>4</v>
      </c>
      <c r="J1923" s="9" t="s">
        <v>31</v>
      </c>
      <c r="K1923" s="2" t="s">
        <v>51</v>
      </c>
      <c r="L1923" s="156" t="s">
        <v>47</v>
      </c>
      <c r="M1923" s="82">
        <f t="shared" si="112"/>
        <v>2</v>
      </c>
    </row>
    <row r="1924" spans="1:13" ht="30.75" thickBot="1">
      <c r="A1924" s="3"/>
      <c r="B1924" s="57" t="s">
        <v>132</v>
      </c>
      <c r="C1924" s="2"/>
      <c r="D1924" s="58" t="s">
        <v>132</v>
      </c>
      <c r="E1924" s="2" t="s">
        <v>144</v>
      </c>
      <c r="F1924" s="140">
        <v>4</v>
      </c>
      <c r="G1924" s="2" t="s">
        <v>318</v>
      </c>
      <c r="H1924" s="58">
        <v>4</v>
      </c>
      <c r="J1924" s="78" t="s">
        <v>117</v>
      </c>
      <c r="K1924" s="140" t="s">
        <v>152</v>
      </c>
      <c r="L1924" s="156" t="s">
        <v>47</v>
      </c>
      <c r="M1924" s="82">
        <f t="shared" si="112"/>
        <v>2</v>
      </c>
    </row>
    <row r="1925" spans="1:13" ht="30.75" thickBot="1">
      <c r="A1925" s="3"/>
      <c r="B1925" s="57" t="s">
        <v>132</v>
      </c>
      <c r="C1925" s="2"/>
      <c r="D1925" s="58" t="s">
        <v>132</v>
      </c>
      <c r="E1925" s="2" t="s">
        <v>478</v>
      </c>
      <c r="F1925" s="58">
        <v>3</v>
      </c>
      <c r="G1925" s="2" t="s">
        <v>269</v>
      </c>
      <c r="H1925" s="58">
        <v>4</v>
      </c>
      <c r="J1925" s="157" t="s">
        <v>135</v>
      </c>
      <c r="K1925" s="42" t="s">
        <v>107</v>
      </c>
      <c r="L1925" s="158"/>
      <c r="M1925" s="83"/>
    </row>
    <row r="1926" spans="1:13" ht="15.75" thickBot="1">
      <c r="A1926" s="4"/>
      <c r="B1926" s="58" t="s">
        <v>132</v>
      </c>
      <c r="C1926" s="5"/>
      <c r="D1926" s="58" t="s">
        <v>132</v>
      </c>
      <c r="E1926" s="5"/>
      <c r="F1926" s="58" t="s">
        <v>132</v>
      </c>
      <c r="G1926" s="5"/>
      <c r="H1926" s="58" t="s">
        <v>132</v>
      </c>
      <c r="K1926" s="90"/>
    </row>
    <row r="1927" spans="1:13" ht="15.75" thickBot="1">
      <c r="A1927"/>
      <c r="B1927"/>
      <c r="C1927"/>
      <c r="D1927"/>
      <c r="E1927"/>
      <c r="F1927"/>
      <c r="G1927"/>
      <c r="H1927"/>
      <c r="J1927"/>
      <c r="K1927"/>
      <c r="L1927"/>
    </row>
    <row r="1928" spans="1:13" ht="19.5" thickBot="1">
      <c r="A1928" s="391">
        <v>45404</v>
      </c>
      <c r="B1928" s="392"/>
      <c r="C1928" s="392"/>
      <c r="D1928" s="392"/>
      <c r="E1928" s="392"/>
      <c r="F1928" s="392"/>
      <c r="G1928" s="393"/>
      <c r="H1928" s="89">
        <f>SUM(B1930:B1943,D1930:D1943,F1930:F1943,H1930:H1943)+SUM(M1929:M1941)</f>
        <v>212</v>
      </c>
      <c r="J1928" s="53" t="s">
        <v>34</v>
      </c>
      <c r="K1928" s="54" t="s">
        <v>35</v>
      </c>
      <c r="L1928" s="91" t="s">
        <v>50</v>
      </c>
      <c r="M1928" s="161" t="s">
        <v>151</v>
      </c>
    </row>
    <row r="1929" spans="1:13" ht="60.75" thickBot="1">
      <c r="A1929" s="49" t="s">
        <v>0</v>
      </c>
      <c r="B1929" s="51" t="s">
        <v>120</v>
      </c>
      <c r="C1929" s="50" t="s">
        <v>1</v>
      </c>
      <c r="D1929" s="51" t="s">
        <v>120</v>
      </c>
      <c r="E1929" s="50" t="s">
        <v>112</v>
      </c>
      <c r="F1929" s="51" t="s">
        <v>120</v>
      </c>
      <c r="G1929" s="50" t="s">
        <v>131</v>
      </c>
      <c r="H1929" s="52" t="s">
        <v>120</v>
      </c>
      <c r="I1929" s="155">
        <f>H1928/230</f>
        <v>0.92173913043478262</v>
      </c>
      <c r="J1929" s="10" t="s">
        <v>21</v>
      </c>
      <c r="K1929" s="46" t="s">
        <v>467</v>
      </c>
      <c r="L1929" s="159" t="s">
        <v>47</v>
      </c>
      <c r="M1929" s="160">
        <f t="shared" ref="M1929:M1941" si="113">IF(L1929="✔",2,0)</f>
        <v>2</v>
      </c>
    </row>
    <row r="1930" spans="1:13" ht="45">
      <c r="A1930" s="47" t="s">
        <v>424</v>
      </c>
      <c r="B1930" s="48">
        <v>5</v>
      </c>
      <c r="C1930" s="48" t="s">
        <v>2</v>
      </c>
      <c r="D1930" s="48">
        <v>4</v>
      </c>
      <c r="E1930" s="48" t="s">
        <v>11</v>
      </c>
      <c r="F1930" s="55">
        <v>5</v>
      </c>
      <c r="G1930" s="48" t="s">
        <v>5</v>
      </c>
      <c r="H1930" s="138">
        <v>4</v>
      </c>
      <c r="J1930" s="7" t="s">
        <v>2</v>
      </c>
      <c r="K1930" s="2" t="s">
        <v>37</v>
      </c>
      <c r="L1930" s="156" t="s">
        <v>47</v>
      </c>
      <c r="M1930" s="82">
        <f t="shared" si="113"/>
        <v>2</v>
      </c>
    </row>
    <row r="1931" spans="1:13" ht="45">
      <c r="A1931" s="3" t="s">
        <v>113</v>
      </c>
      <c r="B1931" s="2">
        <v>4</v>
      </c>
      <c r="C1931" s="2" t="s">
        <v>21</v>
      </c>
      <c r="D1931" s="2">
        <v>2</v>
      </c>
      <c r="E1931" s="2" t="s">
        <v>479</v>
      </c>
      <c r="F1931" s="140">
        <v>5</v>
      </c>
      <c r="G1931" s="2" t="s">
        <v>6</v>
      </c>
      <c r="H1931" s="139">
        <v>4</v>
      </c>
      <c r="J1931" s="8" t="s">
        <v>4</v>
      </c>
      <c r="K1931" s="2" t="s">
        <v>39</v>
      </c>
      <c r="L1931" s="156" t="s">
        <v>47</v>
      </c>
      <c r="M1931" s="82">
        <f t="shared" si="113"/>
        <v>2</v>
      </c>
    </row>
    <row r="1932" spans="1:13" ht="45">
      <c r="A1932" s="3" t="s">
        <v>163</v>
      </c>
      <c r="B1932" s="2">
        <v>5</v>
      </c>
      <c r="C1932" s="2" t="s">
        <v>17</v>
      </c>
      <c r="D1932" s="2">
        <v>3</v>
      </c>
      <c r="E1932" s="2" t="s">
        <v>12</v>
      </c>
      <c r="F1932" s="140">
        <v>5</v>
      </c>
      <c r="G1932" s="2" t="s">
        <v>7</v>
      </c>
      <c r="H1932" s="139">
        <v>4</v>
      </c>
      <c r="J1932" s="8" t="s">
        <v>38</v>
      </c>
      <c r="K1932" s="2" t="s">
        <v>41</v>
      </c>
      <c r="L1932" s="156" t="s">
        <v>47</v>
      </c>
      <c r="M1932" s="82">
        <f t="shared" si="113"/>
        <v>2</v>
      </c>
    </row>
    <row r="1933" spans="1:13" ht="45">
      <c r="A1933" s="3" t="s">
        <v>114</v>
      </c>
      <c r="B1933" s="2">
        <v>5</v>
      </c>
      <c r="C1933" s="2" t="s">
        <v>4</v>
      </c>
      <c r="D1933" s="2">
        <v>3</v>
      </c>
      <c r="E1933" s="2" t="s">
        <v>13</v>
      </c>
      <c r="F1933" s="140">
        <v>4</v>
      </c>
      <c r="G1933" s="2" t="s">
        <v>8</v>
      </c>
      <c r="H1933" s="139">
        <v>4</v>
      </c>
      <c r="J1933" s="6" t="s">
        <v>20</v>
      </c>
      <c r="K1933" s="2" t="s">
        <v>44</v>
      </c>
      <c r="L1933" s="156" t="s">
        <v>47</v>
      </c>
      <c r="M1933" s="82">
        <f t="shared" si="113"/>
        <v>2</v>
      </c>
    </row>
    <row r="1934" spans="1:13" ht="60">
      <c r="A1934" s="3" t="s">
        <v>32</v>
      </c>
      <c r="B1934" s="2">
        <v>5</v>
      </c>
      <c r="C1934" s="2" t="s">
        <v>38</v>
      </c>
      <c r="D1934" s="2">
        <v>4</v>
      </c>
      <c r="E1934" s="2" t="s">
        <v>43</v>
      </c>
      <c r="F1934" s="140">
        <v>4</v>
      </c>
      <c r="G1934" s="2" t="s">
        <v>9</v>
      </c>
      <c r="H1934" s="139">
        <v>4</v>
      </c>
      <c r="J1934" s="8" t="s">
        <v>31</v>
      </c>
      <c r="K1934" s="2" t="s">
        <v>45</v>
      </c>
      <c r="L1934" s="156" t="s">
        <v>47</v>
      </c>
      <c r="M1934" s="82">
        <f t="shared" si="113"/>
        <v>2</v>
      </c>
    </row>
    <row r="1935" spans="1:13" ht="45">
      <c r="A1935" s="3" t="s">
        <v>115</v>
      </c>
      <c r="B1935" s="2">
        <v>5</v>
      </c>
      <c r="C1935" s="2" t="s">
        <v>27</v>
      </c>
      <c r="D1935" s="2">
        <v>4</v>
      </c>
      <c r="E1935" s="2" t="s">
        <v>14</v>
      </c>
      <c r="F1935" s="140">
        <v>4</v>
      </c>
      <c r="G1935" s="2" t="s">
        <v>10</v>
      </c>
      <c r="H1935" s="139">
        <v>4</v>
      </c>
      <c r="J1935" s="3" t="s">
        <v>33</v>
      </c>
      <c r="K1935" s="2" t="s">
        <v>49</v>
      </c>
      <c r="L1935" s="156" t="s">
        <v>47</v>
      </c>
      <c r="M1935" s="82">
        <f t="shared" si="113"/>
        <v>2</v>
      </c>
    </row>
    <row r="1936" spans="1:13" ht="45">
      <c r="A1936" s="3" t="s">
        <v>116</v>
      </c>
      <c r="B1936" s="2">
        <v>5</v>
      </c>
      <c r="C1936" s="2" t="s">
        <v>323</v>
      </c>
      <c r="D1936" s="2">
        <v>4</v>
      </c>
      <c r="E1936" s="2" t="s">
        <v>15</v>
      </c>
      <c r="F1936" s="140">
        <v>4</v>
      </c>
      <c r="G1936" s="2" t="s">
        <v>18</v>
      </c>
      <c r="H1936" s="139">
        <v>4</v>
      </c>
      <c r="J1936" s="8" t="s">
        <v>16</v>
      </c>
      <c r="K1936" s="2" t="s">
        <v>40</v>
      </c>
      <c r="L1936" s="156" t="s">
        <v>48</v>
      </c>
      <c r="M1936" s="82">
        <f t="shared" si="113"/>
        <v>0</v>
      </c>
    </row>
    <row r="1937" spans="1:13" ht="60">
      <c r="A1937" s="3" t="s">
        <v>117</v>
      </c>
      <c r="B1937" s="2">
        <v>3</v>
      </c>
      <c r="C1937" s="2" t="s">
        <v>130</v>
      </c>
      <c r="D1937" s="2">
        <v>4</v>
      </c>
      <c r="E1937" s="2" t="s">
        <v>16</v>
      </c>
      <c r="F1937" s="140">
        <v>4</v>
      </c>
      <c r="G1937" s="2" t="s">
        <v>252</v>
      </c>
      <c r="H1937" s="139">
        <v>4</v>
      </c>
      <c r="J1937" s="9" t="s">
        <v>27</v>
      </c>
      <c r="K1937" s="2" t="s">
        <v>476</v>
      </c>
      <c r="L1937" s="156" t="s">
        <v>47</v>
      </c>
      <c r="M1937" s="82">
        <f t="shared" si="113"/>
        <v>2</v>
      </c>
    </row>
    <row r="1938" spans="1:13" ht="45">
      <c r="A1938" s="3" t="s">
        <v>118</v>
      </c>
      <c r="B1938" s="2">
        <v>3</v>
      </c>
      <c r="C1938" s="2" t="s">
        <v>164</v>
      </c>
      <c r="D1938" s="2">
        <v>3</v>
      </c>
      <c r="E1938" s="2" t="s">
        <v>26</v>
      </c>
      <c r="F1938" s="140">
        <v>4</v>
      </c>
      <c r="G1938" s="2" t="s">
        <v>25</v>
      </c>
      <c r="H1938" s="139">
        <v>4</v>
      </c>
      <c r="J1938" s="6" t="s">
        <v>28</v>
      </c>
      <c r="K1938" s="2" t="s">
        <v>40</v>
      </c>
      <c r="L1938" s="156" t="s">
        <v>47</v>
      </c>
      <c r="M1938" s="82">
        <f t="shared" si="113"/>
        <v>2</v>
      </c>
    </row>
    <row r="1939" spans="1:13" ht="45">
      <c r="A1939" s="3" t="s">
        <v>161</v>
      </c>
      <c r="B1939" s="2">
        <v>5</v>
      </c>
      <c r="C1939" s="2" t="s">
        <v>31</v>
      </c>
      <c r="D1939" s="2">
        <v>4</v>
      </c>
      <c r="E1939" s="2" t="s">
        <v>23</v>
      </c>
      <c r="F1939" s="140">
        <v>4</v>
      </c>
      <c r="G1939" s="2" t="s">
        <v>28</v>
      </c>
      <c r="H1939" s="139">
        <v>4</v>
      </c>
      <c r="J1939" s="3" t="s">
        <v>119</v>
      </c>
      <c r="K1939" s="2" t="s">
        <v>46</v>
      </c>
      <c r="L1939" s="156" t="s">
        <v>47</v>
      </c>
      <c r="M1939" s="82">
        <f t="shared" si="113"/>
        <v>2</v>
      </c>
    </row>
    <row r="1940" spans="1:13" ht="45">
      <c r="A1940" s="3"/>
      <c r="B1940" s="57" t="s">
        <v>132</v>
      </c>
      <c r="C1940" s="2" t="s">
        <v>30</v>
      </c>
      <c r="D1940" s="2">
        <v>4</v>
      </c>
      <c r="E1940" s="2" t="s">
        <v>490</v>
      </c>
      <c r="F1940" s="140">
        <v>3</v>
      </c>
      <c r="G1940" s="2" t="s">
        <v>29</v>
      </c>
      <c r="H1940" s="139">
        <v>4</v>
      </c>
      <c r="J1940" s="9" t="s">
        <v>31</v>
      </c>
      <c r="K1940" s="2" t="s">
        <v>51</v>
      </c>
      <c r="L1940" s="156" t="s">
        <v>47</v>
      </c>
      <c r="M1940" s="82">
        <f t="shared" si="113"/>
        <v>2</v>
      </c>
    </row>
    <row r="1941" spans="1:13" ht="30.75" thickBot="1">
      <c r="A1941" s="3"/>
      <c r="B1941" s="57" t="s">
        <v>132</v>
      </c>
      <c r="C1941" s="2"/>
      <c r="D1941" s="58" t="s">
        <v>132</v>
      </c>
      <c r="E1941" s="2" t="s">
        <v>144</v>
      </c>
      <c r="F1941" s="140">
        <v>4</v>
      </c>
      <c r="G1941" s="2" t="s">
        <v>318</v>
      </c>
      <c r="H1941" s="58">
        <v>4</v>
      </c>
      <c r="J1941" s="78" t="s">
        <v>117</v>
      </c>
      <c r="K1941" s="140" t="s">
        <v>152</v>
      </c>
      <c r="L1941" s="156" t="s">
        <v>48</v>
      </c>
      <c r="M1941" s="82">
        <f t="shared" si="113"/>
        <v>0</v>
      </c>
    </row>
    <row r="1942" spans="1:13" ht="30.75" thickBot="1">
      <c r="A1942" s="3"/>
      <c r="B1942" s="57" t="s">
        <v>132</v>
      </c>
      <c r="C1942" s="2"/>
      <c r="D1942" s="58" t="s">
        <v>132</v>
      </c>
      <c r="E1942" s="2" t="s">
        <v>478</v>
      </c>
      <c r="F1942" s="58">
        <v>4</v>
      </c>
      <c r="G1942" s="2" t="s">
        <v>269</v>
      </c>
      <c r="H1942" s="58">
        <v>4</v>
      </c>
      <c r="J1942" s="157" t="s">
        <v>135</v>
      </c>
      <c r="K1942" s="42" t="s">
        <v>107</v>
      </c>
      <c r="L1942" s="158"/>
      <c r="M1942" s="83"/>
    </row>
    <row r="1943" spans="1:13" ht="15.75" thickBot="1">
      <c r="A1943" s="4"/>
      <c r="B1943" s="58" t="s">
        <v>132</v>
      </c>
      <c r="C1943" s="5"/>
      <c r="D1943" s="58" t="s">
        <v>132</v>
      </c>
      <c r="E1943" s="5"/>
      <c r="F1943" s="58" t="s">
        <v>132</v>
      </c>
      <c r="G1943" s="5"/>
      <c r="H1943" s="58" t="s">
        <v>132</v>
      </c>
      <c r="K1943" s="90"/>
    </row>
    <row r="1944" spans="1:13" ht="15.75" thickBot="1">
      <c r="A1944"/>
      <c r="B1944"/>
      <c r="C1944"/>
      <c r="D1944"/>
      <c r="E1944"/>
      <c r="F1944"/>
      <c r="G1944"/>
      <c r="H1944"/>
      <c r="J1944"/>
      <c r="K1944"/>
      <c r="L1944"/>
    </row>
    <row r="1945" spans="1:13" ht="19.5" thickBot="1">
      <c r="A1945" s="391">
        <v>45405</v>
      </c>
      <c r="B1945" s="392"/>
      <c r="C1945" s="392"/>
      <c r="D1945" s="392"/>
      <c r="E1945" s="392"/>
      <c r="F1945" s="392"/>
      <c r="G1945" s="393"/>
      <c r="H1945" s="89">
        <f>SUM(B1947:B1960,D1947:D1960,F1947:F1960,H1947:H1960)+SUM(M1946:M1958)</f>
        <v>212</v>
      </c>
      <c r="J1945" s="53" t="s">
        <v>34</v>
      </c>
      <c r="K1945" s="54" t="s">
        <v>35</v>
      </c>
      <c r="L1945" s="91" t="s">
        <v>50</v>
      </c>
      <c r="M1945" s="161" t="s">
        <v>151</v>
      </c>
    </row>
    <row r="1946" spans="1:13" ht="60.75" thickBot="1">
      <c r="A1946" s="49" t="s">
        <v>0</v>
      </c>
      <c r="B1946" s="51" t="s">
        <v>120</v>
      </c>
      <c r="C1946" s="50" t="s">
        <v>1</v>
      </c>
      <c r="D1946" s="51" t="s">
        <v>120</v>
      </c>
      <c r="E1946" s="50" t="s">
        <v>112</v>
      </c>
      <c r="F1946" s="51" t="s">
        <v>120</v>
      </c>
      <c r="G1946" s="50" t="s">
        <v>131</v>
      </c>
      <c r="H1946" s="52" t="s">
        <v>120</v>
      </c>
      <c r="I1946" s="155">
        <f>H1945/230</f>
        <v>0.92173913043478262</v>
      </c>
      <c r="J1946" s="10" t="s">
        <v>21</v>
      </c>
      <c r="K1946" s="46" t="s">
        <v>467</v>
      </c>
      <c r="L1946" s="159" t="s">
        <v>47</v>
      </c>
      <c r="M1946" s="160">
        <f t="shared" ref="M1946:M1958" si="114">IF(L1946="✔",2,0)</f>
        <v>2</v>
      </c>
    </row>
    <row r="1947" spans="1:13" ht="45">
      <c r="A1947" s="47" t="s">
        <v>424</v>
      </c>
      <c r="B1947" s="48">
        <v>5</v>
      </c>
      <c r="C1947" s="48" t="s">
        <v>2</v>
      </c>
      <c r="D1947" s="48">
        <v>4</v>
      </c>
      <c r="E1947" s="48" t="s">
        <v>11</v>
      </c>
      <c r="F1947" s="55">
        <v>5</v>
      </c>
      <c r="G1947" s="48" t="s">
        <v>5</v>
      </c>
      <c r="H1947" s="138">
        <v>4</v>
      </c>
      <c r="J1947" s="7" t="s">
        <v>2</v>
      </c>
      <c r="K1947" s="2" t="s">
        <v>37</v>
      </c>
      <c r="L1947" s="156" t="s">
        <v>47</v>
      </c>
      <c r="M1947" s="82">
        <f t="shared" si="114"/>
        <v>2</v>
      </c>
    </row>
    <row r="1948" spans="1:13" ht="45">
      <c r="A1948" s="3" t="s">
        <v>113</v>
      </c>
      <c r="B1948" s="2">
        <v>4</v>
      </c>
      <c r="C1948" s="2" t="s">
        <v>21</v>
      </c>
      <c r="D1948" s="2">
        <v>2</v>
      </c>
      <c r="E1948" s="2" t="s">
        <v>479</v>
      </c>
      <c r="F1948" s="140">
        <v>5</v>
      </c>
      <c r="G1948" s="2" t="s">
        <v>6</v>
      </c>
      <c r="H1948" s="139">
        <v>4</v>
      </c>
      <c r="J1948" s="8" t="s">
        <v>4</v>
      </c>
      <c r="K1948" s="2" t="s">
        <v>39</v>
      </c>
      <c r="L1948" s="156" t="s">
        <v>47</v>
      </c>
      <c r="M1948" s="82">
        <f t="shared" si="114"/>
        <v>2</v>
      </c>
    </row>
    <row r="1949" spans="1:13" ht="45">
      <c r="A1949" s="3" t="s">
        <v>163</v>
      </c>
      <c r="B1949" s="2">
        <v>5</v>
      </c>
      <c r="C1949" s="2" t="s">
        <v>17</v>
      </c>
      <c r="D1949" s="2">
        <v>3</v>
      </c>
      <c r="E1949" s="2" t="s">
        <v>12</v>
      </c>
      <c r="F1949" s="140">
        <v>5</v>
      </c>
      <c r="G1949" s="2" t="s">
        <v>7</v>
      </c>
      <c r="H1949" s="139">
        <v>4</v>
      </c>
      <c r="J1949" s="8" t="s">
        <v>38</v>
      </c>
      <c r="K1949" s="2" t="s">
        <v>41</v>
      </c>
      <c r="L1949" s="156" t="s">
        <v>47</v>
      </c>
      <c r="M1949" s="82">
        <f t="shared" si="114"/>
        <v>2</v>
      </c>
    </row>
    <row r="1950" spans="1:13" ht="45">
      <c r="A1950" s="3" t="s">
        <v>114</v>
      </c>
      <c r="B1950" s="2">
        <v>5</v>
      </c>
      <c r="C1950" s="2" t="s">
        <v>4</v>
      </c>
      <c r="D1950" s="2">
        <v>3</v>
      </c>
      <c r="E1950" s="2" t="s">
        <v>13</v>
      </c>
      <c r="F1950" s="140">
        <v>4</v>
      </c>
      <c r="G1950" s="2" t="s">
        <v>8</v>
      </c>
      <c r="H1950" s="139">
        <v>4</v>
      </c>
      <c r="J1950" s="6" t="s">
        <v>20</v>
      </c>
      <c r="K1950" s="2" t="s">
        <v>44</v>
      </c>
      <c r="L1950" s="156" t="s">
        <v>47</v>
      </c>
      <c r="M1950" s="82">
        <f t="shared" si="114"/>
        <v>2</v>
      </c>
    </row>
    <row r="1951" spans="1:13" ht="60">
      <c r="A1951" s="3" t="s">
        <v>32</v>
      </c>
      <c r="B1951" s="2">
        <v>5</v>
      </c>
      <c r="C1951" s="2" t="s">
        <v>38</v>
      </c>
      <c r="D1951" s="2">
        <v>4</v>
      </c>
      <c r="E1951" s="2" t="s">
        <v>43</v>
      </c>
      <c r="F1951" s="140">
        <v>4</v>
      </c>
      <c r="G1951" s="2" t="s">
        <v>9</v>
      </c>
      <c r="H1951" s="139">
        <v>4</v>
      </c>
      <c r="J1951" s="8" t="s">
        <v>31</v>
      </c>
      <c r="K1951" s="2" t="s">
        <v>45</v>
      </c>
      <c r="L1951" s="156" t="s">
        <v>47</v>
      </c>
      <c r="M1951" s="82">
        <f t="shared" si="114"/>
        <v>2</v>
      </c>
    </row>
    <row r="1952" spans="1:13" ht="45">
      <c r="A1952" s="3" t="s">
        <v>115</v>
      </c>
      <c r="B1952" s="2">
        <v>5</v>
      </c>
      <c r="C1952" s="2" t="s">
        <v>27</v>
      </c>
      <c r="D1952" s="2">
        <v>4</v>
      </c>
      <c r="E1952" s="2" t="s">
        <v>14</v>
      </c>
      <c r="F1952" s="140">
        <v>4</v>
      </c>
      <c r="G1952" s="2" t="s">
        <v>10</v>
      </c>
      <c r="H1952" s="139">
        <v>4</v>
      </c>
      <c r="J1952" s="3" t="s">
        <v>33</v>
      </c>
      <c r="K1952" s="2" t="s">
        <v>49</v>
      </c>
      <c r="L1952" s="156" t="s">
        <v>47</v>
      </c>
      <c r="M1952" s="82">
        <f t="shared" si="114"/>
        <v>2</v>
      </c>
    </row>
    <row r="1953" spans="1:13" ht="45">
      <c r="A1953" s="3" t="s">
        <v>116</v>
      </c>
      <c r="B1953" s="2">
        <v>5</v>
      </c>
      <c r="C1953" s="2" t="s">
        <v>323</v>
      </c>
      <c r="D1953" s="2">
        <v>4</v>
      </c>
      <c r="E1953" s="2" t="s">
        <v>15</v>
      </c>
      <c r="F1953" s="140">
        <v>4</v>
      </c>
      <c r="G1953" s="2" t="s">
        <v>18</v>
      </c>
      <c r="H1953" s="139">
        <v>4</v>
      </c>
      <c r="J1953" s="8" t="s">
        <v>16</v>
      </c>
      <c r="K1953" s="2" t="s">
        <v>40</v>
      </c>
      <c r="L1953" s="156" t="s">
        <v>48</v>
      </c>
      <c r="M1953" s="82">
        <f t="shared" si="114"/>
        <v>0</v>
      </c>
    </row>
    <row r="1954" spans="1:13" ht="60">
      <c r="A1954" s="3" t="s">
        <v>117</v>
      </c>
      <c r="B1954" s="2">
        <v>3</v>
      </c>
      <c r="C1954" s="2" t="s">
        <v>130</v>
      </c>
      <c r="D1954" s="2">
        <v>4</v>
      </c>
      <c r="E1954" s="2" t="s">
        <v>16</v>
      </c>
      <c r="F1954" s="140">
        <v>4</v>
      </c>
      <c r="G1954" s="2" t="s">
        <v>252</v>
      </c>
      <c r="H1954" s="139">
        <v>4</v>
      </c>
      <c r="J1954" s="9" t="s">
        <v>27</v>
      </c>
      <c r="K1954" s="2" t="s">
        <v>476</v>
      </c>
      <c r="L1954" s="156" t="s">
        <v>47</v>
      </c>
      <c r="M1954" s="82">
        <f t="shared" si="114"/>
        <v>2</v>
      </c>
    </row>
    <row r="1955" spans="1:13" ht="45">
      <c r="A1955" s="3" t="s">
        <v>118</v>
      </c>
      <c r="B1955" s="2">
        <v>3</v>
      </c>
      <c r="C1955" s="2" t="s">
        <v>164</v>
      </c>
      <c r="D1955" s="2">
        <v>3</v>
      </c>
      <c r="E1955" s="2" t="s">
        <v>26</v>
      </c>
      <c r="F1955" s="140">
        <v>4</v>
      </c>
      <c r="G1955" s="2" t="s">
        <v>25</v>
      </c>
      <c r="H1955" s="139">
        <v>4</v>
      </c>
      <c r="J1955" s="6" t="s">
        <v>28</v>
      </c>
      <c r="K1955" s="2" t="s">
        <v>40</v>
      </c>
      <c r="L1955" s="156" t="s">
        <v>47</v>
      </c>
      <c r="M1955" s="82">
        <f t="shared" si="114"/>
        <v>2</v>
      </c>
    </row>
    <row r="1956" spans="1:13" ht="45">
      <c r="A1956" s="3" t="s">
        <v>161</v>
      </c>
      <c r="B1956" s="2">
        <v>5</v>
      </c>
      <c r="C1956" s="2" t="s">
        <v>31</v>
      </c>
      <c r="D1956" s="2">
        <v>4</v>
      </c>
      <c r="E1956" s="2" t="s">
        <v>23</v>
      </c>
      <c r="F1956" s="140">
        <v>4</v>
      </c>
      <c r="G1956" s="2" t="s">
        <v>28</v>
      </c>
      <c r="H1956" s="139">
        <v>4</v>
      </c>
      <c r="J1956" s="3" t="s">
        <v>119</v>
      </c>
      <c r="K1956" s="2" t="s">
        <v>46</v>
      </c>
      <c r="L1956" s="156" t="s">
        <v>47</v>
      </c>
      <c r="M1956" s="82">
        <f t="shared" si="114"/>
        <v>2</v>
      </c>
    </row>
    <row r="1957" spans="1:13" ht="45">
      <c r="A1957" s="3"/>
      <c r="B1957" s="57" t="s">
        <v>132</v>
      </c>
      <c r="C1957" s="2" t="s">
        <v>30</v>
      </c>
      <c r="D1957" s="2">
        <v>4</v>
      </c>
      <c r="E1957" s="2" t="s">
        <v>490</v>
      </c>
      <c r="F1957" s="140">
        <v>3</v>
      </c>
      <c r="G1957" s="2" t="s">
        <v>29</v>
      </c>
      <c r="H1957" s="139">
        <v>4</v>
      </c>
      <c r="J1957" s="9" t="s">
        <v>31</v>
      </c>
      <c r="K1957" s="2" t="s">
        <v>51</v>
      </c>
      <c r="L1957" s="156" t="s">
        <v>47</v>
      </c>
      <c r="M1957" s="82">
        <f t="shared" si="114"/>
        <v>2</v>
      </c>
    </row>
    <row r="1958" spans="1:13" ht="30.75" thickBot="1">
      <c r="A1958" s="3"/>
      <c r="B1958" s="57" t="s">
        <v>132</v>
      </c>
      <c r="C1958" s="2"/>
      <c r="D1958" s="58" t="s">
        <v>132</v>
      </c>
      <c r="E1958" s="2" t="s">
        <v>144</v>
      </c>
      <c r="F1958" s="140">
        <v>4</v>
      </c>
      <c r="G1958" s="2" t="s">
        <v>318</v>
      </c>
      <c r="H1958" s="58">
        <v>4</v>
      </c>
      <c r="J1958" s="78" t="s">
        <v>117</v>
      </c>
      <c r="K1958" s="140" t="s">
        <v>152</v>
      </c>
      <c r="L1958" s="156" t="s">
        <v>48</v>
      </c>
      <c r="M1958" s="82">
        <f t="shared" si="114"/>
        <v>0</v>
      </c>
    </row>
    <row r="1959" spans="1:13" ht="30.75" thickBot="1">
      <c r="A1959" s="3"/>
      <c r="B1959" s="57" t="s">
        <v>132</v>
      </c>
      <c r="C1959" s="2"/>
      <c r="D1959" s="58" t="s">
        <v>132</v>
      </c>
      <c r="E1959" s="2" t="s">
        <v>478</v>
      </c>
      <c r="F1959" s="58">
        <v>4</v>
      </c>
      <c r="G1959" s="2" t="s">
        <v>269</v>
      </c>
      <c r="H1959" s="58">
        <v>4</v>
      </c>
      <c r="J1959" s="157" t="s">
        <v>135</v>
      </c>
      <c r="K1959" s="42" t="s">
        <v>107</v>
      </c>
      <c r="L1959" s="158"/>
      <c r="M1959" s="83"/>
    </row>
    <row r="1960" spans="1:13" ht="15.75" thickBot="1">
      <c r="A1960" s="4"/>
      <c r="B1960" s="58" t="s">
        <v>132</v>
      </c>
      <c r="C1960" s="5"/>
      <c r="D1960" s="58" t="s">
        <v>132</v>
      </c>
      <c r="E1960" s="5"/>
      <c r="F1960" s="58" t="s">
        <v>132</v>
      </c>
      <c r="G1960" s="5"/>
      <c r="H1960" s="58" t="s">
        <v>132</v>
      </c>
      <c r="K1960" s="90"/>
    </row>
    <row r="1961" spans="1:13" ht="15.75" thickBot="1">
      <c r="A1961"/>
      <c r="B1961"/>
      <c r="C1961"/>
      <c r="D1961"/>
      <c r="E1961"/>
      <c r="F1961"/>
      <c r="G1961"/>
      <c r="H1961"/>
      <c r="J1961"/>
      <c r="K1961"/>
      <c r="L1961"/>
    </row>
    <row r="1962" spans="1:13" ht="19.5" thickBot="1">
      <c r="A1962" s="391">
        <v>45406</v>
      </c>
      <c r="B1962" s="392"/>
      <c r="C1962" s="392"/>
      <c r="D1962" s="392"/>
      <c r="E1962" s="392"/>
      <c r="F1962" s="392"/>
      <c r="G1962" s="393"/>
      <c r="H1962" s="89">
        <f>SUM(B1964:B1977,D1964:D1977,F1964:F1977,H1964:H1977)+SUM(M1963:M1975)</f>
        <v>212</v>
      </c>
      <c r="J1962" s="53" t="s">
        <v>34</v>
      </c>
      <c r="K1962" s="54" t="s">
        <v>35</v>
      </c>
      <c r="L1962" s="91" t="s">
        <v>50</v>
      </c>
      <c r="M1962" s="161" t="s">
        <v>151</v>
      </c>
    </row>
    <row r="1963" spans="1:13" ht="60.75" thickBot="1">
      <c r="A1963" s="49" t="s">
        <v>0</v>
      </c>
      <c r="B1963" s="51" t="s">
        <v>120</v>
      </c>
      <c r="C1963" s="50" t="s">
        <v>1</v>
      </c>
      <c r="D1963" s="51" t="s">
        <v>120</v>
      </c>
      <c r="E1963" s="50" t="s">
        <v>112</v>
      </c>
      <c r="F1963" s="51" t="s">
        <v>120</v>
      </c>
      <c r="G1963" s="50" t="s">
        <v>131</v>
      </c>
      <c r="H1963" s="52" t="s">
        <v>120</v>
      </c>
      <c r="I1963" s="155">
        <f>H1962/230</f>
        <v>0.92173913043478262</v>
      </c>
      <c r="J1963" s="10" t="s">
        <v>21</v>
      </c>
      <c r="K1963" s="46" t="s">
        <v>467</v>
      </c>
      <c r="L1963" s="159" t="s">
        <v>47</v>
      </c>
      <c r="M1963" s="160">
        <f t="shared" ref="M1963:M1975" si="115">IF(L1963="✔",2,0)</f>
        <v>2</v>
      </c>
    </row>
    <row r="1964" spans="1:13" ht="45">
      <c r="A1964" s="47" t="s">
        <v>424</v>
      </c>
      <c r="B1964" s="48">
        <v>5</v>
      </c>
      <c r="C1964" s="48" t="s">
        <v>2</v>
      </c>
      <c r="D1964" s="48">
        <v>4</v>
      </c>
      <c r="E1964" s="48" t="s">
        <v>11</v>
      </c>
      <c r="F1964" s="55">
        <v>5</v>
      </c>
      <c r="G1964" s="48" t="s">
        <v>5</v>
      </c>
      <c r="H1964" s="138">
        <v>4</v>
      </c>
      <c r="J1964" s="7" t="s">
        <v>2</v>
      </c>
      <c r="K1964" s="2" t="s">
        <v>37</v>
      </c>
      <c r="L1964" s="156" t="s">
        <v>47</v>
      </c>
      <c r="M1964" s="82">
        <f t="shared" si="115"/>
        <v>2</v>
      </c>
    </row>
    <row r="1965" spans="1:13" ht="45">
      <c r="A1965" s="3" t="s">
        <v>113</v>
      </c>
      <c r="B1965" s="2">
        <v>4</v>
      </c>
      <c r="C1965" s="2" t="s">
        <v>21</v>
      </c>
      <c r="D1965" s="2">
        <v>2</v>
      </c>
      <c r="E1965" s="2" t="s">
        <v>479</v>
      </c>
      <c r="F1965" s="140">
        <v>5</v>
      </c>
      <c r="G1965" s="2" t="s">
        <v>6</v>
      </c>
      <c r="H1965" s="139">
        <v>4</v>
      </c>
      <c r="J1965" s="8" t="s">
        <v>4</v>
      </c>
      <c r="K1965" s="2" t="s">
        <v>39</v>
      </c>
      <c r="L1965" s="156" t="s">
        <v>47</v>
      </c>
      <c r="M1965" s="82">
        <f t="shared" si="115"/>
        <v>2</v>
      </c>
    </row>
    <row r="1966" spans="1:13" ht="45">
      <c r="A1966" s="3" t="s">
        <v>163</v>
      </c>
      <c r="B1966" s="2">
        <v>5</v>
      </c>
      <c r="C1966" s="2" t="s">
        <v>17</v>
      </c>
      <c r="D1966" s="2">
        <v>3</v>
      </c>
      <c r="E1966" s="2" t="s">
        <v>12</v>
      </c>
      <c r="F1966" s="140">
        <v>5</v>
      </c>
      <c r="G1966" s="2" t="s">
        <v>7</v>
      </c>
      <c r="H1966" s="139">
        <v>4</v>
      </c>
      <c r="J1966" s="8" t="s">
        <v>38</v>
      </c>
      <c r="K1966" s="2" t="s">
        <v>41</v>
      </c>
      <c r="L1966" s="156" t="s">
        <v>47</v>
      </c>
      <c r="M1966" s="82">
        <f t="shared" si="115"/>
        <v>2</v>
      </c>
    </row>
    <row r="1967" spans="1:13" ht="45">
      <c r="A1967" s="3" t="s">
        <v>114</v>
      </c>
      <c r="B1967" s="2">
        <v>5</v>
      </c>
      <c r="C1967" s="2" t="s">
        <v>4</v>
      </c>
      <c r="D1967" s="2">
        <v>3</v>
      </c>
      <c r="E1967" s="2" t="s">
        <v>13</v>
      </c>
      <c r="F1967" s="140">
        <v>4</v>
      </c>
      <c r="G1967" s="2" t="s">
        <v>8</v>
      </c>
      <c r="H1967" s="139">
        <v>4</v>
      </c>
      <c r="J1967" s="6" t="s">
        <v>20</v>
      </c>
      <c r="K1967" s="2" t="s">
        <v>44</v>
      </c>
      <c r="L1967" s="156" t="s">
        <v>47</v>
      </c>
      <c r="M1967" s="82">
        <f t="shared" si="115"/>
        <v>2</v>
      </c>
    </row>
    <row r="1968" spans="1:13" ht="60">
      <c r="A1968" s="3" t="s">
        <v>32</v>
      </c>
      <c r="B1968" s="2">
        <v>5</v>
      </c>
      <c r="C1968" s="2" t="s">
        <v>38</v>
      </c>
      <c r="D1968" s="2">
        <v>4</v>
      </c>
      <c r="E1968" s="2" t="s">
        <v>43</v>
      </c>
      <c r="F1968" s="140">
        <v>4</v>
      </c>
      <c r="G1968" s="2" t="s">
        <v>9</v>
      </c>
      <c r="H1968" s="139">
        <v>4</v>
      </c>
      <c r="J1968" s="8" t="s">
        <v>31</v>
      </c>
      <c r="K1968" s="2" t="s">
        <v>45</v>
      </c>
      <c r="L1968" s="156" t="s">
        <v>47</v>
      </c>
      <c r="M1968" s="82">
        <f t="shared" si="115"/>
        <v>2</v>
      </c>
    </row>
    <row r="1969" spans="1:13" ht="45">
      <c r="A1969" s="3" t="s">
        <v>115</v>
      </c>
      <c r="B1969" s="2">
        <v>5</v>
      </c>
      <c r="C1969" s="2" t="s">
        <v>27</v>
      </c>
      <c r="D1969" s="2">
        <v>4</v>
      </c>
      <c r="E1969" s="2" t="s">
        <v>14</v>
      </c>
      <c r="F1969" s="140">
        <v>4</v>
      </c>
      <c r="G1969" s="2" t="s">
        <v>10</v>
      </c>
      <c r="H1969" s="139">
        <v>4</v>
      </c>
      <c r="J1969" s="3" t="s">
        <v>33</v>
      </c>
      <c r="K1969" s="2" t="s">
        <v>49</v>
      </c>
      <c r="L1969" s="156" t="s">
        <v>47</v>
      </c>
      <c r="M1969" s="82">
        <f t="shared" si="115"/>
        <v>2</v>
      </c>
    </row>
    <row r="1970" spans="1:13" ht="45">
      <c r="A1970" s="3" t="s">
        <v>116</v>
      </c>
      <c r="B1970" s="2">
        <v>5</v>
      </c>
      <c r="C1970" s="2" t="s">
        <v>323</v>
      </c>
      <c r="D1970" s="2">
        <v>4</v>
      </c>
      <c r="E1970" s="2" t="s">
        <v>15</v>
      </c>
      <c r="F1970" s="140">
        <v>4</v>
      </c>
      <c r="G1970" s="2" t="s">
        <v>18</v>
      </c>
      <c r="H1970" s="139">
        <v>4</v>
      </c>
      <c r="J1970" s="8" t="s">
        <v>16</v>
      </c>
      <c r="K1970" s="2" t="s">
        <v>40</v>
      </c>
      <c r="L1970" s="156" t="s">
        <v>48</v>
      </c>
      <c r="M1970" s="82">
        <f t="shared" si="115"/>
        <v>0</v>
      </c>
    </row>
    <row r="1971" spans="1:13" ht="60">
      <c r="A1971" s="3" t="s">
        <v>117</v>
      </c>
      <c r="B1971" s="2">
        <v>3</v>
      </c>
      <c r="C1971" s="2" t="s">
        <v>130</v>
      </c>
      <c r="D1971" s="2">
        <v>4</v>
      </c>
      <c r="E1971" s="2" t="s">
        <v>16</v>
      </c>
      <c r="F1971" s="140">
        <v>4</v>
      </c>
      <c r="G1971" s="2" t="s">
        <v>252</v>
      </c>
      <c r="H1971" s="139">
        <v>4</v>
      </c>
      <c r="J1971" s="9" t="s">
        <v>27</v>
      </c>
      <c r="K1971" s="2" t="s">
        <v>476</v>
      </c>
      <c r="L1971" s="156" t="s">
        <v>47</v>
      </c>
      <c r="M1971" s="82">
        <f t="shared" si="115"/>
        <v>2</v>
      </c>
    </row>
    <row r="1972" spans="1:13" ht="45">
      <c r="A1972" s="3" t="s">
        <v>118</v>
      </c>
      <c r="B1972" s="2">
        <v>3</v>
      </c>
      <c r="C1972" s="2" t="s">
        <v>164</v>
      </c>
      <c r="D1972" s="2">
        <v>3</v>
      </c>
      <c r="E1972" s="2" t="s">
        <v>26</v>
      </c>
      <c r="F1972" s="140">
        <v>4</v>
      </c>
      <c r="G1972" s="2" t="s">
        <v>25</v>
      </c>
      <c r="H1972" s="139">
        <v>4</v>
      </c>
      <c r="J1972" s="6" t="s">
        <v>28</v>
      </c>
      <c r="K1972" s="2" t="s">
        <v>40</v>
      </c>
      <c r="L1972" s="156" t="s">
        <v>47</v>
      </c>
      <c r="M1972" s="82">
        <f t="shared" si="115"/>
        <v>2</v>
      </c>
    </row>
    <row r="1973" spans="1:13" ht="45">
      <c r="A1973" s="3" t="s">
        <v>161</v>
      </c>
      <c r="B1973" s="2">
        <v>5</v>
      </c>
      <c r="C1973" s="2" t="s">
        <v>31</v>
      </c>
      <c r="D1973" s="2">
        <v>4</v>
      </c>
      <c r="E1973" s="2" t="s">
        <v>23</v>
      </c>
      <c r="F1973" s="140">
        <v>4</v>
      </c>
      <c r="G1973" s="2" t="s">
        <v>28</v>
      </c>
      <c r="H1973" s="139">
        <v>4</v>
      </c>
      <c r="J1973" s="3" t="s">
        <v>119</v>
      </c>
      <c r="K1973" s="2" t="s">
        <v>46</v>
      </c>
      <c r="L1973" s="156" t="s">
        <v>47</v>
      </c>
      <c r="M1973" s="82">
        <f t="shared" si="115"/>
        <v>2</v>
      </c>
    </row>
    <row r="1974" spans="1:13" ht="45">
      <c r="A1974" s="3"/>
      <c r="B1974" s="57" t="s">
        <v>132</v>
      </c>
      <c r="C1974" s="2" t="s">
        <v>30</v>
      </c>
      <c r="D1974" s="2">
        <v>4</v>
      </c>
      <c r="E1974" s="2" t="s">
        <v>490</v>
      </c>
      <c r="F1974" s="140">
        <v>3</v>
      </c>
      <c r="G1974" s="2" t="s">
        <v>29</v>
      </c>
      <c r="H1974" s="139">
        <v>4</v>
      </c>
      <c r="J1974" s="9" t="s">
        <v>31</v>
      </c>
      <c r="K1974" s="2" t="s">
        <v>51</v>
      </c>
      <c r="L1974" s="156" t="s">
        <v>47</v>
      </c>
      <c r="M1974" s="82">
        <f t="shared" si="115"/>
        <v>2</v>
      </c>
    </row>
    <row r="1975" spans="1:13" ht="30.75" thickBot="1">
      <c r="A1975" s="3"/>
      <c r="B1975" s="57" t="s">
        <v>132</v>
      </c>
      <c r="C1975" s="2"/>
      <c r="D1975" s="58" t="s">
        <v>132</v>
      </c>
      <c r="E1975" s="2" t="s">
        <v>144</v>
      </c>
      <c r="F1975" s="140">
        <v>4</v>
      </c>
      <c r="G1975" s="2" t="s">
        <v>318</v>
      </c>
      <c r="H1975" s="58">
        <v>4</v>
      </c>
      <c r="J1975" s="78" t="s">
        <v>117</v>
      </c>
      <c r="K1975" s="140" t="s">
        <v>152</v>
      </c>
      <c r="L1975" s="156" t="s">
        <v>48</v>
      </c>
      <c r="M1975" s="82">
        <f t="shared" si="115"/>
        <v>0</v>
      </c>
    </row>
    <row r="1976" spans="1:13" ht="30.75" thickBot="1">
      <c r="A1976" s="3"/>
      <c r="B1976" s="57" t="s">
        <v>132</v>
      </c>
      <c r="C1976" s="2"/>
      <c r="D1976" s="58" t="s">
        <v>132</v>
      </c>
      <c r="E1976" s="2" t="s">
        <v>478</v>
      </c>
      <c r="F1976" s="58">
        <v>4</v>
      </c>
      <c r="G1976" s="2" t="s">
        <v>269</v>
      </c>
      <c r="H1976" s="58">
        <v>4</v>
      </c>
      <c r="J1976" s="157" t="s">
        <v>135</v>
      </c>
      <c r="K1976" s="42" t="s">
        <v>107</v>
      </c>
      <c r="L1976" s="158"/>
      <c r="M1976" s="83"/>
    </row>
    <row r="1977" spans="1:13" ht="15.75" thickBot="1">
      <c r="A1977" s="4"/>
      <c r="B1977" s="58" t="s">
        <v>132</v>
      </c>
      <c r="C1977" s="5"/>
      <c r="D1977" s="58" t="s">
        <v>132</v>
      </c>
      <c r="E1977" s="5"/>
      <c r="F1977" s="58" t="s">
        <v>132</v>
      </c>
      <c r="G1977" s="5"/>
      <c r="H1977" s="58" t="s">
        <v>132</v>
      </c>
      <c r="K1977" s="90"/>
    </row>
    <row r="1978" spans="1:13" ht="15.75" thickBot="1">
      <c r="A1978"/>
      <c r="B1978"/>
      <c r="C1978"/>
      <c r="D1978"/>
      <c r="E1978"/>
      <c r="F1978"/>
      <c r="G1978"/>
      <c r="H1978"/>
      <c r="J1978"/>
      <c r="K1978"/>
      <c r="L1978"/>
    </row>
    <row r="1979" spans="1:13" ht="19.5" thickBot="1">
      <c r="A1979" s="391">
        <v>45407</v>
      </c>
      <c r="B1979" s="392"/>
      <c r="C1979" s="392"/>
      <c r="D1979" s="392"/>
      <c r="E1979" s="392"/>
      <c r="F1979" s="392"/>
      <c r="G1979" s="393"/>
      <c r="H1979" s="89">
        <f>SUM(B1981:B1994,D1981:D1994,F1981:F1994,H1981:H1994)+SUM(M1980:M1992)</f>
        <v>215</v>
      </c>
      <c r="J1979" s="53" t="s">
        <v>34</v>
      </c>
      <c r="K1979" s="54" t="s">
        <v>35</v>
      </c>
      <c r="L1979" s="91" t="s">
        <v>50</v>
      </c>
      <c r="M1979" s="161" t="s">
        <v>151</v>
      </c>
    </row>
    <row r="1980" spans="1:13" ht="60.75" thickBot="1">
      <c r="A1980" s="49" t="s">
        <v>0</v>
      </c>
      <c r="B1980" s="51" t="s">
        <v>120</v>
      </c>
      <c r="C1980" s="50" t="s">
        <v>1</v>
      </c>
      <c r="D1980" s="51" t="s">
        <v>120</v>
      </c>
      <c r="E1980" s="50" t="s">
        <v>112</v>
      </c>
      <c r="F1980" s="51" t="s">
        <v>120</v>
      </c>
      <c r="G1980" s="50" t="s">
        <v>131</v>
      </c>
      <c r="H1980" s="52" t="s">
        <v>120</v>
      </c>
      <c r="I1980" s="155">
        <f>H1979/230</f>
        <v>0.93478260869565222</v>
      </c>
      <c r="J1980" s="10" t="s">
        <v>21</v>
      </c>
      <c r="K1980" s="46" t="s">
        <v>467</v>
      </c>
      <c r="L1980" s="159" t="s">
        <v>47</v>
      </c>
      <c r="M1980" s="160">
        <f t="shared" ref="M1980:M1992" si="116">IF(L1980="✔",2,0)</f>
        <v>2</v>
      </c>
    </row>
    <row r="1981" spans="1:13" ht="45">
      <c r="A1981" s="47" t="s">
        <v>424</v>
      </c>
      <c r="B1981" s="48">
        <v>5</v>
      </c>
      <c r="C1981" s="48" t="s">
        <v>2</v>
      </c>
      <c r="D1981" s="48">
        <v>4</v>
      </c>
      <c r="E1981" s="48" t="s">
        <v>11</v>
      </c>
      <c r="F1981" s="55">
        <v>5</v>
      </c>
      <c r="G1981" s="48" t="s">
        <v>5</v>
      </c>
      <c r="H1981" s="138">
        <v>4</v>
      </c>
      <c r="J1981" s="7" t="s">
        <v>2</v>
      </c>
      <c r="K1981" s="2" t="s">
        <v>37</v>
      </c>
      <c r="L1981" s="156" t="s">
        <v>47</v>
      </c>
      <c r="M1981" s="82">
        <f t="shared" si="116"/>
        <v>2</v>
      </c>
    </row>
    <row r="1982" spans="1:13" ht="45">
      <c r="A1982" s="3" t="s">
        <v>113</v>
      </c>
      <c r="B1982" s="2">
        <v>4</v>
      </c>
      <c r="C1982" s="2" t="s">
        <v>21</v>
      </c>
      <c r="D1982" s="2">
        <v>2</v>
      </c>
      <c r="E1982" s="2" t="s">
        <v>479</v>
      </c>
      <c r="F1982" s="140">
        <v>5</v>
      </c>
      <c r="G1982" s="2" t="s">
        <v>6</v>
      </c>
      <c r="H1982" s="139">
        <v>4</v>
      </c>
      <c r="J1982" s="8" t="s">
        <v>4</v>
      </c>
      <c r="K1982" s="2" t="s">
        <v>39</v>
      </c>
      <c r="L1982" s="156" t="s">
        <v>47</v>
      </c>
      <c r="M1982" s="82">
        <f t="shared" si="116"/>
        <v>2</v>
      </c>
    </row>
    <row r="1983" spans="1:13" ht="45">
      <c r="A1983" s="3" t="s">
        <v>163</v>
      </c>
      <c r="B1983" s="2">
        <v>5</v>
      </c>
      <c r="C1983" s="2" t="s">
        <v>17</v>
      </c>
      <c r="D1983" s="2">
        <v>3</v>
      </c>
      <c r="E1983" s="2" t="s">
        <v>12</v>
      </c>
      <c r="F1983" s="140">
        <v>5</v>
      </c>
      <c r="G1983" s="2" t="s">
        <v>7</v>
      </c>
      <c r="H1983" s="139">
        <v>4</v>
      </c>
      <c r="J1983" s="8" t="s">
        <v>38</v>
      </c>
      <c r="K1983" s="2" t="s">
        <v>41</v>
      </c>
      <c r="L1983" s="156" t="s">
        <v>47</v>
      </c>
      <c r="M1983" s="82">
        <f t="shared" si="116"/>
        <v>2</v>
      </c>
    </row>
    <row r="1984" spans="1:13" ht="45">
      <c r="A1984" s="3" t="s">
        <v>114</v>
      </c>
      <c r="B1984" s="2">
        <v>5</v>
      </c>
      <c r="C1984" s="2" t="s">
        <v>4</v>
      </c>
      <c r="D1984" s="2">
        <v>3</v>
      </c>
      <c r="E1984" s="2" t="s">
        <v>13</v>
      </c>
      <c r="F1984" s="140">
        <v>4</v>
      </c>
      <c r="G1984" s="2" t="s">
        <v>8</v>
      </c>
      <c r="H1984" s="139">
        <v>4</v>
      </c>
      <c r="J1984" s="6" t="s">
        <v>20</v>
      </c>
      <c r="K1984" s="2" t="s">
        <v>44</v>
      </c>
      <c r="L1984" s="156" t="s">
        <v>47</v>
      </c>
      <c r="M1984" s="82">
        <f t="shared" si="116"/>
        <v>2</v>
      </c>
    </row>
    <row r="1985" spans="1:13" ht="60">
      <c r="A1985" s="3" t="s">
        <v>32</v>
      </c>
      <c r="B1985" s="2">
        <v>5</v>
      </c>
      <c r="C1985" s="2" t="s">
        <v>38</v>
      </c>
      <c r="D1985" s="2">
        <v>4</v>
      </c>
      <c r="E1985" s="2" t="s">
        <v>43</v>
      </c>
      <c r="F1985" s="140">
        <v>4</v>
      </c>
      <c r="G1985" s="2" t="s">
        <v>9</v>
      </c>
      <c r="H1985" s="139">
        <v>4</v>
      </c>
      <c r="J1985" s="8" t="s">
        <v>31</v>
      </c>
      <c r="K1985" s="2" t="s">
        <v>45</v>
      </c>
      <c r="L1985" s="156" t="s">
        <v>47</v>
      </c>
      <c r="M1985" s="82">
        <f t="shared" si="116"/>
        <v>2</v>
      </c>
    </row>
    <row r="1986" spans="1:13" ht="45">
      <c r="A1986" s="3" t="s">
        <v>115</v>
      </c>
      <c r="B1986" s="2">
        <v>5</v>
      </c>
      <c r="C1986" s="2" t="s">
        <v>27</v>
      </c>
      <c r="D1986" s="2">
        <v>4</v>
      </c>
      <c r="E1986" s="2" t="s">
        <v>14</v>
      </c>
      <c r="F1986" s="140">
        <v>4</v>
      </c>
      <c r="G1986" s="2" t="s">
        <v>10</v>
      </c>
      <c r="H1986" s="139">
        <v>4</v>
      </c>
      <c r="J1986" s="3" t="s">
        <v>33</v>
      </c>
      <c r="K1986" s="2" t="s">
        <v>49</v>
      </c>
      <c r="L1986" s="156" t="s">
        <v>47</v>
      </c>
      <c r="M1986" s="82">
        <f t="shared" si="116"/>
        <v>2</v>
      </c>
    </row>
    <row r="1987" spans="1:13" ht="45">
      <c r="A1987" s="3" t="s">
        <v>116</v>
      </c>
      <c r="B1987" s="2">
        <v>5</v>
      </c>
      <c r="C1987" s="2" t="s">
        <v>323</v>
      </c>
      <c r="D1987" s="2">
        <v>4</v>
      </c>
      <c r="E1987" s="2" t="s">
        <v>15</v>
      </c>
      <c r="F1987" s="140">
        <v>4</v>
      </c>
      <c r="G1987" s="2" t="s">
        <v>18</v>
      </c>
      <c r="H1987" s="139">
        <v>4</v>
      </c>
      <c r="J1987" s="8" t="s">
        <v>16</v>
      </c>
      <c r="K1987" s="2" t="s">
        <v>40</v>
      </c>
      <c r="L1987" s="156" t="s">
        <v>48</v>
      </c>
      <c r="M1987" s="82">
        <f t="shared" si="116"/>
        <v>0</v>
      </c>
    </row>
    <row r="1988" spans="1:13" ht="60">
      <c r="A1988" s="3" t="s">
        <v>117</v>
      </c>
      <c r="B1988" s="2">
        <v>5</v>
      </c>
      <c r="C1988" s="2" t="s">
        <v>130</v>
      </c>
      <c r="D1988" s="2">
        <v>4</v>
      </c>
      <c r="E1988" s="2" t="s">
        <v>16</v>
      </c>
      <c r="F1988" s="140">
        <v>4</v>
      </c>
      <c r="G1988" s="2" t="s">
        <v>252</v>
      </c>
      <c r="H1988" s="139">
        <v>4</v>
      </c>
      <c r="J1988" s="9" t="s">
        <v>27</v>
      </c>
      <c r="K1988" s="2" t="s">
        <v>476</v>
      </c>
      <c r="L1988" s="156" t="s">
        <v>47</v>
      </c>
      <c r="M1988" s="82">
        <f t="shared" si="116"/>
        <v>2</v>
      </c>
    </row>
    <row r="1989" spans="1:13" ht="45">
      <c r="A1989" s="3" t="s">
        <v>118</v>
      </c>
      <c r="B1989" s="2">
        <v>3</v>
      </c>
      <c r="C1989" s="2" t="s">
        <v>164</v>
      </c>
      <c r="D1989" s="2">
        <v>3</v>
      </c>
      <c r="E1989" s="2" t="s">
        <v>26</v>
      </c>
      <c r="F1989" s="140">
        <v>4</v>
      </c>
      <c r="G1989" s="2" t="s">
        <v>25</v>
      </c>
      <c r="H1989" s="139">
        <v>4</v>
      </c>
      <c r="J1989" s="6" t="s">
        <v>28</v>
      </c>
      <c r="K1989" s="2" t="s">
        <v>40</v>
      </c>
      <c r="L1989" s="156" t="s">
        <v>47</v>
      </c>
      <c r="M1989" s="82">
        <f t="shared" si="116"/>
        <v>2</v>
      </c>
    </row>
    <row r="1990" spans="1:13" ht="45">
      <c r="A1990" s="3" t="s">
        <v>161</v>
      </c>
      <c r="B1990" s="2">
        <v>5</v>
      </c>
      <c r="C1990" s="2" t="s">
        <v>31</v>
      </c>
      <c r="D1990" s="2">
        <v>4</v>
      </c>
      <c r="E1990" s="2" t="s">
        <v>23</v>
      </c>
      <c r="F1990" s="140">
        <v>4</v>
      </c>
      <c r="G1990" s="2" t="s">
        <v>28</v>
      </c>
      <c r="H1990" s="139">
        <v>4</v>
      </c>
      <c r="J1990" s="3" t="s">
        <v>119</v>
      </c>
      <c r="K1990" s="2" t="s">
        <v>46</v>
      </c>
      <c r="L1990" s="156" t="s">
        <v>47</v>
      </c>
      <c r="M1990" s="82">
        <f t="shared" si="116"/>
        <v>2</v>
      </c>
    </row>
    <row r="1991" spans="1:13" ht="45">
      <c r="A1991" s="3"/>
      <c r="B1991" s="57" t="s">
        <v>132</v>
      </c>
      <c r="C1991" s="2" t="s">
        <v>30</v>
      </c>
      <c r="D1991" s="2">
        <v>4</v>
      </c>
      <c r="E1991" s="2" t="s">
        <v>490</v>
      </c>
      <c r="F1991" s="140">
        <v>3</v>
      </c>
      <c r="G1991" s="2" t="s">
        <v>29</v>
      </c>
      <c r="H1991" s="139">
        <v>4</v>
      </c>
      <c r="J1991" s="9" t="s">
        <v>31</v>
      </c>
      <c r="K1991" s="2" t="s">
        <v>51</v>
      </c>
      <c r="L1991" s="156" t="s">
        <v>47</v>
      </c>
      <c r="M1991" s="82">
        <f t="shared" si="116"/>
        <v>2</v>
      </c>
    </row>
    <row r="1992" spans="1:13" ht="30.75" thickBot="1">
      <c r="A1992" s="3"/>
      <c r="B1992" s="57" t="s">
        <v>132</v>
      </c>
      <c r="C1992" s="2"/>
      <c r="D1992" s="58" t="s">
        <v>132</v>
      </c>
      <c r="E1992" s="2" t="s">
        <v>144</v>
      </c>
      <c r="F1992" s="140">
        <v>4</v>
      </c>
      <c r="G1992" s="2" t="s">
        <v>318</v>
      </c>
      <c r="H1992" s="58">
        <v>4</v>
      </c>
      <c r="J1992" s="78" t="s">
        <v>117</v>
      </c>
      <c r="K1992" s="140" t="s">
        <v>152</v>
      </c>
      <c r="L1992" s="156" t="s">
        <v>48</v>
      </c>
      <c r="M1992" s="82">
        <f t="shared" si="116"/>
        <v>0</v>
      </c>
    </row>
    <row r="1993" spans="1:13" ht="30.75" thickBot="1">
      <c r="A1993" s="3"/>
      <c r="B1993" s="57" t="s">
        <v>132</v>
      </c>
      <c r="C1993" s="2"/>
      <c r="D1993" s="58" t="s">
        <v>132</v>
      </c>
      <c r="E1993" s="2" t="s">
        <v>478</v>
      </c>
      <c r="F1993" s="58">
        <v>5</v>
      </c>
      <c r="G1993" s="2" t="s">
        <v>269</v>
      </c>
      <c r="H1993" s="58">
        <v>4</v>
      </c>
      <c r="J1993" s="157" t="s">
        <v>135</v>
      </c>
      <c r="K1993" s="42" t="s">
        <v>107</v>
      </c>
      <c r="L1993" s="158"/>
      <c r="M1993" s="83"/>
    </row>
    <row r="1994" spans="1:13" ht="15.75" thickBot="1">
      <c r="A1994" s="4"/>
      <c r="B1994" s="58" t="s">
        <v>132</v>
      </c>
      <c r="C1994" s="5"/>
      <c r="D1994" s="58" t="s">
        <v>132</v>
      </c>
      <c r="E1994" s="5"/>
      <c r="F1994" s="58" t="s">
        <v>132</v>
      </c>
      <c r="G1994" s="5"/>
      <c r="H1994" s="58" t="s">
        <v>132</v>
      </c>
      <c r="K1994" s="90"/>
    </row>
    <row r="1995" spans="1:13" ht="15.75" thickBot="1">
      <c r="A1995"/>
      <c r="B1995"/>
      <c r="C1995"/>
      <c r="D1995"/>
      <c r="E1995"/>
      <c r="F1995"/>
      <c r="G1995"/>
      <c r="H1995"/>
      <c r="J1995"/>
      <c r="K1995"/>
      <c r="L1995"/>
    </row>
    <row r="1996" spans="1:13" ht="19.5" thickBot="1">
      <c r="A1996" s="391">
        <v>45408</v>
      </c>
      <c r="B1996" s="392"/>
      <c r="C1996" s="392"/>
      <c r="D1996" s="392"/>
      <c r="E1996" s="392"/>
      <c r="F1996" s="392"/>
      <c r="G1996" s="393"/>
      <c r="H1996" s="89">
        <f>SUM(B1998:B2011,D1998:D2011,F1998:F2011,H1998:H2011)+SUM(M1997:M2009)</f>
        <v>217</v>
      </c>
      <c r="J1996" s="53" t="s">
        <v>34</v>
      </c>
      <c r="K1996" s="54" t="s">
        <v>35</v>
      </c>
      <c r="L1996" s="91" t="s">
        <v>50</v>
      </c>
      <c r="M1996" s="161" t="s">
        <v>151</v>
      </c>
    </row>
    <row r="1997" spans="1:13" ht="60.75" thickBot="1">
      <c r="A1997" s="49" t="s">
        <v>0</v>
      </c>
      <c r="B1997" s="51" t="s">
        <v>120</v>
      </c>
      <c r="C1997" s="50" t="s">
        <v>1</v>
      </c>
      <c r="D1997" s="51" t="s">
        <v>120</v>
      </c>
      <c r="E1997" s="50" t="s">
        <v>112</v>
      </c>
      <c r="F1997" s="51" t="s">
        <v>120</v>
      </c>
      <c r="G1997" s="50" t="s">
        <v>131</v>
      </c>
      <c r="H1997" s="52" t="s">
        <v>120</v>
      </c>
      <c r="I1997" s="155">
        <f>H1996/230</f>
        <v>0.94347826086956521</v>
      </c>
      <c r="J1997" s="10" t="s">
        <v>21</v>
      </c>
      <c r="K1997" s="46" t="s">
        <v>467</v>
      </c>
      <c r="L1997" s="159" t="s">
        <v>47</v>
      </c>
      <c r="M1997" s="160">
        <f t="shared" ref="M1997:M2009" si="117">IF(L1997="✔",2,0)</f>
        <v>2</v>
      </c>
    </row>
    <row r="1998" spans="1:13" ht="45">
      <c r="A1998" s="47" t="s">
        <v>424</v>
      </c>
      <c r="B1998" s="48">
        <v>3</v>
      </c>
      <c r="C1998" s="48" t="s">
        <v>2</v>
      </c>
      <c r="D1998" s="48">
        <v>4</v>
      </c>
      <c r="E1998" s="48" t="s">
        <v>11</v>
      </c>
      <c r="F1998" s="55">
        <v>5</v>
      </c>
      <c r="G1998" s="48" t="s">
        <v>5</v>
      </c>
      <c r="H1998" s="138">
        <v>4</v>
      </c>
      <c r="J1998" s="7" t="s">
        <v>2</v>
      </c>
      <c r="K1998" s="2" t="s">
        <v>37</v>
      </c>
      <c r="L1998" s="156" t="s">
        <v>47</v>
      </c>
      <c r="M1998" s="82">
        <f t="shared" si="117"/>
        <v>2</v>
      </c>
    </row>
    <row r="1999" spans="1:13" ht="45">
      <c r="A1999" s="3" t="s">
        <v>113</v>
      </c>
      <c r="B1999" s="2">
        <v>4</v>
      </c>
      <c r="C1999" s="2" t="s">
        <v>21</v>
      </c>
      <c r="D1999" s="2">
        <v>2</v>
      </c>
      <c r="E1999" s="2" t="s">
        <v>479</v>
      </c>
      <c r="F1999" s="140">
        <v>5</v>
      </c>
      <c r="G1999" s="2" t="s">
        <v>6</v>
      </c>
      <c r="H1999" s="139">
        <v>4</v>
      </c>
      <c r="J1999" s="8" t="s">
        <v>4</v>
      </c>
      <c r="K1999" s="2" t="s">
        <v>39</v>
      </c>
      <c r="L1999" s="156" t="s">
        <v>47</v>
      </c>
      <c r="M1999" s="82">
        <f t="shared" si="117"/>
        <v>2</v>
      </c>
    </row>
    <row r="2000" spans="1:13" ht="45">
      <c r="A2000" s="3" t="s">
        <v>163</v>
      </c>
      <c r="B2000" s="2">
        <v>5</v>
      </c>
      <c r="C2000" s="2" t="s">
        <v>17</v>
      </c>
      <c r="D2000" s="2">
        <v>3</v>
      </c>
      <c r="E2000" s="2" t="s">
        <v>12</v>
      </c>
      <c r="F2000" s="140">
        <v>5</v>
      </c>
      <c r="G2000" s="2" t="s">
        <v>7</v>
      </c>
      <c r="H2000" s="139">
        <v>4</v>
      </c>
      <c r="J2000" s="8" t="s">
        <v>38</v>
      </c>
      <c r="K2000" s="2" t="s">
        <v>41</v>
      </c>
      <c r="L2000" s="156" t="s">
        <v>47</v>
      </c>
      <c r="M2000" s="82">
        <f t="shared" si="117"/>
        <v>2</v>
      </c>
    </row>
    <row r="2001" spans="1:13" ht="45">
      <c r="A2001" s="3" t="s">
        <v>114</v>
      </c>
      <c r="B2001" s="2">
        <v>5</v>
      </c>
      <c r="C2001" s="2" t="s">
        <v>4</v>
      </c>
      <c r="D2001" s="2">
        <v>3</v>
      </c>
      <c r="E2001" s="2" t="s">
        <v>13</v>
      </c>
      <c r="F2001" s="140">
        <v>4</v>
      </c>
      <c r="G2001" s="2" t="s">
        <v>8</v>
      </c>
      <c r="H2001" s="139">
        <v>4</v>
      </c>
      <c r="J2001" s="6" t="s">
        <v>20</v>
      </c>
      <c r="K2001" s="2" t="s">
        <v>44</v>
      </c>
      <c r="L2001" s="156" t="s">
        <v>47</v>
      </c>
      <c r="M2001" s="82">
        <f t="shared" si="117"/>
        <v>2</v>
      </c>
    </row>
    <row r="2002" spans="1:13" ht="60">
      <c r="A2002" s="3" t="s">
        <v>32</v>
      </c>
      <c r="B2002" s="2">
        <v>5</v>
      </c>
      <c r="C2002" s="2" t="s">
        <v>38</v>
      </c>
      <c r="D2002" s="2">
        <v>4</v>
      </c>
      <c r="E2002" s="2" t="s">
        <v>43</v>
      </c>
      <c r="F2002" s="140">
        <v>4</v>
      </c>
      <c r="G2002" s="2" t="s">
        <v>9</v>
      </c>
      <c r="H2002" s="139">
        <v>4</v>
      </c>
      <c r="J2002" s="8" t="s">
        <v>31</v>
      </c>
      <c r="K2002" s="2" t="s">
        <v>45</v>
      </c>
      <c r="L2002" s="156" t="s">
        <v>47</v>
      </c>
      <c r="M2002" s="82">
        <f t="shared" si="117"/>
        <v>2</v>
      </c>
    </row>
    <row r="2003" spans="1:13" ht="45">
      <c r="A2003" s="3" t="s">
        <v>115</v>
      </c>
      <c r="B2003" s="2">
        <v>5</v>
      </c>
      <c r="C2003" s="2" t="s">
        <v>27</v>
      </c>
      <c r="D2003" s="2">
        <v>4</v>
      </c>
      <c r="E2003" s="2" t="s">
        <v>14</v>
      </c>
      <c r="F2003" s="140">
        <v>4</v>
      </c>
      <c r="G2003" s="2" t="s">
        <v>10</v>
      </c>
      <c r="H2003" s="139">
        <v>4</v>
      </c>
      <c r="J2003" s="3" t="s">
        <v>33</v>
      </c>
      <c r="K2003" s="2" t="s">
        <v>49</v>
      </c>
      <c r="L2003" s="156" t="s">
        <v>47</v>
      </c>
      <c r="M2003" s="82">
        <f t="shared" si="117"/>
        <v>2</v>
      </c>
    </row>
    <row r="2004" spans="1:13" ht="45">
      <c r="A2004" s="3" t="s">
        <v>116</v>
      </c>
      <c r="B2004" s="2">
        <v>5</v>
      </c>
      <c r="C2004" s="2" t="s">
        <v>323</v>
      </c>
      <c r="D2004" s="2">
        <v>4</v>
      </c>
      <c r="E2004" s="2" t="s">
        <v>15</v>
      </c>
      <c r="F2004" s="140">
        <v>4</v>
      </c>
      <c r="G2004" s="2" t="s">
        <v>18</v>
      </c>
      <c r="H2004" s="139">
        <v>4</v>
      </c>
      <c r="J2004" s="8" t="s">
        <v>16</v>
      </c>
      <c r="K2004" s="2" t="s">
        <v>40</v>
      </c>
      <c r="L2004" s="156" t="s">
        <v>48</v>
      </c>
      <c r="M2004" s="82">
        <f t="shared" si="117"/>
        <v>0</v>
      </c>
    </row>
    <row r="2005" spans="1:13" ht="60">
      <c r="A2005" s="3" t="s">
        <v>117</v>
      </c>
      <c r="B2005" s="2">
        <v>5</v>
      </c>
      <c r="C2005" s="2" t="s">
        <v>130</v>
      </c>
      <c r="D2005" s="2">
        <v>4</v>
      </c>
      <c r="E2005" s="2" t="s">
        <v>16</v>
      </c>
      <c r="F2005" s="140">
        <v>4</v>
      </c>
      <c r="G2005" s="2" t="s">
        <v>252</v>
      </c>
      <c r="H2005" s="139">
        <v>4</v>
      </c>
      <c r="J2005" s="9" t="s">
        <v>27</v>
      </c>
      <c r="K2005" s="2" t="s">
        <v>476</v>
      </c>
      <c r="L2005" s="156" t="s">
        <v>47</v>
      </c>
      <c r="M2005" s="82">
        <f t="shared" si="117"/>
        <v>2</v>
      </c>
    </row>
    <row r="2006" spans="1:13" ht="45">
      <c r="A2006" s="3" t="s">
        <v>118</v>
      </c>
      <c r="B2006" s="2">
        <v>5</v>
      </c>
      <c r="C2006" s="2" t="s">
        <v>164</v>
      </c>
      <c r="D2006" s="2">
        <v>3</v>
      </c>
      <c r="E2006" s="2" t="s">
        <v>26</v>
      </c>
      <c r="F2006" s="140">
        <v>4</v>
      </c>
      <c r="G2006" s="2" t="s">
        <v>25</v>
      </c>
      <c r="H2006" s="139">
        <v>4</v>
      </c>
      <c r="J2006" s="6" t="s">
        <v>28</v>
      </c>
      <c r="K2006" s="2" t="s">
        <v>40</v>
      </c>
      <c r="L2006" s="156" t="s">
        <v>47</v>
      </c>
      <c r="M2006" s="82">
        <f t="shared" si="117"/>
        <v>2</v>
      </c>
    </row>
    <row r="2007" spans="1:13" ht="45">
      <c r="A2007" s="3" t="s">
        <v>161</v>
      </c>
      <c r="B2007" s="2">
        <v>5</v>
      </c>
      <c r="C2007" s="2" t="s">
        <v>31</v>
      </c>
      <c r="D2007" s="2">
        <v>4</v>
      </c>
      <c r="E2007" s="2" t="s">
        <v>23</v>
      </c>
      <c r="F2007" s="140">
        <v>4</v>
      </c>
      <c r="G2007" s="2" t="s">
        <v>28</v>
      </c>
      <c r="H2007" s="139">
        <v>4</v>
      </c>
      <c r="J2007" s="3" t="s">
        <v>119</v>
      </c>
      <c r="K2007" s="2" t="s">
        <v>46</v>
      </c>
      <c r="L2007" s="156" t="s">
        <v>47</v>
      </c>
      <c r="M2007" s="82">
        <f t="shared" si="117"/>
        <v>2</v>
      </c>
    </row>
    <row r="2008" spans="1:13" ht="45">
      <c r="A2008" s="3"/>
      <c r="B2008" s="57" t="s">
        <v>132</v>
      </c>
      <c r="C2008" s="2" t="s">
        <v>30</v>
      </c>
      <c r="D2008" s="2">
        <v>4</v>
      </c>
      <c r="E2008" s="2" t="s">
        <v>490</v>
      </c>
      <c r="F2008" s="140">
        <v>3</v>
      </c>
      <c r="G2008" s="2" t="s">
        <v>29</v>
      </c>
      <c r="H2008" s="139">
        <v>4</v>
      </c>
      <c r="J2008" s="9" t="s">
        <v>31</v>
      </c>
      <c r="K2008" s="2" t="s">
        <v>51</v>
      </c>
      <c r="L2008" s="156" t="s">
        <v>47</v>
      </c>
      <c r="M2008" s="82">
        <f t="shared" si="117"/>
        <v>2</v>
      </c>
    </row>
    <row r="2009" spans="1:13" ht="30.75" thickBot="1">
      <c r="A2009" s="3"/>
      <c r="B2009" s="57" t="s">
        <v>132</v>
      </c>
      <c r="C2009" s="2"/>
      <c r="D2009" s="58" t="s">
        <v>132</v>
      </c>
      <c r="E2009" s="2" t="s">
        <v>144</v>
      </c>
      <c r="F2009" s="140">
        <v>4</v>
      </c>
      <c r="G2009" s="2" t="s">
        <v>318</v>
      </c>
      <c r="H2009" s="58">
        <v>4</v>
      </c>
      <c r="J2009" s="78" t="s">
        <v>117</v>
      </c>
      <c r="K2009" s="140" t="s">
        <v>152</v>
      </c>
      <c r="L2009" s="156" t="s">
        <v>47</v>
      </c>
      <c r="M2009" s="82">
        <f t="shared" si="117"/>
        <v>2</v>
      </c>
    </row>
    <row r="2010" spans="1:13" ht="30.75" thickBot="1">
      <c r="A2010" s="3"/>
      <c r="B2010" s="57" t="s">
        <v>132</v>
      </c>
      <c r="C2010" s="2"/>
      <c r="D2010" s="58" t="s">
        <v>132</v>
      </c>
      <c r="E2010" s="2" t="s">
        <v>478</v>
      </c>
      <c r="F2010" s="58">
        <v>5</v>
      </c>
      <c r="G2010" s="2" t="s">
        <v>269</v>
      </c>
      <c r="H2010" s="58">
        <v>4</v>
      </c>
      <c r="J2010" s="157" t="s">
        <v>135</v>
      </c>
      <c r="K2010" s="42" t="s">
        <v>107</v>
      </c>
      <c r="L2010" s="158"/>
      <c r="M2010" s="83"/>
    </row>
    <row r="2011" spans="1:13" ht="15.75" thickBot="1">
      <c r="A2011" s="4"/>
      <c r="B2011" s="58" t="s">
        <v>132</v>
      </c>
      <c r="C2011" s="5"/>
      <c r="D2011" s="58" t="s">
        <v>132</v>
      </c>
      <c r="E2011" s="5"/>
      <c r="F2011" s="58" t="s">
        <v>132</v>
      </c>
      <c r="G2011" s="5"/>
      <c r="H2011" s="58" t="s">
        <v>132</v>
      </c>
      <c r="K2011" s="90"/>
    </row>
    <row r="2012" spans="1:13" ht="15.75" thickBot="1">
      <c r="A2012"/>
      <c r="B2012"/>
      <c r="C2012"/>
      <c r="D2012"/>
      <c r="E2012"/>
      <c r="F2012"/>
      <c r="G2012"/>
      <c r="H2012"/>
      <c r="J2012"/>
      <c r="K2012"/>
      <c r="L2012"/>
    </row>
    <row r="2013" spans="1:13" ht="19.5" thickBot="1">
      <c r="A2013" s="391">
        <v>45409</v>
      </c>
      <c r="B2013" s="392"/>
      <c r="C2013" s="392"/>
      <c r="D2013" s="392"/>
      <c r="E2013" s="392"/>
      <c r="F2013" s="392"/>
      <c r="G2013" s="393"/>
      <c r="H2013" s="89">
        <f>SUM(B2015:B2028,D2015:D2028,F2015:F2028,H2015:H2028)+SUM(M2014:M2026)</f>
        <v>220</v>
      </c>
      <c r="J2013" s="53" t="s">
        <v>34</v>
      </c>
      <c r="K2013" s="54" t="s">
        <v>35</v>
      </c>
      <c r="L2013" s="91" t="s">
        <v>50</v>
      </c>
      <c r="M2013" s="161" t="s">
        <v>151</v>
      </c>
    </row>
    <row r="2014" spans="1:13" ht="60.75" thickBot="1">
      <c r="A2014" s="49" t="s">
        <v>0</v>
      </c>
      <c r="B2014" s="51" t="s">
        <v>120</v>
      </c>
      <c r="C2014" s="50" t="s">
        <v>1</v>
      </c>
      <c r="D2014" s="51" t="s">
        <v>120</v>
      </c>
      <c r="E2014" s="50" t="s">
        <v>112</v>
      </c>
      <c r="F2014" s="51" t="s">
        <v>120</v>
      </c>
      <c r="G2014" s="50" t="s">
        <v>131</v>
      </c>
      <c r="H2014" s="52" t="s">
        <v>120</v>
      </c>
      <c r="I2014" s="155">
        <f>H2013/230</f>
        <v>0.95652173913043481</v>
      </c>
      <c r="J2014" s="10" t="s">
        <v>21</v>
      </c>
      <c r="K2014" s="46" t="s">
        <v>467</v>
      </c>
      <c r="L2014" s="159" t="s">
        <v>47</v>
      </c>
      <c r="M2014" s="160">
        <f t="shared" ref="M2014:M2026" si="118">IF(L2014="✔",2,0)</f>
        <v>2</v>
      </c>
    </row>
    <row r="2015" spans="1:13" ht="45">
      <c r="A2015" s="47" t="s">
        <v>424</v>
      </c>
      <c r="B2015" s="48">
        <v>5</v>
      </c>
      <c r="C2015" s="48" t="s">
        <v>2</v>
      </c>
      <c r="D2015" s="48">
        <v>4</v>
      </c>
      <c r="E2015" s="48" t="s">
        <v>11</v>
      </c>
      <c r="F2015" s="55">
        <v>5</v>
      </c>
      <c r="G2015" s="48" t="s">
        <v>5</v>
      </c>
      <c r="H2015" s="138">
        <v>4</v>
      </c>
      <c r="J2015" s="7" t="s">
        <v>2</v>
      </c>
      <c r="K2015" s="2" t="s">
        <v>37</v>
      </c>
      <c r="L2015" s="156" t="s">
        <v>47</v>
      </c>
      <c r="M2015" s="82">
        <f t="shared" si="118"/>
        <v>2</v>
      </c>
    </row>
    <row r="2016" spans="1:13" ht="45">
      <c r="A2016" s="3" t="s">
        <v>113</v>
      </c>
      <c r="B2016" s="2">
        <v>4</v>
      </c>
      <c r="C2016" s="2" t="s">
        <v>21</v>
      </c>
      <c r="D2016" s="2">
        <v>3</v>
      </c>
      <c r="E2016" s="2" t="s">
        <v>479</v>
      </c>
      <c r="F2016" s="140">
        <v>5</v>
      </c>
      <c r="G2016" s="2" t="s">
        <v>6</v>
      </c>
      <c r="H2016" s="139">
        <v>4</v>
      </c>
      <c r="J2016" s="8" t="s">
        <v>4</v>
      </c>
      <c r="K2016" s="2" t="s">
        <v>39</v>
      </c>
      <c r="L2016" s="156" t="s">
        <v>47</v>
      </c>
      <c r="M2016" s="82">
        <f t="shared" si="118"/>
        <v>2</v>
      </c>
    </row>
    <row r="2017" spans="1:13" ht="45">
      <c r="A2017" s="3" t="s">
        <v>163</v>
      </c>
      <c r="B2017" s="2">
        <v>5</v>
      </c>
      <c r="C2017" s="2" t="s">
        <v>17</v>
      </c>
      <c r="D2017" s="2">
        <v>3</v>
      </c>
      <c r="E2017" s="2" t="s">
        <v>12</v>
      </c>
      <c r="F2017" s="140">
        <v>5</v>
      </c>
      <c r="G2017" s="2" t="s">
        <v>7</v>
      </c>
      <c r="H2017" s="139">
        <v>4</v>
      </c>
      <c r="J2017" s="8" t="s">
        <v>38</v>
      </c>
      <c r="K2017" s="2" t="s">
        <v>41</v>
      </c>
      <c r="L2017" s="156" t="s">
        <v>47</v>
      </c>
      <c r="M2017" s="82">
        <f t="shared" si="118"/>
        <v>2</v>
      </c>
    </row>
    <row r="2018" spans="1:13" ht="45">
      <c r="A2018" s="3" t="s">
        <v>114</v>
      </c>
      <c r="B2018" s="2">
        <v>5</v>
      </c>
      <c r="C2018" s="2" t="s">
        <v>4</v>
      </c>
      <c r="D2018" s="2">
        <v>3</v>
      </c>
      <c r="E2018" s="2" t="s">
        <v>13</v>
      </c>
      <c r="F2018" s="140">
        <v>4</v>
      </c>
      <c r="G2018" s="2" t="s">
        <v>8</v>
      </c>
      <c r="H2018" s="139">
        <v>4</v>
      </c>
      <c r="J2018" s="6" t="s">
        <v>20</v>
      </c>
      <c r="K2018" s="2" t="s">
        <v>44</v>
      </c>
      <c r="L2018" s="156" t="s">
        <v>47</v>
      </c>
      <c r="M2018" s="82">
        <f t="shared" si="118"/>
        <v>2</v>
      </c>
    </row>
    <row r="2019" spans="1:13" ht="60">
      <c r="A2019" s="3" t="s">
        <v>32</v>
      </c>
      <c r="B2019" s="2">
        <v>5</v>
      </c>
      <c r="C2019" s="2" t="s">
        <v>38</v>
      </c>
      <c r="D2019" s="2">
        <v>4</v>
      </c>
      <c r="E2019" s="2" t="s">
        <v>43</v>
      </c>
      <c r="F2019" s="140">
        <v>4</v>
      </c>
      <c r="G2019" s="2" t="s">
        <v>9</v>
      </c>
      <c r="H2019" s="139">
        <v>4</v>
      </c>
      <c r="J2019" s="8" t="s">
        <v>31</v>
      </c>
      <c r="K2019" s="2" t="s">
        <v>45</v>
      </c>
      <c r="L2019" s="156" t="s">
        <v>47</v>
      </c>
      <c r="M2019" s="82">
        <f t="shared" si="118"/>
        <v>2</v>
      </c>
    </row>
    <row r="2020" spans="1:13" ht="45">
      <c r="A2020" s="3" t="s">
        <v>115</v>
      </c>
      <c r="B2020" s="2">
        <v>5</v>
      </c>
      <c r="C2020" s="2" t="s">
        <v>27</v>
      </c>
      <c r="D2020" s="2">
        <v>4</v>
      </c>
      <c r="E2020" s="2" t="s">
        <v>14</v>
      </c>
      <c r="F2020" s="140">
        <v>4</v>
      </c>
      <c r="G2020" s="2" t="s">
        <v>10</v>
      </c>
      <c r="H2020" s="139">
        <v>4</v>
      </c>
      <c r="J2020" s="3" t="s">
        <v>33</v>
      </c>
      <c r="K2020" s="2" t="s">
        <v>49</v>
      </c>
      <c r="L2020" s="156" t="s">
        <v>47</v>
      </c>
      <c r="M2020" s="82">
        <f t="shared" si="118"/>
        <v>2</v>
      </c>
    </row>
    <row r="2021" spans="1:13" ht="45">
      <c r="A2021" s="3" t="s">
        <v>116</v>
      </c>
      <c r="B2021" s="2">
        <v>5</v>
      </c>
      <c r="C2021" s="2" t="s">
        <v>323</v>
      </c>
      <c r="D2021" s="2">
        <v>4</v>
      </c>
      <c r="E2021" s="2" t="s">
        <v>15</v>
      </c>
      <c r="F2021" s="140">
        <v>4</v>
      </c>
      <c r="G2021" s="2" t="s">
        <v>18</v>
      </c>
      <c r="H2021" s="139">
        <v>4</v>
      </c>
      <c r="J2021" s="8" t="s">
        <v>16</v>
      </c>
      <c r="K2021" s="2" t="s">
        <v>40</v>
      </c>
      <c r="L2021" s="156" t="s">
        <v>48</v>
      </c>
      <c r="M2021" s="82">
        <f t="shared" si="118"/>
        <v>0</v>
      </c>
    </row>
    <row r="2022" spans="1:13" ht="60">
      <c r="A2022" s="3" t="s">
        <v>117</v>
      </c>
      <c r="B2022" s="2">
        <v>5</v>
      </c>
      <c r="C2022" s="2" t="s">
        <v>130</v>
      </c>
      <c r="D2022" s="2">
        <v>4</v>
      </c>
      <c r="E2022" s="2" t="s">
        <v>16</v>
      </c>
      <c r="F2022" s="140">
        <v>4</v>
      </c>
      <c r="G2022" s="2" t="s">
        <v>252</v>
      </c>
      <c r="H2022" s="139">
        <v>4</v>
      </c>
      <c r="J2022" s="9" t="s">
        <v>27</v>
      </c>
      <c r="K2022" s="2" t="s">
        <v>476</v>
      </c>
      <c r="L2022" s="156" t="s">
        <v>47</v>
      </c>
      <c r="M2022" s="82">
        <f t="shared" si="118"/>
        <v>2</v>
      </c>
    </row>
    <row r="2023" spans="1:13" ht="45">
      <c r="A2023" s="3" t="s">
        <v>118</v>
      </c>
      <c r="B2023" s="2">
        <v>5</v>
      </c>
      <c r="C2023" s="2" t="s">
        <v>164</v>
      </c>
      <c r="D2023" s="2">
        <v>3</v>
      </c>
      <c r="E2023" s="2" t="s">
        <v>26</v>
      </c>
      <c r="F2023" s="140">
        <v>4</v>
      </c>
      <c r="G2023" s="2" t="s">
        <v>25</v>
      </c>
      <c r="H2023" s="139">
        <v>4</v>
      </c>
      <c r="J2023" s="6" t="s">
        <v>28</v>
      </c>
      <c r="K2023" s="2" t="s">
        <v>40</v>
      </c>
      <c r="L2023" s="156" t="s">
        <v>47</v>
      </c>
      <c r="M2023" s="82">
        <f t="shared" si="118"/>
        <v>2</v>
      </c>
    </row>
    <row r="2024" spans="1:13" ht="45">
      <c r="A2024" s="3" t="s">
        <v>161</v>
      </c>
      <c r="B2024" s="2">
        <v>5</v>
      </c>
      <c r="C2024" s="2" t="s">
        <v>31</v>
      </c>
      <c r="D2024" s="2">
        <v>4</v>
      </c>
      <c r="E2024" s="2" t="s">
        <v>23</v>
      </c>
      <c r="F2024" s="140">
        <v>4</v>
      </c>
      <c r="G2024" s="2" t="s">
        <v>28</v>
      </c>
      <c r="H2024" s="139">
        <v>4</v>
      </c>
      <c r="J2024" s="3" t="s">
        <v>119</v>
      </c>
      <c r="K2024" s="2" t="s">
        <v>46</v>
      </c>
      <c r="L2024" s="156" t="s">
        <v>47</v>
      </c>
      <c r="M2024" s="82">
        <f t="shared" si="118"/>
        <v>2</v>
      </c>
    </row>
    <row r="2025" spans="1:13" ht="45">
      <c r="A2025" s="3"/>
      <c r="B2025" s="57" t="s">
        <v>132</v>
      </c>
      <c r="C2025" s="2" t="s">
        <v>30</v>
      </c>
      <c r="D2025" s="2">
        <v>4</v>
      </c>
      <c r="E2025" s="2" t="s">
        <v>490</v>
      </c>
      <c r="F2025" s="140">
        <v>3</v>
      </c>
      <c r="G2025" s="2" t="s">
        <v>29</v>
      </c>
      <c r="H2025" s="139">
        <v>4</v>
      </c>
      <c r="J2025" s="9" t="s">
        <v>31</v>
      </c>
      <c r="K2025" s="2" t="s">
        <v>51</v>
      </c>
      <c r="L2025" s="156" t="s">
        <v>47</v>
      </c>
      <c r="M2025" s="82">
        <f t="shared" si="118"/>
        <v>2</v>
      </c>
    </row>
    <row r="2026" spans="1:13" ht="30.75" thickBot="1">
      <c r="A2026" s="3"/>
      <c r="B2026" s="57" t="s">
        <v>132</v>
      </c>
      <c r="C2026" s="2"/>
      <c r="D2026" s="58" t="s">
        <v>132</v>
      </c>
      <c r="E2026" s="2" t="s">
        <v>144</v>
      </c>
      <c r="F2026" s="140">
        <v>4</v>
      </c>
      <c r="G2026" s="2" t="s">
        <v>318</v>
      </c>
      <c r="H2026" s="58">
        <v>4</v>
      </c>
      <c r="J2026" s="78" t="s">
        <v>117</v>
      </c>
      <c r="K2026" s="140" t="s">
        <v>152</v>
      </c>
      <c r="L2026" s="156" t="s">
        <v>47</v>
      </c>
      <c r="M2026" s="82">
        <f t="shared" si="118"/>
        <v>2</v>
      </c>
    </row>
    <row r="2027" spans="1:13" ht="30.75" thickBot="1">
      <c r="A2027" s="3"/>
      <c r="B2027" s="57" t="s">
        <v>132</v>
      </c>
      <c r="C2027" s="2"/>
      <c r="D2027" s="58" t="s">
        <v>132</v>
      </c>
      <c r="E2027" s="2" t="s">
        <v>478</v>
      </c>
      <c r="F2027" s="58">
        <v>5</v>
      </c>
      <c r="G2027" s="2" t="s">
        <v>269</v>
      </c>
      <c r="H2027" s="58">
        <v>4</v>
      </c>
      <c r="J2027" s="157" t="s">
        <v>135</v>
      </c>
      <c r="K2027" s="42" t="s">
        <v>107</v>
      </c>
      <c r="L2027" s="158"/>
      <c r="M2027" s="83"/>
    </row>
    <row r="2028" spans="1:13" ht="15.75" thickBot="1">
      <c r="A2028" s="4"/>
      <c r="B2028" s="58" t="s">
        <v>132</v>
      </c>
      <c r="C2028" s="5"/>
      <c r="D2028" s="58" t="s">
        <v>132</v>
      </c>
      <c r="E2028" s="5"/>
      <c r="F2028" s="58" t="s">
        <v>132</v>
      </c>
      <c r="G2028" s="5"/>
      <c r="H2028" s="58" t="s">
        <v>132</v>
      </c>
      <c r="K2028" s="90"/>
    </row>
    <row r="2029" spans="1:13" ht="15.75" thickBot="1">
      <c r="A2029"/>
      <c r="B2029"/>
      <c r="C2029"/>
      <c r="D2029"/>
      <c r="E2029"/>
      <c r="F2029"/>
      <c r="G2029"/>
      <c r="H2029"/>
      <c r="J2029"/>
      <c r="K2029"/>
      <c r="L2029"/>
    </row>
    <row r="2030" spans="1:13" ht="19.5" thickBot="1">
      <c r="A2030" s="391">
        <v>45410</v>
      </c>
      <c r="B2030" s="392"/>
      <c r="C2030" s="392"/>
      <c r="D2030" s="392"/>
      <c r="E2030" s="392"/>
      <c r="F2030" s="392"/>
      <c r="G2030" s="393"/>
      <c r="H2030" s="89">
        <f>SUM(B2032:B2045,D2032:D2045,F2032:F2045,H2032:H2045)+SUM(M2031:M2043)</f>
        <v>214</v>
      </c>
      <c r="J2030" s="53" t="s">
        <v>34</v>
      </c>
      <c r="K2030" s="54" t="s">
        <v>35</v>
      </c>
      <c r="L2030" s="91" t="s">
        <v>50</v>
      </c>
      <c r="M2030" s="161" t="s">
        <v>151</v>
      </c>
    </row>
    <row r="2031" spans="1:13" ht="60.75" thickBot="1">
      <c r="A2031" s="49" t="s">
        <v>0</v>
      </c>
      <c r="B2031" s="51" t="s">
        <v>120</v>
      </c>
      <c r="C2031" s="50" t="s">
        <v>1</v>
      </c>
      <c r="D2031" s="51" t="s">
        <v>120</v>
      </c>
      <c r="E2031" s="50" t="s">
        <v>112</v>
      </c>
      <c r="F2031" s="51" t="s">
        <v>120</v>
      </c>
      <c r="G2031" s="50" t="s">
        <v>131</v>
      </c>
      <c r="H2031" s="52" t="s">
        <v>120</v>
      </c>
      <c r="I2031" s="155">
        <f>H2030/230</f>
        <v>0.93043478260869561</v>
      </c>
      <c r="J2031" s="10" t="s">
        <v>21</v>
      </c>
      <c r="K2031" s="46" t="s">
        <v>467</v>
      </c>
      <c r="L2031" s="159" t="s">
        <v>47</v>
      </c>
      <c r="M2031" s="160">
        <f t="shared" ref="M2031:M2043" si="119">IF(L2031="✔",2,0)</f>
        <v>2</v>
      </c>
    </row>
    <row r="2032" spans="1:13" ht="45">
      <c r="A2032" s="47" t="s">
        <v>424</v>
      </c>
      <c r="B2032" s="48">
        <v>5</v>
      </c>
      <c r="C2032" s="48" t="s">
        <v>2</v>
      </c>
      <c r="D2032" s="48">
        <v>4</v>
      </c>
      <c r="E2032" s="48" t="s">
        <v>11</v>
      </c>
      <c r="F2032" s="55">
        <v>5</v>
      </c>
      <c r="G2032" s="48" t="s">
        <v>5</v>
      </c>
      <c r="H2032" s="138">
        <v>4</v>
      </c>
      <c r="J2032" s="7" t="s">
        <v>2</v>
      </c>
      <c r="K2032" s="2" t="s">
        <v>37</v>
      </c>
      <c r="L2032" s="156" t="s">
        <v>47</v>
      </c>
      <c r="M2032" s="82">
        <f t="shared" si="119"/>
        <v>2</v>
      </c>
    </row>
    <row r="2033" spans="1:13" ht="45">
      <c r="A2033" s="3" t="s">
        <v>113</v>
      </c>
      <c r="B2033" s="2">
        <v>4</v>
      </c>
      <c r="C2033" s="2" t="s">
        <v>21</v>
      </c>
      <c r="D2033" s="2">
        <v>3</v>
      </c>
      <c r="E2033" s="2" t="s">
        <v>479</v>
      </c>
      <c r="F2033" s="140">
        <v>5</v>
      </c>
      <c r="G2033" s="2" t="s">
        <v>6</v>
      </c>
      <c r="H2033" s="139">
        <v>4</v>
      </c>
      <c r="J2033" s="8" t="s">
        <v>4</v>
      </c>
      <c r="K2033" s="2" t="s">
        <v>39</v>
      </c>
      <c r="L2033" s="156" t="s">
        <v>47</v>
      </c>
      <c r="M2033" s="82">
        <f t="shared" si="119"/>
        <v>2</v>
      </c>
    </row>
    <row r="2034" spans="1:13" ht="45">
      <c r="A2034" s="3" t="s">
        <v>163</v>
      </c>
      <c r="B2034" s="2">
        <v>5</v>
      </c>
      <c r="C2034" s="2" t="s">
        <v>17</v>
      </c>
      <c r="D2034" s="2">
        <v>3</v>
      </c>
      <c r="E2034" s="2" t="s">
        <v>12</v>
      </c>
      <c r="F2034" s="140">
        <v>5</v>
      </c>
      <c r="G2034" s="2" t="s">
        <v>7</v>
      </c>
      <c r="H2034" s="139">
        <v>4</v>
      </c>
      <c r="J2034" s="8" t="s">
        <v>38</v>
      </c>
      <c r="K2034" s="2" t="s">
        <v>41</v>
      </c>
      <c r="L2034" s="156" t="s">
        <v>47</v>
      </c>
      <c r="M2034" s="82">
        <f t="shared" si="119"/>
        <v>2</v>
      </c>
    </row>
    <row r="2035" spans="1:13" ht="45">
      <c r="A2035" s="3" t="s">
        <v>114</v>
      </c>
      <c r="B2035" s="2">
        <v>5</v>
      </c>
      <c r="C2035" s="2" t="s">
        <v>4</v>
      </c>
      <c r="D2035" s="2">
        <v>3</v>
      </c>
      <c r="E2035" s="2" t="s">
        <v>13</v>
      </c>
      <c r="F2035" s="140">
        <v>4</v>
      </c>
      <c r="G2035" s="2" t="s">
        <v>8</v>
      </c>
      <c r="H2035" s="139">
        <v>4</v>
      </c>
      <c r="J2035" s="6" t="s">
        <v>20</v>
      </c>
      <c r="K2035" s="2" t="s">
        <v>44</v>
      </c>
      <c r="L2035" s="156" t="s">
        <v>47</v>
      </c>
      <c r="M2035" s="82">
        <f t="shared" si="119"/>
        <v>2</v>
      </c>
    </row>
    <row r="2036" spans="1:13" ht="60">
      <c r="A2036" s="3" t="s">
        <v>32</v>
      </c>
      <c r="B2036" s="2">
        <v>5</v>
      </c>
      <c r="C2036" s="2" t="s">
        <v>38</v>
      </c>
      <c r="D2036" s="2">
        <v>4</v>
      </c>
      <c r="E2036" s="2" t="s">
        <v>43</v>
      </c>
      <c r="F2036" s="140">
        <v>4</v>
      </c>
      <c r="G2036" s="2" t="s">
        <v>9</v>
      </c>
      <c r="H2036" s="139">
        <v>4</v>
      </c>
      <c r="J2036" s="8" t="s">
        <v>31</v>
      </c>
      <c r="K2036" s="2" t="s">
        <v>45</v>
      </c>
      <c r="L2036" s="156" t="s">
        <v>47</v>
      </c>
      <c r="M2036" s="82">
        <f t="shared" si="119"/>
        <v>2</v>
      </c>
    </row>
    <row r="2037" spans="1:13" ht="45">
      <c r="A2037" s="3" t="s">
        <v>115</v>
      </c>
      <c r="B2037" s="2">
        <v>5</v>
      </c>
      <c r="C2037" s="2" t="s">
        <v>27</v>
      </c>
      <c r="D2037" s="2">
        <v>4</v>
      </c>
      <c r="E2037" s="2" t="s">
        <v>14</v>
      </c>
      <c r="F2037" s="140">
        <v>4</v>
      </c>
      <c r="G2037" s="2" t="s">
        <v>10</v>
      </c>
      <c r="H2037" s="139">
        <v>4</v>
      </c>
      <c r="J2037" s="3" t="s">
        <v>33</v>
      </c>
      <c r="K2037" s="2" t="s">
        <v>49</v>
      </c>
      <c r="L2037" s="156" t="s">
        <v>47</v>
      </c>
      <c r="M2037" s="82">
        <f t="shared" si="119"/>
        <v>2</v>
      </c>
    </row>
    <row r="2038" spans="1:13" ht="45">
      <c r="A2038" s="3" t="s">
        <v>116</v>
      </c>
      <c r="B2038" s="2">
        <v>5</v>
      </c>
      <c r="C2038" s="2" t="s">
        <v>323</v>
      </c>
      <c r="D2038" s="2">
        <v>4</v>
      </c>
      <c r="E2038" s="2" t="s">
        <v>15</v>
      </c>
      <c r="F2038" s="140">
        <v>4</v>
      </c>
      <c r="G2038" s="2" t="s">
        <v>18</v>
      </c>
      <c r="H2038" s="139">
        <v>4</v>
      </c>
      <c r="J2038" s="8" t="s">
        <v>16</v>
      </c>
      <c r="K2038" s="2" t="s">
        <v>40</v>
      </c>
      <c r="L2038" s="156" t="s">
        <v>48</v>
      </c>
      <c r="M2038" s="82">
        <f t="shared" si="119"/>
        <v>0</v>
      </c>
    </row>
    <row r="2039" spans="1:13" ht="60">
      <c r="A2039" s="3" t="s">
        <v>117</v>
      </c>
      <c r="B2039" s="2">
        <v>3</v>
      </c>
      <c r="C2039" s="2" t="s">
        <v>130</v>
      </c>
      <c r="D2039" s="2">
        <v>4</v>
      </c>
      <c r="E2039" s="2" t="s">
        <v>16</v>
      </c>
      <c r="F2039" s="140">
        <v>4</v>
      </c>
      <c r="G2039" s="2" t="s">
        <v>252</v>
      </c>
      <c r="H2039" s="139">
        <v>4</v>
      </c>
      <c r="J2039" s="9" t="s">
        <v>27</v>
      </c>
      <c r="K2039" s="2" t="s">
        <v>476</v>
      </c>
      <c r="L2039" s="156" t="s">
        <v>47</v>
      </c>
      <c r="M2039" s="82">
        <f t="shared" si="119"/>
        <v>2</v>
      </c>
    </row>
    <row r="2040" spans="1:13" ht="45">
      <c r="A2040" s="3" t="s">
        <v>118</v>
      </c>
      <c r="B2040" s="2">
        <v>3</v>
      </c>
      <c r="C2040" s="2" t="s">
        <v>164</v>
      </c>
      <c r="D2040" s="2">
        <v>3</v>
      </c>
      <c r="E2040" s="2" t="s">
        <v>26</v>
      </c>
      <c r="F2040" s="140">
        <v>4</v>
      </c>
      <c r="G2040" s="2" t="s">
        <v>25</v>
      </c>
      <c r="H2040" s="139">
        <v>4</v>
      </c>
      <c r="J2040" s="6" t="s">
        <v>28</v>
      </c>
      <c r="K2040" s="2" t="s">
        <v>40</v>
      </c>
      <c r="L2040" s="156" t="s">
        <v>47</v>
      </c>
      <c r="M2040" s="82">
        <f t="shared" si="119"/>
        <v>2</v>
      </c>
    </row>
    <row r="2041" spans="1:13" ht="45">
      <c r="A2041" s="3" t="s">
        <v>161</v>
      </c>
      <c r="B2041" s="2">
        <v>5</v>
      </c>
      <c r="C2041" s="2" t="s">
        <v>31</v>
      </c>
      <c r="D2041" s="2">
        <v>4</v>
      </c>
      <c r="E2041" s="2" t="s">
        <v>23</v>
      </c>
      <c r="F2041" s="140">
        <v>4</v>
      </c>
      <c r="G2041" s="2" t="s">
        <v>28</v>
      </c>
      <c r="H2041" s="139">
        <v>4</v>
      </c>
      <c r="J2041" s="3" t="s">
        <v>119</v>
      </c>
      <c r="K2041" s="2" t="s">
        <v>46</v>
      </c>
      <c r="L2041" s="156" t="s">
        <v>47</v>
      </c>
      <c r="M2041" s="82">
        <f t="shared" si="119"/>
        <v>2</v>
      </c>
    </row>
    <row r="2042" spans="1:13" ht="45">
      <c r="A2042" s="3"/>
      <c r="B2042" s="57" t="s">
        <v>132</v>
      </c>
      <c r="C2042" s="2" t="s">
        <v>30</v>
      </c>
      <c r="D2042" s="2">
        <v>4</v>
      </c>
      <c r="E2042" s="2" t="s">
        <v>490</v>
      </c>
      <c r="F2042" s="140">
        <v>3</v>
      </c>
      <c r="G2042" s="2" t="s">
        <v>29</v>
      </c>
      <c r="H2042" s="139">
        <v>4</v>
      </c>
      <c r="J2042" s="9" t="s">
        <v>31</v>
      </c>
      <c r="K2042" s="2" t="s">
        <v>51</v>
      </c>
      <c r="L2042" s="156" t="s">
        <v>47</v>
      </c>
      <c r="M2042" s="82">
        <f t="shared" si="119"/>
        <v>2</v>
      </c>
    </row>
    <row r="2043" spans="1:13" ht="30.75" thickBot="1">
      <c r="A2043" s="3"/>
      <c r="B2043" s="57" t="s">
        <v>132</v>
      </c>
      <c r="C2043" s="2"/>
      <c r="D2043" s="58" t="s">
        <v>132</v>
      </c>
      <c r="E2043" s="2" t="s">
        <v>144</v>
      </c>
      <c r="F2043" s="140">
        <v>4</v>
      </c>
      <c r="G2043" s="2" t="s">
        <v>318</v>
      </c>
      <c r="H2043" s="58">
        <v>4</v>
      </c>
      <c r="J2043" s="78" t="s">
        <v>117</v>
      </c>
      <c r="K2043" s="140" t="s">
        <v>152</v>
      </c>
      <c r="L2043" s="156" t="s">
        <v>48</v>
      </c>
      <c r="M2043" s="82">
        <f t="shared" si="119"/>
        <v>0</v>
      </c>
    </row>
    <row r="2044" spans="1:13" ht="30.75" thickBot="1">
      <c r="A2044" s="3"/>
      <c r="B2044" s="57" t="s">
        <v>132</v>
      </c>
      <c r="C2044" s="2"/>
      <c r="D2044" s="58" t="s">
        <v>132</v>
      </c>
      <c r="E2044" s="2" t="s">
        <v>478</v>
      </c>
      <c r="F2044" s="58">
        <v>5</v>
      </c>
      <c r="G2044" s="2" t="s">
        <v>269</v>
      </c>
      <c r="H2044" s="58">
        <v>4</v>
      </c>
      <c r="J2044" s="157" t="s">
        <v>135</v>
      </c>
      <c r="K2044" s="42" t="s">
        <v>107</v>
      </c>
      <c r="L2044" s="158"/>
      <c r="M2044" s="83"/>
    </row>
    <row r="2045" spans="1:13" ht="15.75" thickBot="1">
      <c r="A2045" s="4"/>
      <c r="B2045" s="58" t="s">
        <v>132</v>
      </c>
      <c r="C2045" s="5"/>
      <c r="D2045" s="58" t="s">
        <v>132</v>
      </c>
      <c r="E2045" s="5"/>
      <c r="F2045" s="58" t="s">
        <v>132</v>
      </c>
      <c r="G2045" s="5"/>
      <c r="H2045" s="58" t="s">
        <v>132</v>
      </c>
      <c r="K2045" s="90"/>
    </row>
    <row r="2046" spans="1:13" ht="15.75" thickBot="1">
      <c r="A2046"/>
      <c r="B2046"/>
      <c r="C2046"/>
      <c r="D2046"/>
      <c r="E2046"/>
      <c r="F2046"/>
      <c r="G2046"/>
      <c r="H2046"/>
      <c r="J2046"/>
      <c r="K2046"/>
      <c r="L2046"/>
    </row>
    <row r="2047" spans="1:13" ht="19.5" thickBot="1">
      <c r="A2047" s="391">
        <v>45411</v>
      </c>
      <c r="B2047" s="392"/>
      <c r="C2047" s="392"/>
      <c r="D2047" s="392"/>
      <c r="E2047" s="392"/>
      <c r="F2047" s="392"/>
      <c r="G2047" s="393"/>
      <c r="H2047" s="89">
        <f>SUM(B2049:B2062,D2049:D2062,F2049:F2062,H2049:H2062)+SUM(M2048:M2060)</f>
        <v>214</v>
      </c>
      <c r="J2047" s="53" t="s">
        <v>34</v>
      </c>
      <c r="K2047" s="54" t="s">
        <v>35</v>
      </c>
      <c r="L2047" s="91" t="s">
        <v>50</v>
      </c>
      <c r="M2047" s="161" t="s">
        <v>151</v>
      </c>
    </row>
    <row r="2048" spans="1:13" ht="60.75" thickBot="1">
      <c r="A2048" s="49" t="s">
        <v>0</v>
      </c>
      <c r="B2048" s="51" t="s">
        <v>120</v>
      </c>
      <c r="C2048" s="50" t="s">
        <v>1</v>
      </c>
      <c r="D2048" s="51" t="s">
        <v>120</v>
      </c>
      <c r="E2048" s="50" t="s">
        <v>112</v>
      </c>
      <c r="F2048" s="51" t="s">
        <v>120</v>
      </c>
      <c r="G2048" s="50" t="s">
        <v>131</v>
      </c>
      <c r="H2048" s="52" t="s">
        <v>120</v>
      </c>
      <c r="I2048" s="155">
        <f>H2047/230</f>
        <v>0.93043478260869561</v>
      </c>
      <c r="J2048" s="10" t="s">
        <v>21</v>
      </c>
      <c r="K2048" s="46" t="s">
        <v>467</v>
      </c>
      <c r="L2048" s="159" t="s">
        <v>47</v>
      </c>
      <c r="M2048" s="160">
        <f t="shared" ref="M2048:M2060" si="120">IF(L2048="✔",2,0)</f>
        <v>2</v>
      </c>
    </row>
    <row r="2049" spans="1:13" ht="45">
      <c r="A2049" s="47" t="s">
        <v>424</v>
      </c>
      <c r="B2049" s="48">
        <v>5</v>
      </c>
      <c r="C2049" s="48" t="s">
        <v>2</v>
      </c>
      <c r="D2049" s="48">
        <v>4</v>
      </c>
      <c r="E2049" s="48" t="s">
        <v>11</v>
      </c>
      <c r="F2049" s="55">
        <v>5</v>
      </c>
      <c r="G2049" s="48" t="s">
        <v>5</v>
      </c>
      <c r="H2049" s="138">
        <v>4</v>
      </c>
      <c r="J2049" s="7" t="s">
        <v>2</v>
      </c>
      <c r="K2049" s="2" t="s">
        <v>37</v>
      </c>
      <c r="L2049" s="156" t="s">
        <v>47</v>
      </c>
      <c r="M2049" s="82">
        <f t="shared" si="120"/>
        <v>2</v>
      </c>
    </row>
    <row r="2050" spans="1:13" ht="45">
      <c r="A2050" s="3" t="s">
        <v>113</v>
      </c>
      <c r="B2050" s="2">
        <v>4</v>
      </c>
      <c r="C2050" s="2" t="s">
        <v>21</v>
      </c>
      <c r="D2050" s="2">
        <v>3</v>
      </c>
      <c r="E2050" s="2" t="s">
        <v>479</v>
      </c>
      <c r="F2050" s="140">
        <v>5</v>
      </c>
      <c r="G2050" s="2" t="s">
        <v>6</v>
      </c>
      <c r="H2050" s="139">
        <v>4</v>
      </c>
      <c r="J2050" s="8" t="s">
        <v>4</v>
      </c>
      <c r="K2050" s="2" t="s">
        <v>39</v>
      </c>
      <c r="L2050" s="156" t="s">
        <v>47</v>
      </c>
      <c r="M2050" s="82">
        <f t="shared" si="120"/>
        <v>2</v>
      </c>
    </row>
    <row r="2051" spans="1:13" ht="45">
      <c r="A2051" s="3" t="s">
        <v>163</v>
      </c>
      <c r="B2051" s="2">
        <v>5</v>
      </c>
      <c r="C2051" s="2" t="s">
        <v>17</v>
      </c>
      <c r="D2051" s="2">
        <v>3</v>
      </c>
      <c r="E2051" s="2" t="s">
        <v>12</v>
      </c>
      <c r="F2051" s="140">
        <v>5</v>
      </c>
      <c r="G2051" s="2" t="s">
        <v>7</v>
      </c>
      <c r="H2051" s="139">
        <v>4</v>
      </c>
      <c r="J2051" s="8" t="s">
        <v>38</v>
      </c>
      <c r="K2051" s="2" t="s">
        <v>41</v>
      </c>
      <c r="L2051" s="156" t="s">
        <v>47</v>
      </c>
      <c r="M2051" s="82">
        <f t="shared" si="120"/>
        <v>2</v>
      </c>
    </row>
    <row r="2052" spans="1:13" ht="45">
      <c r="A2052" s="3" t="s">
        <v>114</v>
      </c>
      <c r="B2052" s="2">
        <v>5</v>
      </c>
      <c r="C2052" s="2" t="s">
        <v>4</v>
      </c>
      <c r="D2052" s="2">
        <v>3</v>
      </c>
      <c r="E2052" s="2" t="s">
        <v>13</v>
      </c>
      <c r="F2052" s="140">
        <v>4</v>
      </c>
      <c r="G2052" s="2" t="s">
        <v>8</v>
      </c>
      <c r="H2052" s="139">
        <v>4</v>
      </c>
      <c r="J2052" s="6" t="s">
        <v>20</v>
      </c>
      <c r="K2052" s="2" t="s">
        <v>44</v>
      </c>
      <c r="L2052" s="156" t="s">
        <v>47</v>
      </c>
      <c r="M2052" s="82">
        <f t="shared" si="120"/>
        <v>2</v>
      </c>
    </row>
    <row r="2053" spans="1:13" ht="60">
      <c r="A2053" s="3" t="s">
        <v>32</v>
      </c>
      <c r="B2053" s="2">
        <v>5</v>
      </c>
      <c r="C2053" s="2" t="s">
        <v>38</v>
      </c>
      <c r="D2053" s="2">
        <v>4</v>
      </c>
      <c r="E2053" s="2" t="s">
        <v>43</v>
      </c>
      <c r="F2053" s="140">
        <v>4</v>
      </c>
      <c r="G2053" s="2" t="s">
        <v>9</v>
      </c>
      <c r="H2053" s="139">
        <v>4</v>
      </c>
      <c r="J2053" s="8" t="s">
        <v>31</v>
      </c>
      <c r="K2053" s="2" t="s">
        <v>45</v>
      </c>
      <c r="L2053" s="156" t="s">
        <v>47</v>
      </c>
      <c r="M2053" s="82">
        <f t="shared" si="120"/>
        <v>2</v>
      </c>
    </row>
    <row r="2054" spans="1:13" ht="45">
      <c r="A2054" s="3" t="s">
        <v>115</v>
      </c>
      <c r="B2054" s="2">
        <v>5</v>
      </c>
      <c r="C2054" s="2" t="s">
        <v>27</v>
      </c>
      <c r="D2054" s="2">
        <v>4</v>
      </c>
      <c r="E2054" s="2" t="s">
        <v>14</v>
      </c>
      <c r="F2054" s="140">
        <v>4</v>
      </c>
      <c r="G2054" s="2" t="s">
        <v>10</v>
      </c>
      <c r="H2054" s="139">
        <v>4</v>
      </c>
      <c r="J2054" s="3" t="s">
        <v>33</v>
      </c>
      <c r="K2054" s="2" t="s">
        <v>49</v>
      </c>
      <c r="L2054" s="156" t="s">
        <v>47</v>
      </c>
      <c r="M2054" s="82">
        <f t="shared" si="120"/>
        <v>2</v>
      </c>
    </row>
    <row r="2055" spans="1:13" ht="45">
      <c r="A2055" s="3" t="s">
        <v>116</v>
      </c>
      <c r="B2055" s="2">
        <v>5</v>
      </c>
      <c r="C2055" s="2" t="s">
        <v>323</v>
      </c>
      <c r="D2055" s="2">
        <v>4</v>
      </c>
      <c r="E2055" s="2" t="s">
        <v>15</v>
      </c>
      <c r="F2055" s="140">
        <v>4</v>
      </c>
      <c r="G2055" s="2" t="s">
        <v>18</v>
      </c>
      <c r="H2055" s="139">
        <v>4</v>
      </c>
      <c r="J2055" s="8" t="s">
        <v>16</v>
      </c>
      <c r="K2055" s="2" t="s">
        <v>40</v>
      </c>
      <c r="L2055" s="156" t="s">
        <v>48</v>
      </c>
      <c r="M2055" s="82">
        <f t="shared" si="120"/>
        <v>0</v>
      </c>
    </row>
    <row r="2056" spans="1:13" ht="60">
      <c r="A2056" s="3" t="s">
        <v>117</v>
      </c>
      <c r="B2056" s="2">
        <v>3</v>
      </c>
      <c r="C2056" s="2" t="s">
        <v>130</v>
      </c>
      <c r="D2056" s="2">
        <v>4</v>
      </c>
      <c r="E2056" s="2" t="s">
        <v>16</v>
      </c>
      <c r="F2056" s="140">
        <v>4</v>
      </c>
      <c r="G2056" s="2" t="s">
        <v>252</v>
      </c>
      <c r="H2056" s="139">
        <v>4</v>
      </c>
      <c r="J2056" s="9" t="s">
        <v>27</v>
      </c>
      <c r="K2056" s="2" t="s">
        <v>476</v>
      </c>
      <c r="L2056" s="156" t="s">
        <v>47</v>
      </c>
      <c r="M2056" s="82">
        <f t="shared" si="120"/>
        <v>2</v>
      </c>
    </row>
    <row r="2057" spans="1:13" ht="45">
      <c r="A2057" s="3" t="s">
        <v>118</v>
      </c>
      <c r="B2057" s="2">
        <v>3</v>
      </c>
      <c r="C2057" s="2" t="s">
        <v>164</v>
      </c>
      <c r="D2057" s="2">
        <v>3</v>
      </c>
      <c r="E2057" s="2" t="s">
        <v>26</v>
      </c>
      <c r="F2057" s="140">
        <v>4</v>
      </c>
      <c r="G2057" s="2" t="s">
        <v>25</v>
      </c>
      <c r="H2057" s="139">
        <v>4</v>
      </c>
      <c r="J2057" s="6" t="s">
        <v>28</v>
      </c>
      <c r="K2057" s="2" t="s">
        <v>40</v>
      </c>
      <c r="L2057" s="156" t="s">
        <v>47</v>
      </c>
      <c r="M2057" s="82">
        <f t="shared" si="120"/>
        <v>2</v>
      </c>
    </row>
    <row r="2058" spans="1:13" ht="45">
      <c r="A2058" s="3" t="s">
        <v>161</v>
      </c>
      <c r="B2058" s="2">
        <v>5</v>
      </c>
      <c r="C2058" s="2" t="s">
        <v>31</v>
      </c>
      <c r="D2058" s="2">
        <v>4</v>
      </c>
      <c r="E2058" s="2" t="s">
        <v>23</v>
      </c>
      <c r="F2058" s="140">
        <v>4</v>
      </c>
      <c r="G2058" s="2" t="s">
        <v>28</v>
      </c>
      <c r="H2058" s="139">
        <v>4</v>
      </c>
      <c r="J2058" s="3" t="s">
        <v>119</v>
      </c>
      <c r="K2058" s="2" t="s">
        <v>46</v>
      </c>
      <c r="L2058" s="156" t="s">
        <v>47</v>
      </c>
      <c r="M2058" s="82">
        <f t="shared" si="120"/>
        <v>2</v>
      </c>
    </row>
    <row r="2059" spans="1:13" ht="45">
      <c r="A2059" s="3"/>
      <c r="B2059" s="57" t="s">
        <v>132</v>
      </c>
      <c r="C2059" s="2" t="s">
        <v>30</v>
      </c>
      <c r="D2059" s="2">
        <v>4</v>
      </c>
      <c r="E2059" s="2" t="s">
        <v>490</v>
      </c>
      <c r="F2059" s="140">
        <v>3</v>
      </c>
      <c r="G2059" s="2" t="s">
        <v>29</v>
      </c>
      <c r="H2059" s="139">
        <v>4</v>
      </c>
      <c r="J2059" s="9" t="s">
        <v>31</v>
      </c>
      <c r="K2059" s="2" t="s">
        <v>51</v>
      </c>
      <c r="L2059" s="156" t="s">
        <v>47</v>
      </c>
      <c r="M2059" s="82">
        <f t="shared" si="120"/>
        <v>2</v>
      </c>
    </row>
    <row r="2060" spans="1:13" ht="30.75" thickBot="1">
      <c r="A2060" s="3"/>
      <c r="B2060" s="57" t="s">
        <v>132</v>
      </c>
      <c r="C2060" s="2"/>
      <c r="D2060" s="58" t="s">
        <v>132</v>
      </c>
      <c r="E2060" s="2" t="s">
        <v>144</v>
      </c>
      <c r="F2060" s="140">
        <v>4</v>
      </c>
      <c r="G2060" s="2" t="s">
        <v>318</v>
      </c>
      <c r="H2060" s="58">
        <v>4</v>
      </c>
      <c r="J2060" s="78" t="s">
        <v>117</v>
      </c>
      <c r="K2060" s="140" t="s">
        <v>152</v>
      </c>
      <c r="L2060" s="156" t="s">
        <v>48</v>
      </c>
      <c r="M2060" s="82">
        <f t="shared" si="120"/>
        <v>0</v>
      </c>
    </row>
    <row r="2061" spans="1:13" ht="30.75" thickBot="1">
      <c r="A2061" s="3"/>
      <c r="B2061" s="57" t="s">
        <v>132</v>
      </c>
      <c r="C2061" s="2"/>
      <c r="D2061" s="58" t="s">
        <v>132</v>
      </c>
      <c r="E2061" s="2" t="s">
        <v>478</v>
      </c>
      <c r="F2061" s="58">
        <v>5</v>
      </c>
      <c r="G2061" s="2" t="s">
        <v>269</v>
      </c>
      <c r="H2061" s="58">
        <v>4</v>
      </c>
      <c r="J2061" s="157" t="s">
        <v>135</v>
      </c>
      <c r="K2061" s="42" t="s">
        <v>107</v>
      </c>
      <c r="L2061" s="158"/>
      <c r="M2061" s="83"/>
    </row>
    <row r="2062" spans="1:13" ht="15.75" thickBot="1">
      <c r="A2062" s="4"/>
      <c r="B2062" s="58" t="s">
        <v>132</v>
      </c>
      <c r="C2062" s="5"/>
      <c r="D2062" s="58" t="s">
        <v>132</v>
      </c>
      <c r="E2062" s="5"/>
      <c r="F2062" s="58" t="s">
        <v>132</v>
      </c>
      <c r="G2062" s="5"/>
      <c r="H2062" s="58" t="s">
        <v>132</v>
      </c>
      <c r="K2062" s="90"/>
    </row>
    <row r="2063" spans="1:13" ht="15.75" thickBot="1">
      <c r="A2063"/>
      <c r="B2063"/>
      <c r="C2063"/>
      <c r="D2063"/>
      <c r="E2063"/>
      <c r="F2063"/>
      <c r="G2063"/>
      <c r="H2063"/>
      <c r="J2063"/>
      <c r="K2063"/>
      <c r="L2063"/>
    </row>
    <row r="2064" spans="1:13" ht="19.5" thickBot="1">
      <c r="A2064" s="391">
        <v>45412</v>
      </c>
      <c r="B2064" s="392"/>
      <c r="C2064" s="392"/>
      <c r="D2064" s="392"/>
      <c r="E2064" s="392"/>
      <c r="F2064" s="392"/>
      <c r="G2064" s="393"/>
      <c r="H2064" s="89">
        <f>SUM(B2066:B2079,D2066:D2079,F2066:F2079,H2066:H2079)+SUM(M2065:M2077)</f>
        <v>216</v>
      </c>
      <c r="J2064" s="53" t="s">
        <v>34</v>
      </c>
      <c r="K2064" s="54" t="s">
        <v>35</v>
      </c>
      <c r="L2064" s="91" t="s">
        <v>50</v>
      </c>
      <c r="M2064" s="161" t="s">
        <v>151</v>
      </c>
    </row>
    <row r="2065" spans="1:13" ht="60.75" thickBot="1">
      <c r="A2065" s="49" t="s">
        <v>0</v>
      </c>
      <c r="B2065" s="51" t="s">
        <v>120</v>
      </c>
      <c r="C2065" s="50" t="s">
        <v>1</v>
      </c>
      <c r="D2065" s="51" t="s">
        <v>120</v>
      </c>
      <c r="E2065" s="50" t="s">
        <v>112</v>
      </c>
      <c r="F2065" s="51" t="s">
        <v>120</v>
      </c>
      <c r="G2065" s="50" t="s">
        <v>131</v>
      </c>
      <c r="H2065" s="52" t="s">
        <v>120</v>
      </c>
      <c r="I2065" s="155">
        <f>H2064/230</f>
        <v>0.93913043478260871</v>
      </c>
      <c r="J2065" s="10" t="s">
        <v>21</v>
      </c>
      <c r="K2065" s="46" t="s">
        <v>467</v>
      </c>
      <c r="L2065" s="159" t="s">
        <v>47</v>
      </c>
      <c r="M2065" s="160">
        <f t="shared" ref="M2065:M2077" si="121">IF(L2065="✔",2,0)</f>
        <v>2</v>
      </c>
    </row>
    <row r="2066" spans="1:13" ht="45">
      <c r="A2066" s="47" t="s">
        <v>424</v>
      </c>
      <c r="B2066" s="48">
        <v>5</v>
      </c>
      <c r="C2066" s="48" t="s">
        <v>2</v>
      </c>
      <c r="D2066" s="48">
        <v>4</v>
      </c>
      <c r="E2066" s="48" t="s">
        <v>11</v>
      </c>
      <c r="F2066" s="55">
        <v>5</v>
      </c>
      <c r="G2066" s="48" t="s">
        <v>5</v>
      </c>
      <c r="H2066" s="138">
        <v>4</v>
      </c>
      <c r="J2066" s="7" t="s">
        <v>2</v>
      </c>
      <c r="K2066" s="2" t="s">
        <v>37</v>
      </c>
      <c r="L2066" s="156" t="s">
        <v>47</v>
      </c>
      <c r="M2066" s="82">
        <f t="shared" si="121"/>
        <v>2</v>
      </c>
    </row>
    <row r="2067" spans="1:13" ht="45">
      <c r="A2067" s="3" t="s">
        <v>113</v>
      </c>
      <c r="B2067" s="2">
        <v>4</v>
      </c>
      <c r="C2067" s="2" t="s">
        <v>21</v>
      </c>
      <c r="D2067" s="2">
        <v>3</v>
      </c>
      <c r="E2067" s="2" t="s">
        <v>479</v>
      </c>
      <c r="F2067" s="140">
        <v>5</v>
      </c>
      <c r="G2067" s="2" t="s">
        <v>6</v>
      </c>
      <c r="H2067" s="139">
        <v>4</v>
      </c>
      <c r="J2067" s="8" t="s">
        <v>4</v>
      </c>
      <c r="K2067" s="2" t="s">
        <v>39</v>
      </c>
      <c r="L2067" s="156" t="s">
        <v>47</v>
      </c>
      <c r="M2067" s="82">
        <f t="shared" si="121"/>
        <v>2</v>
      </c>
    </row>
    <row r="2068" spans="1:13" ht="45">
      <c r="A2068" s="3" t="s">
        <v>163</v>
      </c>
      <c r="B2068" s="2">
        <v>5</v>
      </c>
      <c r="C2068" s="2" t="s">
        <v>17</v>
      </c>
      <c r="D2068" s="2">
        <v>3</v>
      </c>
      <c r="E2068" s="2" t="s">
        <v>12</v>
      </c>
      <c r="F2068" s="140">
        <v>5</v>
      </c>
      <c r="G2068" s="2" t="s">
        <v>7</v>
      </c>
      <c r="H2068" s="139">
        <v>4</v>
      </c>
      <c r="J2068" s="8" t="s">
        <v>38</v>
      </c>
      <c r="K2068" s="2" t="s">
        <v>41</v>
      </c>
      <c r="L2068" s="156" t="s">
        <v>47</v>
      </c>
      <c r="M2068" s="82">
        <f t="shared" si="121"/>
        <v>2</v>
      </c>
    </row>
    <row r="2069" spans="1:13" ht="45">
      <c r="A2069" s="3" t="s">
        <v>114</v>
      </c>
      <c r="B2069" s="2">
        <v>5</v>
      </c>
      <c r="C2069" s="2" t="s">
        <v>4</v>
      </c>
      <c r="D2069" s="2">
        <v>3</v>
      </c>
      <c r="E2069" s="2" t="s">
        <v>13</v>
      </c>
      <c r="F2069" s="140">
        <v>4</v>
      </c>
      <c r="G2069" s="2" t="s">
        <v>8</v>
      </c>
      <c r="H2069" s="139">
        <v>4</v>
      </c>
      <c r="J2069" s="6" t="s">
        <v>20</v>
      </c>
      <c r="K2069" s="2" t="s">
        <v>44</v>
      </c>
      <c r="L2069" s="156" t="s">
        <v>47</v>
      </c>
      <c r="M2069" s="82">
        <f t="shared" si="121"/>
        <v>2</v>
      </c>
    </row>
    <row r="2070" spans="1:13" ht="60">
      <c r="A2070" s="3" t="s">
        <v>32</v>
      </c>
      <c r="B2070" s="2">
        <v>5</v>
      </c>
      <c r="C2070" s="2" t="s">
        <v>38</v>
      </c>
      <c r="D2070" s="2">
        <v>4</v>
      </c>
      <c r="E2070" s="2" t="s">
        <v>43</v>
      </c>
      <c r="F2070" s="140">
        <v>4</v>
      </c>
      <c r="G2070" s="2" t="s">
        <v>9</v>
      </c>
      <c r="H2070" s="139">
        <v>4</v>
      </c>
      <c r="J2070" s="8" t="s">
        <v>31</v>
      </c>
      <c r="K2070" s="2" t="s">
        <v>45</v>
      </c>
      <c r="L2070" s="156" t="s">
        <v>47</v>
      </c>
      <c r="M2070" s="82">
        <f t="shared" si="121"/>
        <v>2</v>
      </c>
    </row>
    <row r="2071" spans="1:13" ht="45">
      <c r="A2071" s="3" t="s">
        <v>115</v>
      </c>
      <c r="B2071" s="2">
        <v>5</v>
      </c>
      <c r="C2071" s="2" t="s">
        <v>27</v>
      </c>
      <c r="D2071" s="2">
        <v>4</v>
      </c>
      <c r="E2071" s="2" t="s">
        <v>14</v>
      </c>
      <c r="F2071" s="140">
        <v>4</v>
      </c>
      <c r="G2071" s="2" t="s">
        <v>10</v>
      </c>
      <c r="H2071" s="139">
        <v>4</v>
      </c>
      <c r="J2071" s="3" t="s">
        <v>33</v>
      </c>
      <c r="K2071" s="2" t="s">
        <v>49</v>
      </c>
      <c r="L2071" s="156" t="s">
        <v>47</v>
      </c>
      <c r="M2071" s="82">
        <f t="shared" si="121"/>
        <v>2</v>
      </c>
    </row>
    <row r="2072" spans="1:13" ht="45">
      <c r="A2072" s="3" t="s">
        <v>116</v>
      </c>
      <c r="B2072" s="2">
        <v>5</v>
      </c>
      <c r="C2072" s="2" t="s">
        <v>323</v>
      </c>
      <c r="D2072" s="2">
        <v>4</v>
      </c>
      <c r="E2072" s="2" t="s">
        <v>15</v>
      </c>
      <c r="F2072" s="140">
        <v>4</v>
      </c>
      <c r="G2072" s="2" t="s">
        <v>18</v>
      </c>
      <c r="H2072" s="139">
        <v>4</v>
      </c>
      <c r="J2072" s="8" t="s">
        <v>16</v>
      </c>
      <c r="K2072" s="2" t="s">
        <v>40</v>
      </c>
      <c r="L2072" s="156" t="s">
        <v>48</v>
      </c>
      <c r="M2072" s="82">
        <f t="shared" si="121"/>
        <v>0</v>
      </c>
    </row>
    <row r="2073" spans="1:13" ht="60">
      <c r="A2073" s="3" t="s">
        <v>117</v>
      </c>
      <c r="B2073" s="2">
        <v>3</v>
      </c>
      <c r="C2073" s="2" t="s">
        <v>130</v>
      </c>
      <c r="D2073" s="2">
        <v>4</v>
      </c>
      <c r="E2073" s="2" t="s">
        <v>16</v>
      </c>
      <c r="F2073" s="140">
        <v>4</v>
      </c>
      <c r="G2073" s="2" t="s">
        <v>252</v>
      </c>
      <c r="H2073" s="139">
        <v>4</v>
      </c>
      <c r="J2073" s="9" t="s">
        <v>27</v>
      </c>
      <c r="K2073" s="2" t="s">
        <v>476</v>
      </c>
      <c r="L2073" s="156" t="s">
        <v>47</v>
      </c>
      <c r="M2073" s="82">
        <f t="shared" si="121"/>
        <v>2</v>
      </c>
    </row>
    <row r="2074" spans="1:13" ht="45">
      <c r="A2074" s="3" t="s">
        <v>118</v>
      </c>
      <c r="B2074" s="2">
        <v>5</v>
      </c>
      <c r="C2074" s="2" t="s">
        <v>164</v>
      </c>
      <c r="D2074" s="2">
        <v>3</v>
      </c>
      <c r="E2074" s="2" t="s">
        <v>26</v>
      </c>
      <c r="F2074" s="140">
        <v>4</v>
      </c>
      <c r="G2074" s="2" t="s">
        <v>25</v>
      </c>
      <c r="H2074" s="139">
        <v>4</v>
      </c>
      <c r="J2074" s="6" t="s">
        <v>28</v>
      </c>
      <c r="K2074" s="2" t="s">
        <v>40</v>
      </c>
      <c r="L2074" s="156" t="s">
        <v>47</v>
      </c>
      <c r="M2074" s="82">
        <f t="shared" si="121"/>
        <v>2</v>
      </c>
    </row>
    <row r="2075" spans="1:13" ht="45">
      <c r="A2075" s="3" t="s">
        <v>161</v>
      </c>
      <c r="B2075" s="2">
        <v>5</v>
      </c>
      <c r="C2075" s="2" t="s">
        <v>31</v>
      </c>
      <c r="D2075" s="2">
        <v>4</v>
      </c>
      <c r="E2075" s="2" t="s">
        <v>23</v>
      </c>
      <c r="F2075" s="140">
        <v>4</v>
      </c>
      <c r="G2075" s="2" t="s">
        <v>28</v>
      </c>
      <c r="H2075" s="139">
        <v>4</v>
      </c>
      <c r="J2075" s="3" t="s">
        <v>119</v>
      </c>
      <c r="K2075" s="2" t="s">
        <v>46</v>
      </c>
      <c r="L2075" s="156" t="s">
        <v>47</v>
      </c>
      <c r="M2075" s="82">
        <f t="shared" si="121"/>
        <v>2</v>
      </c>
    </row>
    <row r="2076" spans="1:13" ht="45">
      <c r="A2076" s="3"/>
      <c r="B2076" s="57" t="s">
        <v>132</v>
      </c>
      <c r="C2076" s="2" t="s">
        <v>30</v>
      </c>
      <c r="D2076" s="2">
        <v>4</v>
      </c>
      <c r="E2076" s="2" t="s">
        <v>490</v>
      </c>
      <c r="F2076" s="140">
        <v>3</v>
      </c>
      <c r="G2076" s="2" t="s">
        <v>29</v>
      </c>
      <c r="H2076" s="139">
        <v>4</v>
      </c>
      <c r="J2076" s="9" t="s">
        <v>31</v>
      </c>
      <c r="K2076" s="2" t="s">
        <v>51</v>
      </c>
      <c r="L2076" s="156" t="s">
        <v>47</v>
      </c>
      <c r="M2076" s="82">
        <f t="shared" si="121"/>
        <v>2</v>
      </c>
    </row>
    <row r="2077" spans="1:13" ht="30.75" thickBot="1">
      <c r="A2077" s="3"/>
      <c r="B2077" s="57" t="s">
        <v>132</v>
      </c>
      <c r="C2077" s="2"/>
      <c r="D2077" s="58" t="s">
        <v>132</v>
      </c>
      <c r="E2077" s="2" t="s">
        <v>144</v>
      </c>
      <c r="F2077" s="140">
        <v>4</v>
      </c>
      <c r="G2077" s="2" t="s">
        <v>318</v>
      </c>
      <c r="H2077" s="58">
        <v>4</v>
      </c>
      <c r="J2077" s="78" t="s">
        <v>117</v>
      </c>
      <c r="K2077" s="140" t="s">
        <v>152</v>
      </c>
      <c r="L2077" s="156" t="s">
        <v>48</v>
      </c>
      <c r="M2077" s="82">
        <f t="shared" si="121"/>
        <v>0</v>
      </c>
    </row>
    <row r="2078" spans="1:13" ht="30.75" thickBot="1">
      <c r="A2078" s="3"/>
      <c r="B2078" s="57" t="s">
        <v>132</v>
      </c>
      <c r="C2078" s="2"/>
      <c r="D2078" s="58" t="s">
        <v>132</v>
      </c>
      <c r="E2078" s="2" t="s">
        <v>478</v>
      </c>
      <c r="F2078" s="58">
        <v>5</v>
      </c>
      <c r="G2078" s="2" t="s">
        <v>269</v>
      </c>
      <c r="H2078" s="58">
        <v>4</v>
      </c>
      <c r="J2078" s="157" t="s">
        <v>135</v>
      </c>
      <c r="K2078" s="42" t="s">
        <v>107</v>
      </c>
      <c r="L2078" s="158"/>
      <c r="M2078" s="83"/>
    </row>
    <row r="2079" spans="1:13" ht="15.75" thickBot="1">
      <c r="A2079" s="4"/>
      <c r="B2079" s="58" t="s">
        <v>132</v>
      </c>
      <c r="C2079" s="5"/>
      <c r="D2079" s="58" t="s">
        <v>132</v>
      </c>
      <c r="E2079" s="5"/>
      <c r="F2079" s="58" t="s">
        <v>132</v>
      </c>
      <c r="G2079" s="5"/>
      <c r="H2079" s="58" t="s">
        <v>132</v>
      </c>
      <c r="K2079" s="90"/>
    </row>
    <row r="2080" spans="1:13" ht="15.75" thickBot="1">
      <c r="A2080"/>
      <c r="B2080"/>
      <c r="C2080"/>
      <c r="D2080"/>
      <c r="E2080"/>
      <c r="F2080"/>
      <c r="G2080"/>
      <c r="H2080"/>
      <c r="J2080"/>
      <c r="K2080"/>
      <c r="L2080"/>
    </row>
    <row r="2081" spans="1:13" ht="19.5" thickBot="1">
      <c r="A2081" s="391">
        <v>45413</v>
      </c>
      <c r="B2081" s="392"/>
      <c r="C2081" s="392"/>
      <c r="D2081" s="392"/>
      <c r="E2081" s="392"/>
      <c r="F2081" s="392"/>
      <c r="G2081" s="393"/>
      <c r="H2081" s="89">
        <f>SUM(B2083:B2096,D2083:D2096,F2083:F2096,H2083:H2096)+SUM(M2082:M2094)</f>
        <v>220</v>
      </c>
      <c r="J2081" s="53" t="s">
        <v>34</v>
      </c>
      <c r="K2081" s="54" t="s">
        <v>35</v>
      </c>
      <c r="L2081" s="91" t="s">
        <v>50</v>
      </c>
      <c r="M2081" s="161" t="s">
        <v>151</v>
      </c>
    </row>
    <row r="2082" spans="1:13" ht="60.75" thickBot="1">
      <c r="A2082" s="49" t="s">
        <v>0</v>
      </c>
      <c r="B2082" s="51" t="s">
        <v>120</v>
      </c>
      <c r="C2082" s="50" t="s">
        <v>1</v>
      </c>
      <c r="D2082" s="51" t="s">
        <v>120</v>
      </c>
      <c r="E2082" s="50" t="s">
        <v>112</v>
      </c>
      <c r="F2082" s="51" t="s">
        <v>120</v>
      </c>
      <c r="G2082" s="50" t="s">
        <v>131</v>
      </c>
      <c r="H2082" s="52" t="s">
        <v>120</v>
      </c>
      <c r="I2082" s="155">
        <f>H2081/230</f>
        <v>0.95652173913043481</v>
      </c>
      <c r="J2082" s="10" t="s">
        <v>21</v>
      </c>
      <c r="K2082" s="46" t="s">
        <v>467</v>
      </c>
      <c r="L2082" s="159" t="s">
        <v>47</v>
      </c>
      <c r="M2082" s="160">
        <f t="shared" ref="M2082:M2094" si="122">IF(L2082="✔",2,0)</f>
        <v>2</v>
      </c>
    </row>
    <row r="2083" spans="1:13" ht="45">
      <c r="A2083" s="47" t="s">
        <v>424</v>
      </c>
      <c r="B2083" s="48">
        <v>5</v>
      </c>
      <c r="C2083" s="48" t="s">
        <v>2</v>
      </c>
      <c r="D2083" s="48">
        <v>4</v>
      </c>
      <c r="E2083" s="48" t="s">
        <v>11</v>
      </c>
      <c r="F2083" s="55">
        <v>5</v>
      </c>
      <c r="G2083" s="48" t="s">
        <v>5</v>
      </c>
      <c r="H2083" s="138">
        <v>4</v>
      </c>
      <c r="J2083" s="7" t="s">
        <v>2</v>
      </c>
      <c r="K2083" s="2" t="s">
        <v>37</v>
      </c>
      <c r="L2083" s="156" t="s">
        <v>47</v>
      </c>
      <c r="M2083" s="82">
        <f t="shared" si="122"/>
        <v>2</v>
      </c>
    </row>
    <row r="2084" spans="1:13" ht="45">
      <c r="A2084" s="3" t="s">
        <v>113</v>
      </c>
      <c r="B2084" s="2">
        <v>4</v>
      </c>
      <c r="C2084" s="2" t="s">
        <v>21</v>
      </c>
      <c r="D2084" s="2">
        <v>3</v>
      </c>
      <c r="E2084" s="2" t="s">
        <v>479</v>
      </c>
      <c r="F2084" s="140">
        <v>5</v>
      </c>
      <c r="G2084" s="2" t="s">
        <v>6</v>
      </c>
      <c r="H2084" s="139">
        <v>4</v>
      </c>
      <c r="J2084" s="8" t="s">
        <v>4</v>
      </c>
      <c r="K2084" s="2" t="s">
        <v>39</v>
      </c>
      <c r="L2084" s="156" t="s">
        <v>47</v>
      </c>
      <c r="M2084" s="82">
        <f t="shared" si="122"/>
        <v>2</v>
      </c>
    </row>
    <row r="2085" spans="1:13" ht="45">
      <c r="A2085" s="3" t="s">
        <v>163</v>
      </c>
      <c r="B2085" s="2">
        <v>5</v>
      </c>
      <c r="C2085" s="2" t="s">
        <v>17</v>
      </c>
      <c r="D2085" s="2">
        <v>3</v>
      </c>
      <c r="E2085" s="2" t="s">
        <v>12</v>
      </c>
      <c r="F2085" s="140">
        <v>5</v>
      </c>
      <c r="G2085" s="2" t="s">
        <v>7</v>
      </c>
      <c r="H2085" s="139">
        <v>4</v>
      </c>
      <c r="J2085" s="8" t="s">
        <v>38</v>
      </c>
      <c r="K2085" s="2" t="s">
        <v>41</v>
      </c>
      <c r="L2085" s="156" t="s">
        <v>47</v>
      </c>
      <c r="M2085" s="82">
        <f t="shared" si="122"/>
        <v>2</v>
      </c>
    </row>
    <row r="2086" spans="1:13" ht="45">
      <c r="A2086" s="3" t="s">
        <v>114</v>
      </c>
      <c r="B2086" s="2">
        <v>5</v>
      </c>
      <c r="C2086" s="2" t="s">
        <v>4</v>
      </c>
      <c r="D2086" s="2">
        <v>3</v>
      </c>
      <c r="E2086" s="2" t="s">
        <v>13</v>
      </c>
      <c r="F2086" s="140">
        <v>4</v>
      </c>
      <c r="G2086" s="2" t="s">
        <v>8</v>
      </c>
      <c r="H2086" s="139">
        <v>4</v>
      </c>
      <c r="J2086" s="6" t="s">
        <v>20</v>
      </c>
      <c r="K2086" s="2" t="s">
        <v>44</v>
      </c>
      <c r="L2086" s="156" t="s">
        <v>47</v>
      </c>
      <c r="M2086" s="82">
        <f t="shared" si="122"/>
        <v>2</v>
      </c>
    </row>
    <row r="2087" spans="1:13" ht="60">
      <c r="A2087" s="3" t="s">
        <v>32</v>
      </c>
      <c r="B2087" s="2">
        <v>5</v>
      </c>
      <c r="C2087" s="2" t="s">
        <v>38</v>
      </c>
      <c r="D2087" s="2">
        <v>4</v>
      </c>
      <c r="E2087" s="2" t="s">
        <v>43</v>
      </c>
      <c r="F2087" s="140">
        <v>4</v>
      </c>
      <c r="G2087" s="2" t="s">
        <v>9</v>
      </c>
      <c r="H2087" s="139">
        <v>4</v>
      </c>
      <c r="J2087" s="8" t="s">
        <v>31</v>
      </c>
      <c r="K2087" s="2" t="s">
        <v>45</v>
      </c>
      <c r="L2087" s="156" t="s">
        <v>47</v>
      </c>
      <c r="M2087" s="82">
        <f t="shared" si="122"/>
        <v>2</v>
      </c>
    </row>
    <row r="2088" spans="1:13" ht="45">
      <c r="A2088" s="3" t="s">
        <v>115</v>
      </c>
      <c r="B2088" s="2">
        <v>5</v>
      </c>
      <c r="C2088" s="2" t="s">
        <v>27</v>
      </c>
      <c r="D2088" s="2">
        <v>4</v>
      </c>
      <c r="E2088" s="2" t="s">
        <v>14</v>
      </c>
      <c r="F2088" s="140">
        <v>4</v>
      </c>
      <c r="G2088" s="2" t="s">
        <v>10</v>
      </c>
      <c r="H2088" s="139">
        <v>4</v>
      </c>
      <c r="J2088" s="3" t="s">
        <v>33</v>
      </c>
      <c r="K2088" s="2" t="s">
        <v>49</v>
      </c>
      <c r="L2088" s="156" t="s">
        <v>47</v>
      </c>
      <c r="M2088" s="82">
        <f t="shared" si="122"/>
        <v>2</v>
      </c>
    </row>
    <row r="2089" spans="1:13" ht="45">
      <c r="A2089" s="3" t="s">
        <v>116</v>
      </c>
      <c r="B2089" s="2">
        <v>5</v>
      </c>
      <c r="C2089" s="2" t="s">
        <v>323</v>
      </c>
      <c r="D2089" s="2">
        <v>4</v>
      </c>
      <c r="E2089" s="2" t="s">
        <v>15</v>
      </c>
      <c r="F2089" s="140">
        <v>4</v>
      </c>
      <c r="G2089" s="2" t="s">
        <v>18</v>
      </c>
      <c r="H2089" s="139">
        <v>4</v>
      </c>
      <c r="J2089" s="8" t="s">
        <v>16</v>
      </c>
      <c r="K2089" s="2" t="s">
        <v>40</v>
      </c>
      <c r="L2089" s="156" t="s">
        <v>48</v>
      </c>
      <c r="M2089" s="82">
        <f t="shared" si="122"/>
        <v>0</v>
      </c>
    </row>
    <row r="2090" spans="1:13" ht="60">
      <c r="A2090" s="3" t="s">
        <v>117</v>
      </c>
      <c r="B2090" s="2">
        <v>5</v>
      </c>
      <c r="C2090" s="2" t="s">
        <v>130</v>
      </c>
      <c r="D2090" s="2">
        <v>4</v>
      </c>
      <c r="E2090" s="2" t="s">
        <v>16</v>
      </c>
      <c r="F2090" s="140">
        <v>4</v>
      </c>
      <c r="G2090" s="2" t="s">
        <v>252</v>
      </c>
      <c r="H2090" s="139">
        <v>4</v>
      </c>
      <c r="J2090" s="9" t="s">
        <v>27</v>
      </c>
      <c r="K2090" s="2" t="s">
        <v>476</v>
      </c>
      <c r="L2090" s="156" t="s">
        <v>47</v>
      </c>
      <c r="M2090" s="82">
        <f t="shared" si="122"/>
        <v>2</v>
      </c>
    </row>
    <row r="2091" spans="1:13" ht="45">
      <c r="A2091" s="3" t="s">
        <v>118</v>
      </c>
      <c r="B2091" s="2">
        <v>5</v>
      </c>
      <c r="C2091" s="2" t="s">
        <v>164</v>
      </c>
      <c r="D2091" s="2">
        <v>3</v>
      </c>
      <c r="E2091" s="2" t="s">
        <v>26</v>
      </c>
      <c r="F2091" s="140">
        <v>4</v>
      </c>
      <c r="G2091" s="2" t="s">
        <v>25</v>
      </c>
      <c r="H2091" s="139">
        <v>4</v>
      </c>
      <c r="J2091" s="6" t="s">
        <v>28</v>
      </c>
      <c r="K2091" s="2" t="s">
        <v>40</v>
      </c>
      <c r="L2091" s="156" t="s">
        <v>47</v>
      </c>
      <c r="M2091" s="82">
        <f t="shared" si="122"/>
        <v>2</v>
      </c>
    </row>
    <row r="2092" spans="1:13" ht="45">
      <c r="A2092" s="3" t="s">
        <v>161</v>
      </c>
      <c r="B2092" s="2">
        <v>5</v>
      </c>
      <c r="C2092" s="2" t="s">
        <v>31</v>
      </c>
      <c r="D2092" s="2">
        <v>4</v>
      </c>
      <c r="E2092" s="2" t="s">
        <v>23</v>
      </c>
      <c r="F2092" s="140">
        <v>4</v>
      </c>
      <c r="G2092" s="2" t="s">
        <v>28</v>
      </c>
      <c r="H2092" s="139">
        <v>4</v>
      </c>
      <c r="J2092" s="3" t="s">
        <v>119</v>
      </c>
      <c r="K2092" s="2" t="s">
        <v>46</v>
      </c>
      <c r="L2092" s="156" t="s">
        <v>47</v>
      </c>
      <c r="M2092" s="82">
        <f t="shared" si="122"/>
        <v>2</v>
      </c>
    </row>
    <row r="2093" spans="1:13" ht="45">
      <c r="A2093" s="3"/>
      <c r="B2093" s="57" t="s">
        <v>132</v>
      </c>
      <c r="C2093" s="2" t="s">
        <v>30</v>
      </c>
      <c r="D2093" s="2">
        <v>4</v>
      </c>
      <c r="E2093" s="2" t="s">
        <v>490</v>
      </c>
      <c r="F2093" s="140">
        <v>3</v>
      </c>
      <c r="G2093" s="2" t="s">
        <v>29</v>
      </c>
      <c r="H2093" s="139">
        <v>4</v>
      </c>
      <c r="J2093" s="9" t="s">
        <v>31</v>
      </c>
      <c r="K2093" s="2" t="s">
        <v>51</v>
      </c>
      <c r="L2093" s="156" t="s">
        <v>47</v>
      </c>
      <c r="M2093" s="82">
        <f t="shared" si="122"/>
        <v>2</v>
      </c>
    </row>
    <row r="2094" spans="1:13" ht="30.75" thickBot="1">
      <c r="A2094" s="3"/>
      <c r="B2094" s="57" t="s">
        <v>132</v>
      </c>
      <c r="C2094" s="2"/>
      <c r="D2094" s="58" t="s">
        <v>132</v>
      </c>
      <c r="E2094" s="2" t="s">
        <v>144</v>
      </c>
      <c r="F2094" s="140">
        <v>4</v>
      </c>
      <c r="G2094" s="2" t="s">
        <v>318</v>
      </c>
      <c r="H2094" s="58">
        <v>4</v>
      </c>
      <c r="J2094" s="78" t="s">
        <v>117</v>
      </c>
      <c r="K2094" s="140" t="s">
        <v>152</v>
      </c>
      <c r="L2094" s="156" t="s">
        <v>47</v>
      </c>
      <c r="M2094" s="82">
        <f t="shared" si="122"/>
        <v>2</v>
      </c>
    </row>
    <row r="2095" spans="1:13" ht="30.75" thickBot="1">
      <c r="A2095" s="3"/>
      <c r="B2095" s="57" t="s">
        <v>132</v>
      </c>
      <c r="C2095" s="2"/>
      <c r="D2095" s="58" t="s">
        <v>132</v>
      </c>
      <c r="E2095" s="2" t="s">
        <v>478</v>
      </c>
      <c r="F2095" s="58">
        <v>5</v>
      </c>
      <c r="G2095" s="2" t="s">
        <v>269</v>
      </c>
      <c r="H2095" s="58">
        <v>4</v>
      </c>
      <c r="J2095" s="157" t="s">
        <v>135</v>
      </c>
      <c r="K2095" s="42" t="s">
        <v>107</v>
      </c>
      <c r="L2095" s="158"/>
      <c r="M2095" s="83"/>
    </row>
    <row r="2096" spans="1:13" ht="15.75" thickBot="1">
      <c r="A2096" s="4"/>
      <c r="B2096" s="58" t="s">
        <v>132</v>
      </c>
      <c r="C2096" s="5"/>
      <c r="D2096" s="58" t="s">
        <v>132</v>
      </c>
      <c r="E2096" s="5"/>
      <c r="F2096" s="58" t="s">
        <v>132</v>
      </c>
      <c r="G2096" s="5"/>
      <c r="H2096" s="58" t="s">
        <v>132</v>
      </c>
      <c r="K2096" s="90"/>
    </row>
    <row r="2097" spans="1:13" ht="15.75" thickBot="1">
      <c r="A2097"/>
      <c r="B2097"/>
      <c r="C2097"/>
      <c r="D2097"/>
      <c r="E2097"/>
      <c r="F2097"/>
      <c r="G2097"/>
      <c r="H2097"/>
      <c r="J2097"/>
      <c r="K2097"/>
      <c r="L2097"/>
    </row>
    <row r="2098" spans="1:13" ht="19.5" thickBot="1">
      <c r="A2098" s="391">
        <v>45414</v>
      </c>
      <c r="B2098" s="392"/>
      <c r="C2098" s="392"/>
      <c r="D2098" s="392"/>
      <c r="E2098" s="392"/>
      <c r="F2098" s="392"/>
      <c r="G2098" s="393"/>
      <c r="H2098" s="89">
        <f>SUM(B2100:B2113,D2100:D2113,F2100:F2113,H2100:H2113)+SUM(M2099:M2111)</f>
        <v>220</v>
      </c>
      <c r="J2098" s="53" t="s">
        <v>34</v>
      </c>
      <c r="K2098" s="54" t="s">
        <v>35</v>
      </c>
      <c r="L2098" s="91" t="s">
        <v>50</v>
      </c>
      <c r="M2098" s="161" t="s">
        <v>151</v>
      </c>
    </row>
    <row r="2099" spans="1:13" ht="60.75" thickBot="1">
      <c r="A2099" s="49" t="s">
        <v>0</v>
      </c>
      <c r="B2099" s="51" t="s">
        <v>120</v>
      </c>
      <c r="C2099" s="50" t="s">
        <v>1</v>
      </c>
      <c r="D2099" s="51" t="s">
        <v>120</v>
      </c>
      <c r="E2099" s="50" t="s">
        <v>112</v>
      </c>
      <c r="F2099" s="51" t="s">
        <v>120</v>
      </c>
      <c r="G2099" s="50" t="s">
        <v>131</v>
      </c>
      <c r="H2099" s="52" t="s">
        <v>120</v>
      </c>
      <c r="I2099" s="155">
        <f>H2098/230</f>
        <v>0.95652173913043481</v>
      </c>
      <c r="J2099" s="10" t="s">
        <v>21</v>
      </c>
      <c r="K2099" s="46" t="s">
        <v>467</v>
      </c>
      <c r="L2099" s="159" t="s">
        <v>47</v>
      </c>
      <c r="M2099" s="160">
        <f t="shared" ref="M2099:M2111" si="123">IF(L2099="✔",2,0)</f>
        <v>2</v>
      </c>
    </row>
    <row r="2100" spans="1:13" ht="45">
      <c r="A2100" s="47" t="s">
        <v>424</v>
      </c>
      <c r="B2100" s="48">
        <v>5</v>
      </c>
      <c r="C2100" s="48" t="s">
        <v>2</v>
      </c>
      <c r="D2100" s="48">
        <v>4</v>
      </c>
      <c r="E2100" s="48" t="s">
        <v>11</v>
      </c>
      <c r="F2100" s="55">
        <v>5</v>
      </c>
      <c r="G2100" s="48" t="s">
        <v>5</v>
      </c>
      <c r="H2100" s="138">
        <v>4</v>
      </c>
      <c r="J2100" s="7" t="s">
        <v>2</v>
      </c>
      <c r="K2100" s="2" t="s">
        <v>37</v>
      </c>
      <c r="L2100" s="156" t="s">
        <v>47</v>
      </c>
      <c r="M2100" s="82">
        <f t="shared" si="123"/>
        <v>2</v>
      </c>
    </row>
    <row r="2101" spans="1:13" ht="45">
      <c r="A2101" s="3" t="s">
        <v>113</v>
      </c>
      <c r="B2101" s="2">
        <v>4</v>
      </c>
      <c r="C2101" s="2" t="s">
        <v>21</v>
      </c>
      <c r="D2101" s="2">
        <v>3</v>
      </c>
      <c r="E2101" s="2" t="s">
        <v>479</v>
      </c>
      <c r="F2101" s="140">
        <v>5</v>
      </c>
      <c r="G2101" s="2" t="s">
        <v>6</v>
      </c>
      <c r="H2101" s="139">
        <v>4</v>
      </c>
      <c r="J2101" s="8" t="s">
        <v>4</v>
      </c>
      <c r="K2101" s="2" t="s">
        <v>39</v>
      </c>
      <c r="L2101" s="156" t="s">
        <v>47</v>
      </c>
      <c r="M2101" s="82">
        <f t="shared" si="123"/>
        <v>2</v>
      </c>
    </row>
    <row r="2102" spans="1:13" ht="45">
      <c r="A2102" s="3" t="s">
        <v>163</v>
      </c>
      <c r="B2102" s="2">
        <v>5</v>
      </c>
      <c r="C2102" s="2" t="s">
        <v>17</v>
      </c>
      <c r="D2102" s="2">
        <v>3</v>
      </c>
      <c r="E2102" s="2" t="s">
        <v>12</v>
      </c>
      <c r="F2102" s="140">
        <v>5</v>
      </c>
      <c r="G2102" s="2" t="s">
        <v>7</v>
      </c>
      <c r="H2102" s="139">
        <v>4</v>
      </c>
      <c r="J2102" s="8" t="s">
        <v>38</v>
      </c>
      <c r="K2102" s="2" t="s">
        <v>41</v>
      </c>
      <c r="L2102" s="156" t="s">
        <v>47</v>
      </c>
      <c r="M2102" s="82">
        <f t="shared" si="123"/>
        <v>2</v>
      </c>
    </row>
    <row r="2103" spans="1:13" ht="45">
      <c r="A2103" s="3" t="s">
        <v>114</v>
      </c>
      <c r="B2103" s="2">
        <v>5</v>
      </c>
      <c r="C2103" s="2" t="s">
        <v>4</v>
      </c>
      <c r="D2103" s="2">
        <v>3</v>
      </c>
      <c r="E2103" s="2" t="s">
        <v>13</v>
      </c>
      <c r="F2103" s="140">
        <v>4</v>
      </c>
      <c r="G2103" s="2" t="s">
        <v>8</v>
      </c>
      <c r="H2103" s="139">
        <v>4</v>
      </c>
      <c r="J2103" s="6" t="s">
        <v>20</v>
      </c>
      <c r="K2103" s="2" t="s">
        <v>44</v>
      </c>
      <c r="L2103" s="156" t="s">
        <v>47</v>
      </c>
      <c r="M2103" s="82">
        <f t="shared" si="123"/>
        <v>2</v>
      </c>
    </row>
    <row r="2104" spans="1:13" ht="60">
      <c r="A2104" s="3" t="s">
        <v>32</v>
      </c>
      <c r="B2104" s="2">
        <v>5</v>
      </c>
      <c r="C2104" s="2" t="s">
        <v>38</v>
      </c>
      <c r="D2104" s="2">
        <v>4</v>
      </c>
      <c r="E2104" s="2" t="s">
        <v>43</v>
      </c>
      <c r="F2104" s="140">
        <v>4</v>
      </c>
      <c r="G2104" s="2" t="s">
        <v>9</v>
      </c>
      <c r="H2104" s="139">
        <v>4</v>
      </c>
      <c r="J2104" s="8" t="s">
        <v>31</v>
      </c>
      <c r="K2104" s="2" t="s">
        <v>45</v>
      </c>
      <c r="L2104" s="156" t="s">
        <v>47</v>
      </c>
      <c r="M2104" s="82">
        <f t="shared" si="123"/>
        <v>2</v>
      </c>
    </row>
    <row r="2105" spans="1:13" ht="45">
      <c r="A2105" s="3" t="s">
        <v>115</v>
      </c>
      <c r="B2105" s="2">
        <v>5</v>
      </c>
      <c r="C2105" s="2" t="s">
        <v>27</v>
      </c>
      <c r="D2105" s="2">
        <v>4</v>
      </c>
      <c r="E2105" s="2" t="s">
        <v>14</v>
      </c>
      <c r="F2105" s="140">
        <v>4</v>
      </c>
      <c r="G2105" s="2" t="s">
        <v>10</v>
      </c>
      <c r="H2105" s="139">
        <v>4</v>
      </c>
      <c r="J2105" s="3" t="s">
        <v>33</v>
      </c>
      <c r="K2105" s="2" t="s">
        <v>49</v>
      </c>
      <c r="L2105" s="156" t="s">
        <v>47</v>
      </c>
      <c r="M2105" s="82">
        <f t="shared" si="123"/>
        <v>2</v>
      </c>
    </row>
    <row r="2106" spans="1:13" ht="45">
      <c r="A2106" s="3" t="s">
        <v>116</v>
      </c>
      <c r="B2106" s="2">
        <v>5</v>
      </c>
      <c r="C2106" s="2" t="s">
        <v>323</v>
      </c>
      <c r="D2106" s="2">
        <v>4</v>
      </c>
      <c r="E2106" s="2" t="s">
        <v>15</v>
      </c>
      <c r="F2106" s="140">
        <v>4</v>
      </c>
      <c r="G2106" s="2" t="s">
        <v>18</v>
      </c>
      <c r="H2106" s="139">
        <v>4</v>
      </c>
      <c r="J2106" s="8" t="s">
        <v>16</v>
      </c>
      <c r="K2106" s="2" t="s">
        <v>40</v>
      </c>
      <c r="L2106" s="156" t="s">
        <v>48</v>
      </c>
      <c r="M2106" s="82">
        <f t="shared" si="123"/>
        <v>0</v>
      </c>
    </row>
    <row r="2107" spans="1:13" ht="60">
      <c r="A2107" s="3" t="s">
        <v>117</v>
      </c>
      <c r="B2107" s="2">
        <v>5</v>
      </c>
      <c r="C2107" s="2" t="s">
        <v>130</v>
      </c>
      <c r="D2107" s="2">
        <v>4</v>
      </c>
      <c r="E2107" s="2" t="s">
        <v>16</v>
      </c>
      <c r="F2107" s="140">
        <v>4</v>
      </c>
      <c r="G2107" s="2" t="s">
        <v>252</v>
      </c>
      <c r="H2107" s="139">
        <v>4</v>
      </c>
      <c r="J2107" s="9" t="s">
        <v>27</v>
      </c>
      <c r="K2107" s="2" t="s">
        <v>476</v>
      </c>
      <c r="L2107" s="156" t="s">
        <v>47</v>
      </c>
      <c r="M2107" s="82">
        <f t="shared" si="123"/>
        <v>2</v>
      </c>
    </row>
    <row r="2108" spans="1:13" ht="45">
      <c r="A2108" s="3" t="s">
        <v>118</v>
      </c>
      <c r="B2108" s="2">
        <v>5</v>
      </c>
      <c r="C2108" s="2" t="s">
        <v>164</v>
      </c>
      <c r="D2108" s="2">
        <v>3</v>
      </c>
      <c r="E2108" s="2" t="s">
        <v>26</v>
      </c>
      <c r="F2108" s="140">
        <v>4</v>
      </c>
      <c r="G2108" s="2" t="s">
        <v>25</v>
      </c>
      <c r="H2108" s="139">
        <v>4</v>
      </c>
      <c r="J2108" s="6" t="s">
        <v>28</v>
      </c>
      <c r="K2108" s="2" t="s">
        <v>40</v>
      </c>
      <c r="L2108" s="156" t="s">
        <v>47</v>
      </c>
      <c r="M2108" s="82">
        <f t="shared" si="123"/>
        <v>2</v>
      </c>
    </row>
    <row r="2109" spans="1:13" ht="45">
      <c r="A2109" s="3" t="s">
        <v>161</v>
      </c>
      <c r="B2109" s="2">
        <v>5</v>
      </c>
      <c r="C2109" s="2" t="s">
        <v>31</v>
      </c>
      <c r="D2109" s="2">
        <v>4</v>
      </c>
      <c r="E2109" s="2" t="s">
        <v>23</v>
      </c>
      <c r="F2109" s="140">
        <v>4</v>
      </c>
      <c r="G2109" s="2" t="s">
        <v>28</v>
      </c>
      <c r="H2109" s="139">
        <v>4</v>
      </c>
      <c r="J2109" s="3" t="s">
        <v>119</v>
      </c>
      <c r="K2109" s="2" t="s">
        <v>46</v>
      </c>
      <c r="L2109" s="156" t="s">
        <v>47</v>
      </c>
      <c r="M2109" s="82">
        <f t="shared" si="123"/>
        <v>2</v>
      </c>
    </row>
    <row r="2110" spans="1:13" ht="45">
      <c r="A2110" s="3"/>
      <c r="B2110" s="57" t="s">
        <v>132</v>
      </c>
      <c r="C2110" s="2" t="s">
        <v>30</v>
      </c>
      <c r="D2110" s="2">
        <v>4</v>
      </c>
      <c r="E2110" s="2" t="s">
        <v>490</v>
      </c>
      <c r="F2110" s="140">
        <v>3</v>
      </c>
      <c r="G2110" s="2" t="s">
        <v>29</v>
      </c>
      <c r="H2110" s="139">
        <v>4</v>
      </c>
      <c r="J2110" s="9" t="s">
        <v>31</v>
      </c>
      <c r="K2110" s="2" t="s">
        <v>51</v>
      </c>
      <c r="L2110" s="156" t="s">
        <v>47</v>
      </c>
      <c r="M2110" s="82">
        <f t="shared" si="123"/>
        <v>2</v>
      </c>
    </row>
    <row r="2111" spans="1:13" ht="30.75" thickBot="1">
      <c r="A2111" s="3"/>
      <c r="B2111" s="57" t="s">
        <v>132</v>
      </c>
      <c r="C2111" s="2"/>
      <c r="D2111" s="58" t="s">
        <v>132</v>
      </c>
      <c r="E2111" s="2" t="s">
        <v>144</v>
      </c>
      <c r="F2111" s="140">
        <v>4</v>
      </c>
      <c r="G2111" s="2" t="s">
        <v>318</v>
      </c>
      <c r="H2111" s="58">
        <v>4</v>
      </c>
      <c r="J2111" s="78" t="s">
        <v>117</v>
      </c>
      <c r="K2111" s="140" t="s">
        <v>152</v>
      </c>
      <c r="L2111" s="156" t="s">
        <v>47</v>
      </c>
      <c r="M2111" s="82">
        <f t="shared" si="123"/>
        <v>2</v>
      </c>
    </row>
    <row r="2112" spans="1:13" ht="30.75" thickBot="1">
      <c r="A2112" s="3"/>
      <c r="B2112" s="57" t="s">
        <v>132</v>
      </c>
      <c r="C2112" s="2"/>
      <c r="D2112" s="58" t="s">
        <v>132</v>
      </c>
      <c r="E2112" s="2" t="s">
        <v>478</v>
      </c>
      <c r="F2112" s="58">
        <v>5</v>
      </c>
      <c r="G2112" s="2" t="s">
        <v>269</v>
      </c>
      <c r="H2112" s="58">
        <v>4</v>
      </c>
      <c r="J2112" s="157" t="s">
        <v>135</v>
      </c>
      <c r="K2112" s="42" t="s">
        <v>107</v>
      </c>
      <c r="L2112" s="158"/>
      <c r="M2112" s="83"/>
    </row>
    <row r="2113" spans="1:13" ht="15.75" thickBot="1">
      <c r="A2113" s="4"/>
      <c r="B2113" s="58" t="s">
        <v>132</v>
      </c>
      <c r="C2113" s="5"/>
      <c r="D2113" s="58" t="s">
        <v>132</v>
      </c>
      <c r="E2113" s="5"/>
      <c r="F2113" s="58" t="s">
        <v>132</v>
      </c>
      <c r="G2113" s="5"/>
      <c r="H2113" s="58" t="s">
        <v>132</v>
      </c>
      <c r="K2113" s="90"/>
    </row>
    <row r="2114" spans="1:13" ht="15.75" thickBot="1">
      <c r="A2114"/>
      <c r="B2114"/>
      <c r="C2114"/>
      <c r="D2114"/>
      <c r="E2114"/>
      <c r="F2114"/>
      <c r="G2114"/>
      <c r="H2114"/>
      <c r="J2114"/>
      <c r="K2114"/>
      <c r="L2114"/>
    </row>
    <row r="2115" spans="1:13" ht="19.5" thickBot="1">
      <c r="A2115" s="391">
        <v>45415</v>
      </c>
      <c r="B2115" s="392"/>
      <c r="C2115" s="392"/>
      <c r="D2115" s="392"/>
      <c r="E2115" s="392"/>
      <c r="F2115" s="392"/>
      <c r="G2115" s="393"/>
      <c r="H2115" s="89">
        <f>SUM(B2117:B2130,D2117:D2130,F2117:F2130,H2117:H2130)+SUM(M2116:M2128)</f>
        <v>219</v>
      </c>
      <c r="J2115" s="53" t="s">
        <v>34</v>
      </c>
      <c r="K2115" s="54" t="s">
        <v>35</v>
      </c>
      <c r="L2115" s="91" t="s">
        <v>50</v>
      </c>
      <c r="M2115" s="161" t="s">
        <v>151</v>
      </c>
    </row>
    <row r="2116" spans="1:13" ht="60.75" thickBot="1">
      <c r="A2116" s="49" t="s">
        <v>0</v>
      </c>
      <c r="B2116" s="51" t="s">
        <v>120</v>
      </c>
      <c r="C2116" s="50" t="s">
        <v>1</v>
      </c>
      <c r="D2116" s="51" t="s">
        <v>120</v>
      </c>
      <c r="E2116" s="50" t="s">
        <v>112</v>
      </c>
      <c r="F2116" s="51" t="s">
        <v>120</v>
      </c>
      <c r="G2116" s="50" t="s">
        <v>131</v>
      </c>
      <c r="H2116" s="52" t="s">
        <v>120</v>
      </c>
      <c r="I2116" s="155">
        <f>H2115/230</f>
        <v>0.95217391304347831</v>
      </c>
      <c r="J2116" s="10" t="s">
        <v>21</v>
      </c>
      <c r="K2116" s="46" t="s">
        <v>467</v>
      </c>
      <c r="L2116" s="159" t="s">
        <v>47</v>
      </c>
      <c r="M2116" s="160">
        <f t="shared" ref="M2116:M2128" si="124">IF(L2116="✔",2,0)</f>
        <v>2</v>
      </c>
    </row>
    <row r="2117" spans="1:13" ht="45">
      <c r="A2117" s="47" t="s">
        <v>424</v>
      </c>
      <c r="B2117" s="48">
        <v>5</v>
      </c>
      <c r="C2117" s="48" t="s">
        <v>2</v>
      </c>
      <c r="D2117" s="48">
        <v>4</v>
      </c>
      <c r="E2117" s="48" t="s">
        <v>11</v>
      </c>
      <c r="F2117" s="55">
        <v>5</v>
      </c>
      <c r="G2117" s="48" t="s">
        <v>5</v>
      </c>
      <c r="H2117" s="138">
        <v>4</v>
      </c>
      <c r="J2117" s="7" t="s">
        <v>2</v>
      </c>
      <c r="K2117" s="2" t="s">
        <v>37</v>
      </c>
      <c r="L2117" s="156" t="s">
        <v>47</v>
      </c>
      <c r="M2117" s="82">
        <f t="shared" si="124"/>
        <v>2</v>
      </c>
    </row>
    <row r="2118" spans="1:13" ht="45">
      <c r="A2118" s="3" t="s">
        <v>113</v>
      </c>
      <c r="B2118" s="2">
        <v>4</v>
      </c>
      <c r="C2118" s="2" t="s">
        <v>21</v>
      </c>
      <c r="D2118" s="2">
        <v>2</v>
      </c>
      <c r="E2118" s="2" t="s">
        <v>479</v>
      </c>
      <c r="F2118" s="140">
        <v>5</v>
      </c>
      <c r="G2118" s="2" t="s">
        <v>6</v>
      </c>
      <c r="H2118" s="139">
        <v>4</v>
      </c>
      <c r="J2118" s="8" t="s">
        <v>4</v>
      </c>
      <c r="K2118" s="2" t="s">
        <v>39</v>
      </c>
      <c r="L2118" s="156" t="s">
        <v>47</v>
      </c>
      <c r="M2118" s="82">
        <f t="shared" si="124"/>
        <v>2</v>
      </c>
    </row>
    <row r="2119" spans="1:13" ht="45">
      <c r="A2119" s="3" t="s">
        <v>163</v>
      </c>
      <c r="B2119" s="2">
        <v>5</v>
      </c>
      <c r="C2119" s="2" t="s">
        <v>17</v>
      </c>
      <c r="D2119" s="2">
        <v>3</v>
      </c>
      <c r="E2119" s="2" t="s">
        <v>12</v>
      </c>
      <c r="F2119" s="140">
        <v>5</v>
      </c>
      <c r="G2119" s="2" t="s">
        <v>7</v>
      </c>
      <c r="H2119" s="139">
        <v>4</v>
      </c>
      <c r="J2119" s="8" t="s">
        <v>38</v>
      </c>
      <c r="K2119" s="2" t="s">
        <v>41</v>
      </c>
      <c r="L2119" s="156" t="s">
        <v>47</v>
      </c>
      <c r="M2119" s="82">
        <f t="shared" si="124"/>
        <v>2</v>
      </c>
    </row>
    <row r="2120" spans="1:13" ht="45">
      <c r="A2120" s="3" t="s">
        <v>114</v>
      </c>
      <c r="B2120" s="2">
        <v>5</v>
      </c>
      <c r="C2120" s="2" t="s">
        <v>4</v>
      </c>
      <c r="D2120" s="2">
        <v>3</v>
      </c>
      <c r="E2120" s="2" t="s">
        <v>13</v>
      </c>
      <c r="F2120" s="140">
        <v>4</v>
      </c>
      <c r="G2120" s="2" t="s">
        <v>8</v>
      </c>
      <c r="H2120" s="139">
        <v>4</v>
      </c>
      <c r="J2120" s="6" t="s">
        <v>20</v>
      </c>
      <c r="K2120" s="2" t="s">
        <v>44</v>
      </c>
      <c r="L2120" s="156" t="s">
        <v>47</v>
      </c>
      <c r="M2120" s="82">
        <f t="shared" si="124"/>
        <v>2</v>
      </c>
    </row>
    <row r="2121" spans="1:13" ht="60">
      <c r="A2121" s="3" t="s">
        <v>32</v>
      </c>
      <c r="B2121" s="2">
        <v>5</v>
      </c>
      <c r="C2121" s="2" t="s">
        <v>38</v>
      </c>
      <c r="D2121" s="2">
        <v>4</v>
      </c>
      <c r="E2121" s="2" t="s">
        <v>43</v>
      </c>
      <c r="F2121" s="140">
        <v>4</v>
      </c>
      <c r="G2121" s="2" t="s">
        <v>9</v>
      </c>
      <c r="H2121" s="139">
        <v>4</v>
      </c>
      <c r="J2121" s="8" t="s">
        <v>31</v>
      </c>
      <c r="K2121" s="2" t="s">
        <v>45</v>
      </c>
      <c r="L2121" s="156" t="s">
        <v>47</v>
      </c>
      <c r="M2121" s="82">
        <f t="shared" si="124"/>
        <v>2</v>
      </c>
    </row>
    <row r="2122" spans="1:13" ht="45">
      <c r="A2122" s="3" t="s">
        <v>115</v>
      </c>
      <c r="B2122" s="2">
        <v>5</v>
      </c>
      <c r="C2122" s="2" t="s">
        <v>27</v>
      </c>
      <c r="D2122" s="2">
        <v>4</v>
      </c>
      <c r="E2122" s="2" t="s">
        <v>14</v>
      </c>
      <c r="F2122" s="140">
        <v>4</v>
      </c>
      <c r="G2122" s="2" t="s">
        <v>10</v>
      </c>
      <c r="H2122" s="139">
        <v>4</v>
      </c>
      <c r="J2122" s="3" t="s">
        <v>33</v>
      </c>
      <c r="K2122" s="2" t="s">
        <v>49</v>
      </c>
      <c r="L2122" s="156" t="s">
        <v>47</v>
      </c>
      <c r="M2122" s="82">
        <f t="shared" si="124"/>
        <v>2</v>
      </c>
    </row>
    <row r="2123" spans="1:13" ht="45">
      <c r="A2123" s="3" t="s">
        <v>116</v>
      </c>
      <c r="B2123" s="2">
        <v>5</v>
      </c>
      <c r="C2123" s="2" t="s">
        <v>323</v>
      </c>
      <c r="D2123" s="2">
        <v>4</v>
      </c>
      <c r="E2123" s="2" t="s">
        <v>15</v>
      </c>
      <c r="F2123" s="140">
        <v>4</v>
      </c>
      <c r="G2123" s="2" t="s">
        <v>18</v>
      </c>
      <c r="H2123" s="139">
        <v>4</v>
      </c>
      <c r="J2123" s="8" t="s">
        <v>16</v>
      </c>
      <c r="K2123" s="2" t="s">
        <v>40</v>
      </c>
      <c r="L2123" s="156" t="s">
        <v>48</v>
      </c>
      <c r="M2123" s="82">
        <f t="shared" si="124"/>
        <v>0</v>
      </c>
    </row>
    <row r="2124" spans="1:13" ht="60">
      <c r="A2124" s="3" t="s">
        <v>117</v>
      </c>
      <c r="B2124" s="2">
        <v>5</v>
      </c>
      <c r="C2124" s="2" t="s">
        <v>130</v>
      </c>
      <c r="D2124" s="2">
        <v>4</v>
      </c>
      <c r="E2124" s="2" t="s">
        <v>16</v>
      </c>
      <c r="F2124" s="140">
        <v>4</v>
      </c>
      <c r="G2124" s="2" t="s">
        <v>252</v>
      </c>
      <c r="H2124" s="139">
        <v>4</v>
      </c>
      <c r="J2124" s="9" t="s">
        <v>27</v>
      </c>
      <c r="K2124" s="2" t="s">
        <v>476</v>
      </c>
      <c r="L2124" s="156" t="s">
        <v>47</v>
      </c>
      <c r="M2124" s="82">
        <f t="shared" si="124"/>
        <v>2</v>
      </c>
    </row>
    <row r="2125" spans="1:13" ht="45">
      <c r="A2125" s="3" t="s">
        <v>118</v>
      </c>
      <c r="B2125" s="2">
        <v>5</v>
      </c>
      <c r="C2125" s="2" t="s">
        <v>164</v>
      </c>
      <c r="D2125" s="2">
        <v>3</v>
      </c>
      <c r="E2125" s="2" t="s">
        <v>26</v>
      </c>
      <c r="F2125" s="140">
        <v>4</v>
      </c>
      <c r="G2125" s="2" t="s">
        <v>25</v>
      </c>
      <c r="H2125" s="139">
        <v>4</v>
      </c>
      <c r="J2125" s="6" t="s">
        <v>28</v>
      </c>
      <c r="K2125" s="2" t="s">
        <v>40</v>
      </c>
      <c r="L2125" s="156" t="s">
        <v>47</v>
      </c>
      <c r="M2125" s="82">
        <f t="shared" si="124"/>
        <v>2</v>
      </c>
    </row>
    <row r="2126" spans="1:13" ht="45">
      <c r="A2126" s="3" t="s">
        <v>161</v>
      </c>
      <c r="B2126" s="2">
        <v>5</v>
      </c>
      <c r="C2126" s="2" t="s">
        <v>31</v>
      </c>
      <c r="D2126" s="2">
        <v>4</v>
      </c>
      <c r="E2126" s="2" t="s">
        <v>23</v>
      </c>
      <c r="F2126" s="140">
        <v>4</v>
      </c>
      <c r="G2126" s="2" t="s">
        <v>28</v>
      </c>
      <c r="H2126" s="139">
        <v>4</v>
      </c>
      <c r="J2126" s="3" t="s">
        <v>119</v>
      </c>
      <c r="K2126" s="2" t="s">
        <v>46</v>
      </c>
      <c r="L2126" s="156" t="s">
        <v>47</v>
      </c>
      <c r="M2126" s="82">
        <f t="shared" si="124"/>
        <v>2</v>
      </c>
    </row>
    <row r="2127" spans="1:13" ht="45">
      <c r="A2127" s="3"/>
      <c r="B2127" s="57" t="s">
        <v>132</v>
      </c>
      <c r="C2127" s="2" t="s">
        <v>30</v>
      </c>
      <c r="D2127" s="2">
        <v>4</v>
      </c>
      <c r="E2127" s="2" t="s">
        <v>490</v>
      </c>
      <c r="F2127" s="140">
        <v>3</v>
      </c>
      <c r="G2127" s="2" t="s">
        <v>29</v>
      </c>
      <c r="H2127" s="139">
        <v>4</v>
      </c>
      <c r="J2127" s="9" t="s">
        <v>31</v>
      </c>
      <c r="K2127" s="2" t="s">
        <v>51</v>
      </c>
      <c r="L2127" s="156" t="s">
        <v>47</v>
      </c>
      <c r="M2127" s="82">
        <f t="shared" si="124"/>
        <v>2</v>
      </c>
    </row>
    <row r="2128" spans="1:13" ht="30.75" thickBot="1">
      <c r="A2128" s="3"/>
      <c r="B2128" s="57" t="s">
        <v>132</v>
      </c>
      <c r="C2128" s="2"/>
      <c r="D2128" s="58" t="s">
        <v>132</v>
      </c>
      <c r="E2128" s="2" t="s">
        <v>144</v>
      </c>
      <c r="F2128" s="140">
        <v>4</v>
      </c>
      <c r="G2128" s="2" t="s">
        <v>318</v>
      </c>
      <c r="H2128" s="58">
        <v>4</v>
      </c>
      <c r="J2128" s="78" t="s">
        <v>117</v>
      </c>
      <c r="K2128" s="140" t="s">
        <v>152</v>
      </c>
      <c r="L2128" s="156" t="s">
        <v>47</v>
      </c>
      <c r="M2128" s="82">
        <f t="shared" si="124"/>
        <v>2</v>
      </c>
    </row>
    <row r="2129" spans="1:13" ht="30.75" thickBot="1">
      <c r="A2129" s="3"/>
      <c r="B2129" s="57" t="s">
        <v>132</v>
      </c>
      <c r="C2129" s="2"/>
      <c r="D2129" s="58" t="s">
        <v>132</v>
      </c>
      <c r="E2129" s="2" t="s">
        <v>478</v>
      </c>
      <c r="F2129" s="58">
        <v>5</v>
      </c>
      <c r="G2129" s="2" t="s">
        <v>269</v>
      </c>
      <c r="H2129" s="58">
        <v>4</v>
      </c>
      <c r="J2129" s="157" t="s">
        <v>135</v>
      </c>
      <c r="K2129" s="42" t="s">
        <v>107</v>
      </c>
      <c r="L2129" s="158"/>
      <c r="M2129" s="83"/>
    </row>
    <row r="2130" spans="1:13" ht="15.75" thickBot="1">
      <c r="A2130" s="4"/>
      <c r="B2130" s="58" t="s">
        <v>132</v>
      </c>
      <c r="C2130" s="5"/>
      <c r="D2130" s="58" t="s">
        <v>132</v>
      </c>
      <c r="E2130" s="5"/>
      <c r="F2130" s="58" t="s">
        <v>132</v>
      </c>
      <c r="G2130" s="5"/>
      <c r="H2130" s="58" t="s">
        <v>132</v>
      </c>
      <c r="K2130" s="90"/>
    </row>
    <row r="2131" spans="1:13" ht="15.75" thickBot="1">
      <c r="A2131"/>
      <c r="B2131"/>
      <c r="C2131"/>
      <c r="D2131"/>
      <c r="E2131"/>
      <c r="F2131"/>
      <c r="G2131"/>
      <c r="H2131"/>
      <c r="J2131"/>
      <c r="K2131"/>
      <c r="L2131"/>
    </row>
    <row r="2132" spans="1:13" ht="19.5" thickBot="1">
      <c r="A2132" s="391">
        <v>45416</v>
      </c>
      <c r="B2132" s="392"/>
      <c r="C2132" s="392"/>
      <c r="D2132" s="392"/>
      <c r="E2132" s="392"/>
      <c r="F2132" s="392"/>
      <c r="G2132" s="393"/>
      <c r="H2132" s="89">
        <f>SUM(B2134:B2147,D2134:D2147,F2134:F2147,H2134:H2147)+SUM(M2133:M2145)</f>
        <v>216</v>
      </c>
      <c r="J2132" s="53" t="s">
        <v>34</v>
      </c>
      <c r="K2132" s="54" t="s">
        <v>35</v>
      </c>
      <c r="L2132" s="91" t="s">
        <v>50</v>
      </c>
      <c r="M2132" s="161" t="s">
        <v>151</v>
      </c>
    </row>
    <row r="2133" spans="1:13" ht="60.75" thickBot="1">
      <c r="A2133" s="49" t="s">
        <v>0</v>
      </c>
      <c r="B2133" s="51" t="s">
        <v>120</v>
      </c>
      <c r="C2133" s="50" t="s">
        <v>1</v>
      </c>
      <c r="D2133" s="51" t="s">
        <v>120</v>
      </c>
      <c r="E2133" s="50" t="s">
        <v>112</v>
      </c>
      <c r="F2133" s="51" t="s">
        <v>120</v>
      </c>
      <c r="G2133" s="50" t="s">
        <v>131</v>
      </c>
      <c r="H2133" s="52" t="s">
        <v>120</v>
      </c>
      <c r="I2133" s="155">
        <f>H2132/230</f>
        <v>0.93913043478260871</v>
      </c>
      <c r="J2133" s="10" t="s">
        <v>21</v>
      </c>
      <c r="K2133" s="46" t="s">
        <v>467</v>
      </c>
      <c r="L2133" s="159" t="s">
        <v>47</v>
      </c>
      <c r="M2133" s="160">
        <f t="shared" ref="M2133:M2145" si="125">IF(L2133="✔",2,0)</f>
        <v>2</v>
      </c>
    </row>
    <row r="2134" spans="1:13" ht="45">
      <c r="A2134" s="47" t="s">
        <v>424</v>
      </c>
      <c r="B2134" s="48">
        <v>5</v>
      </c>
      <c r="C2134" s="48" t="s">
        <v>2</v>
      </c>
      <c r="D2134" s="48">
        <v>4</v>
      </c>
      <c r="E2134" s="48" t="s">
        <v>11</v>
      </c>
      <c r="F2134" s="55">
        <v>5</v>
      </c>
      <c r="G2134" s="48" t="s">
        <v>5</v>
      </c>
      <c r="H2134" s="138">
        <v>4</v>
      </c>
      <c r="J2134" s="7" t="s">
        <v>2</v>
      </c>
      <c r="K2134" s="2" t="s">
        <v>37</v>
      </c>
      <c r="L2134" s="156" t="s">
        <v>47</v>
      </c>
      <c r="M2134" s="82">
        <f t="shared" si="125"/>
        <v>2</v>
      </c>
    </row>
    <row r="2135" spans="1:13" ht="45">
      <c r="A2135" s="3" t="s">
        <v>113</v>
      </c>
      <c r="B2135" s="2">
        <v>4</v>
      </c>
      <c r="C2135" s="2" t="s">
        <v>21</v>
      </c>
      <c r="D2135" s="2">
        <v>2</v>
      </c>
      <c r="E2135" s="2" t="s">
        <v>479</v>
      </c>
      <c r="F2135" s="140">
        <v>5</v>
      </c>
      <c r="G2135" s="2" t="s">
        <v>6</v>
      </c>
      <c r="H2135" s="139">
        <v>4</v>
      </c>
      <c r="J2135" s="8" t="s">
        <v>4</v>
      </c>
      <c r="K2135" s="2" t="s">
        <v>39</v>
      </c>
      <c r="L2135" s="156" t="s">
        <v>47</v>
      </c>
      <c r="M2135" s="82">
        <f t="shared" si="125"/>
        <v>2</v>
      </c>
    </row>
    <row r="2136" spans="1:13" ht="45">
      <c r="A2136" s="3" t="s">
        <v>163</v>
      </c>
      <c r="B2136" s="2">
        <v>5</v>
      </c>
      <c r="C2136" s="2" t="s">
        <v>17</v>
      </c>
      <c r="D2136" s="2">
        <v>3</v>
      </c>
      <c r="E2136" s="2" t="s">
        <v>12</v>
      </c>
      <c r="F2136" s="140">
        <v>5</v>
      </c>
      <c r="G2136" s="2" t="s">
        <v>7</v>
      </c>
      <c r="H2136" s="139">
        <v>4</v>
      </c>
      <c r="J2136" s="8" t="s">
        <v>38</v>
      </c>
      <c r="K2136" s="2" t="s">
        <v>41</v>
      </c>
      <c r="L2136" s="156" t="s">
        <v>47</v>
      </c>
      <c r="M2136" s="82">
        <f t="shared" si="125"/>
        <v>2</v>
      </c>
    </row>
    <row r="2137" spans="1:13" ht="45">
      <c r="A2137" s="3" t="s">
        <v>114</v>
      </c>
      <c r="B2137" s="2">
        <v>5</v>
      </c>
      <c r="C2137" s="2" t="s">
        <v>4</v>
      </c>
      <c r="D2137" s="2">
        <v>3</v>
      </c>
      <c r="E2137" s="2" t="s">
        <v>13</v>
      </c>
      <c r="F2137" s="140">
        <v>4</v>
      </c>
      <c r="G2137" s="2" t="s">
        <v>8</v>
      </c>
      <c r="H2137" s="139">
        <v>4</v>
      </c>
      <c r="J2137" s="6" t="s">
        <v>20</v>
      </c>
      <c r="K2137" s="2" t="s">
        <v>44</v>
      </c>
      <c r="L2137" s="156" t="s">
        <v>47</v>
      </c>
      <c r="M2137" s="82">
        <f t="shared" si="125"/>
        <v>2</v>
      </c>
    </row>
    <row r="2138" spans="1:13" ht="60">
      <c r="A2138" s="3" t="s">
        <v>32</v>
      </c>
      <c r="B2138" s="2">
        <v>5</v>
      </c>
      <c r="C2138" s="2" t="s">
        <v>38</v>
      </c>
      <c r="D2138" s="2">
        <v>4</v>
      </c>
      <c r="E2138" s="2" t="s">
        <v>43</v>
      </c>
      <c r="F2138" s="140">
        <v>4</v>
      </c>
      <c r="G2138" s="2" t="s">
        <v>9</v>
      </c>
      <c r="H2138" s="139">
        <v>4</v>
      </c>
      <c r="J2138" s="8" t="s">
        <v>31</v>
      </c>
      <c r="K2138" s="2" t="s">
        <v>45</v>
      </c>
      <c r="L2138" s="156" t="s">
        <v>47</v>
      </c>
      <c r="M2138" s="82">
        <f t="shared" si="125"/>
        <v>2</v>
      </c>
    </row>
    <row r="2139" spans="1:13" ht="45">
      <c r="A2139" s="3" t="s">
        <v>115</v>
      </c>
      <c r="B2139" s="2">
        <v>5</v>
      </c>
      <c r="C2139" s="2" t="s">
        <v>27</v>
      </c>
      <c r="D2139" s="2">
        <v>4</v>
      </c>
      <c r="E2139" s="2" t="s">
        <v>14</v>
      </c>
      <c r="F2139" s="140">
        <v>4</v>
      </c>
      <c r="G2139" s="2" t="s">
        <v>10</v>
      </c>
      <c r="H2139" s="139">
        <v>4</v>
      </c>
      <c r="J2139" s="3" t="s">
        <v>33</v>
      </c>
      <c r="K2139" s="2" t="s">
        <v>49</v>
      </c>
      <c r="L2139" s="156" t="s">
        <v>47</v>
      </c>
      <c r="M2139" s="82">
        <f t="shared" si="125"/>
        <v>2</v>
      </c>
    </row>
    <row r="2140" spans="1:13" ht="45">
      <c r="A2140" s="3" t="s">
        <v>116</v>
      </c>
      <c r="B2140" s="2">
        <v>5</v>
      </c>
      <c r="C2140" s="2" t="s">
        <v>323</v>
      </c>
      <c r="D2140" s="2">
        <v>4</v>
      </c>
      <c r="E2140" s="2" t="s">
        <v>15</v>
      </c>
      <c r="F2140" s="140">
        <v>4</v>
      </c>
      <c r="G2140" s="2" t="s">
        <v>18</v>
      </c>
      <c r="H2140" s="139">
        <v>4</v>
      </c>
      <c r="J2140" s="8" t="s">
        <v>16</v>
      </c>
      <c r="K2140" s="2" t="s">
        <v>40</v>
      </c>
      <c r="L2140" s="156" t="s">
        <v>48</v>
      </c>
      <c r="M2140" s="82">
        <f t="shared" si="125"/>
        <v>0</v>
      </c>
    </row>
    <row r="2141" spans="1:13" ht="60">
      <c r="A2141" s="3" t="s">
        <v>117</v>
      </c>
      <c r="B2141" s="2">
        <v>5</v>
      </c>
      <c r="C2141" s="2" t="s">
        <v>130</v>
      </c>
      <c r="D2141" s="2">
        <v>4</v>
      </c>
      <c r="E2141" s="2" t="s">
        <v>16</v>
      </c>
      <c r="F2141" s="140">
        <v>4</v>
      </c>
      <c r="G2141" s="2" t="s">
        <v>252</v>
      </c>
      <c r="H2141" s="139">
        <v>4</v>
      </c>
      <c r="J2141" s="9" t="s">
        <v>27</v>
      </c>
      <c r="K2141" s="2" t="s">
        <v>476</v>
      </c>
      <c r="L2141" s="156" t="s">
        <v>47</v>
      </c>
      <c r="M2141" s="82">
        <f t="shared" si="125"/>
        <v>2</v>
      </c>
    </row>
    <row r="2142" spans="1:13" ht="45">
      <c r="A2142" s="3" t="s">
        <v>118</v>
      </c>
      <c r="B2142" s="2">
        <v>3</v>
      </c>
      <c r="C2142" s="2" t="s">
        <v>164</v>
      </c>
      <c r="D2142" s="2">
        <v>3</v>
      </c>
      <c r="E2142" s="2" t="s">
        <v>26</v>
      </c>
      <c r="F2142" s="140">
        <v>4</v>
      </c>
      <c r="G2142" s="2" t="s">
        <v>25</v>
      </c>
      <c r="H2142" s="139">
        <v>4</v>
      </c>
      <c r="J2142" s="6" t="s">
        <v>28</v>
      </c>
      <c r="K2142" s="2" t="s">
        <v>40</v>
      </c>
      <c r="L2142" s="156" t="s">
        <v>47</v>
      </c>
      <c r="M2142" s="82">
        <f t="shared" si="125"/>
        <v>2</v>
      </c>
    </row>
    <row r="2143" spans="1:13" ht="45">
      <c r="A2143" s="3" t="s">
        <v>161</v>
      </c>
      <c r="B2143" s="2">
        <v>5</v>
      </c>
      <c r="C2143" s="2" t="s">
        <v>31</v>
      </c>
      <c r="D2143" s="2">
        <v>4</v>
      </c>
      <c r="E2143" s="2" t="s">
        <v>23</v>
      </c>
      <c r="F2143" s="140">
        <v>4</v>
      </c>
      <c r="G2143" s="2" t="s">
        <v>28</v>
      </c>
      <c r="H2143" s="139">
        <v>4</v>
      </c>
      <c r="J2143" s="3" t="s">
        <v>119</v>
      </c>
      <c r="K2143" s="2" t="s">
        <v>46</v>
      </c>
      <c r="L2143" s="156" t="s">
        <v>47</v>
      </c>
      <c r="M2143" s="82">
        <f t="shared" si="125"/>
        <v>2</v>
      </c>
    </row>
    <row r="2144" spans="1:13" ht="45">
      <c r="A2144" s="3"/>
      <c r="B2144" s="57" t="s">
        <v>132</v>
      </c>
      <c r="C2144" s="2" t="s">
        <v>30</v>
      </c>
      <c r="D2144" s="2">
        <v>4</v>
      </c>
      <c r="E2144" s="2" t="s">
        <v>490</v>
      </c>
      <c r="F2144" s="140">
        <v>3</v>
      </c>
      <c r="G2144" s="2" t="s">
        <v>29</v>
      </c>
      <c r="H2144" s="139">
        <v>4</v>
      </c>
      <c r="J2144" s="9" t="s">
        <v>31</v>
      </c>
      <c r="K2144" s="2" t="s">
        <v>51</v>
      </c>
      <c r="L2144" s="156" t="s">
        <v>47</v>
      </c>
      <c r="M2144" s="82">
        <f t="shared" si="125"/>
        <v>2</v>
      </c>
    </row>
    <row r="2145" spans="1:13" ht="30.75" thickBot="1">
      <c r="A2145" s="3"/>
      <c r="B2145" s="57" t="s">
        <v>132</v>
      </c>
      <c r="C2145" s="2"/>
      <c r="D2145" s="58" t="s">
        <v>132</v>
      </c>
      <c r="E2145" s="2" t="s">
        <v>144</v>
      </c>
      <c r="F2145" s="140">
        <v>4</v>
      </c>
      <c r="G2145" s="2" t="s">
        <v>318</v>
      </c>
      <c r="H2145" s="58">
        <v>4</v>
      </c>
      <c r="J2145" s="78" t="s">
        <v>117</v>
      </c>
      <c r="K2145" s="140" t="s">
        <v>152</v>
      </c>
      <c r="L2145" s="156" t="s">
        <v>47</v>
      </c>
      <c r="M2145" s="82">
        <f t="shared" si="125"/>
        <v>2</v>
      </c>
    </row>
    <row r="2146" spans="1:13" ht="30.75" thickBot="1">
      <c r="A2146" s="3"/>
      <c r="B2146" s="57" t="s">
        <v>132</v>
      </c>
      <c r="C2146" s="2"/>
      <c r="D2146" s="58" t="s">
        <v>132</v>
      </c>
      <c r="E2146" s="2" t="s">
        <v>478</v>
      </c>
      <c r="F2146" s="58">
        <v>4</v>
      </c>
      <c r="G2146" s="2" t="s">
        <v>269</v>
      </c>
      <c r="H2146" s="58">
        <v>4</v>
      </c>
      <c r="J2146" s="157" t="s">
        <v>135</v>
      </c>
      <c r="K2146" s="42" t="s">
        <v>107</v>
      </c>
      <c r="L2146" s="158"/>
      <c r="M2146" s="83"/>
    </row>
    <row r="2147" spans="1:13" ht="15.75" thickBot="1">
      <c r="A2147" s="4"/>
      <c r="B2147" s="58" t="s">
        <v>132</v>
      </c>
      <c r="C2147" s="5"/>
      <c r="D2147" s="58" t="s">
        <v>132</v>
      </c>
      <c r="E2147" s="5"/>
      <c r="F2147" s="58" t="s">
        <v>132</v>
      </c>
      <c r="G2147" s="5"/>
      <c r="H2147" s="58" t="s">
        <v>132</v>
      </c>
      <c r="K2147" s="90"/>
    </row>
    <row r="2148" spans="1:13" ht="15.75" thickBot="1">
      <c r="A2148"/>
      <c r="B2148"/>
      <c r="C2148"/>
      <c r="D2148"/>
      <c r="E2148"/>
      <c r="F2148"/>
      <c r="G2148"/>
      <c r="H2148"/>
      <c r="J2148"/>
      <c r="K2148"/>
      <c r="L2148"/>
    </row>
    <row r="2149" spans="1:13" ht="19.5" thickBot="1">
      <c r="A2149" s="391">
        <v>45417</v>
      </c>
      <c r="B2149" s="392"/>
      <c r="C2149" s="392"/>
      <c r="D2149" s="392"/>
      <c r="E2149" s="392"/>
      <c r="F2149" s="392"/>
      <c r="G2149" s="393"/>
      <c r="H2149" s="89">
        <f>SUM(B2151:B2164,D2151:D2164,F2151:F2164,H2151:H2164)+SUM(M2150:M2162)</f>
        <v>218</v>
      </c>
      <c r="J2149" s="53" t="s">
        <v>34</v>
      </c>
      <c r="K2149" s="54" t="s">
        <v>35</v>
      </c>
      <c r="L2149" s="91" t="s">
        <v>50</v>
      </c>
      <c r="M2149" s="161" t="s">
        <v>151</v>
      </c>
    </row>
    <row r="2150" spans="1:13" ht="60.75" thickBot="1">
      <c r="A2150" s="49" t="s">
        <v>0</v>
      </c>
      <c r="B2150" s="51" t="s">
        <v>120</v>
      </c>
      <c r="C2150" s="50" t="s">
        <v>1</v>
      </c>
      <c r="D2150" s="51" t="s">
        <v>120</v>
      </c>
      <c r="E2150" s="50" t="s">
        <v>112</v>
      </c>
      <c r="F2150" s="51" t="s">
        <v>120</v>
      </c>
      <c r="G2150" s="50" t="s">
        <v>131</v>
      </c>
      <c r="H2150" s="52" t="s">
        <v>120</v>
      </c>
      <c r="I2150" s="155">
        <f>H2149/230</f>
        <v>0.94782608695652171</v>
      </c>
      <c r="J2150" s="10" t="s">
        <v>21</v>
      </c>
      <c r="K2150" s="46" t="s">
        <v>467</v>
      </c>
      <c r="L2150" s="159" t="s">
        <v>47</v>
      </c>
      <c r="M2150" s="160">
        <f t="shared" ref="M2150:M2162" si="126">IF(L2150="✔",2,0)</f>
        <v>2</v>
      </c>
    </row>
    <row r="2151" spans="1:13" ht="45">
      <c r="A2151" s="47" t="s">
        <v>424</v>
      </c>
      <c r="B2151" s="48">
        <v>5</v>
      </c>
      <c r="C2151" s="48" t="s">
        <v>2</v>
      </c>
      <c r="D2151" s="48">
        <v>4</v>
      </c>
      <c r="E2151" s="48" t="s">
        <v>11</v>
      </c>
      <c r="F2151" s="55">
        <v>5</v>
      </c>
      <c r="G2151" s="48" t="s">
        <v>5</v>
      </c>
      <c r="H2151" s="138">
        <v>4</v>
      </c>
      <c r="J2151" s="7" t="s">
        <v>2</v>
      </c>
      <c r="K2151" s="2" t="s">
        <v>37</v>
      </c>
      <c r="L2151" s="156" t="s">
        <v>47</v>
      </c>
      <c r="M2151" s="82">
        <f t="shared" si="126"/>
        <v>2</v>
      </c>
    </row>
    <row r="2152" spans="1:13" ht="45">
      <c r="A2152" s="3" t="s">
        <v>113</v>
      </c>
      <c r="B2152" s="2">
        <v>4</v>
      </c>
      <c r="C2152" s="2" t="s">
        <v>21</v>
      </c>
      <c r="D2152" s="2">
        <v>4</v>
      </c>
      <c r="E2152" s="2" t="s">
        <v>479</v>
      </c>
      <c r="F2152" s="140">
        <v>5</v>
      </c>
      <c r="G2152" s="2" t="s">
        <v>6</v>
      </c>
      <c r="H2152" s="139">
        <v>4</v>
      </c>
      <c r="J2152" s="8" t="s">
        <v>4</v>
      </c>
      <c r="K2152" s="2" t="s">
        <v>39</v>
      </c>
      <c r="L2152" s="156" t="s">
        <v>47</v>
      </c>
      <c r="M2152" s="82">
        <f t="shared" si="126"/>
        <v>2</v>
      </c>
    </row>
    <row r="2153" spans="1:13" ht="45">
      <c r="A2153" s="3" t="s">
        <v>163</v>
      </c>
      <c r="B2153" s="2">
        <v>5</v>
      </c>
      <c r="C2153" s="2" t="s">
        <v>17</v>
      </c>
      <c r="D2153" s="2">
        <v>3</v>
      </c>
      <c r="E2153" s="2" t="s">
        <v>12</v>
      </c>
      <c r="F2153" s="140">
        <v>5</v>
      </c>
      <c r="G2153" s="2" t="s">
        <v>7</v>
      </c>
      <c r="H2153" s="139">
        <v>4</v>
      </c>
      <c r="J2153" s="8" t="s">
        <v>38</v>
      </c>
      <c r="K2153" s="2" t="s">
        <v>41</v>
      </c>
      <c r="L2153" s="156" t="s">
        <v>47</v>
      </c>
      <c r="M2153" s="82">
        <f t="shared" si="126"/>
        <v>2</v>
      </c>
    </row>
    <row r="2154" spans="1:13" ht="45">
      <c r="A2154" s="3" t="s">
        <v>114</v>
      </c>
      <c r="B2154" s="2">
        <v>5</v>
      </c>
      <c r="C2154" s="2" t="s">
        <v>4</v>
      </c>
      <c r="D2154" s="2">
        <v>3</v>
      </c>
      <c r="E2154" s="2" t="s">
        <v>13</v>
      </c>
      <c r="F2154" s="140">
        <v>4</v>
      </c>
      <c r="G2154" s="2" t="s">
        <v>8</v>
      </c>
      <c r="H2154" s="139">
        <v>4</v>
      </c>
      <c r="J2154" s="6" t="s">
        <v>20</v>
      </c>
      <c r="K2154" s="2" t="s">
        <v>44</v>
      </c>
      <c r="L2154" s="156" t="s">
        <v>47</v>
      </c>
      <c r="M2154" s="82">
        <f t="shared" si="126"/>
        <v>2</v>
      </c>
    </row>
    <row r="2155" spans="1:13" ht="60">
      <c r="A2155" s="3" t="s">
        <v>32</v>
      </c>
      <c r="B2155" s="2">
        <v>5</v>
      </c>
      <c r="C2155" s="2" t="s">
        <v>38</v>
      </c>
      <c r="D2155" s="2">
        <v>4</v>
      </c>
      <c r="E2155" s="2" t="s">
        <v>43</v>
      </c>
      <c r="F2155" s="140">
        <v>4</v>
      </c>
      <c r="G2155" s="2" t="s">
        <v>9</v>
      </c>
      <c r="H2155" s="139">
        <v>4</v>
      </c>
      <c r="J2155" s="8" t="s">
        <v>31</v>
      </c>
      <c r="K2155" s="2" t="s">
        <v>45</v>
      </c>
      <c r="L2155" s="156" t="s">
        <v>47</v>
      </c>
      <c r="M2155" s="82">
        <f t="shared" si="126"/>
        <v>2</v>
      </c>
    </row>
    <row r="2156" spans="1:13" ht="45">
      <c r="A2156" s="3" t="s">
        <v>115</v>
      </c>
      <c r="B2156" s="2">
        <v>5</v>
      </c>
      <c r="C2156" s="2" t="s">
        <v>27</v>
      </c>
      <c r="D2156" s="2">
        <v>4</v>
      </c>
      <c r="E2156" s="2" t="s">
        <v>14</v>
      </c>
      <c r="F2156" s="140">
        <v>4</v>
      </c>
      <c r="G2156" s="2" t="s">
        <v>10</v>
      </c>
      <c r="H2156" s="139">
        <v>4</v>
      </c>
      <c r="J2156" s="3" t="s">
        <v>33</v>
      </c>
      <c r="K2156" s="2" t="s">
        <v>49</v>
      </c>
      <c r="L2156" s="156" t="s">
        <v>47</v>
      </c>
      <c r="M2156" s="82">
        <f t="shared" si="126"/>
        <v>2</v>
      </c>
    </row>
    <row r="2157" spans="1:13" ht="45">
      <c r="A2157" s="3" t="s">
        <v>116</v>
      </c>
      <c r="B2157" s="2">
        <v>5</v>
      </c>
      <c r="C2157" s="2" t="s">
        <v>323</v>
      </c>
      <c r="D2157" s="2">
        <v>4</v>
      </c>
      <c r="E2157" s="2" t="s">
        <v>15</v>
      </c>
      <c r="F2157" s="140">
        <v>4</v>
      </c>
      <c r="G2157" s="2" t="s">
        <v>18</v>
      </c>
      <c r="H2157" s="139">
        <v>4</v>
      </c>
      <c r="J2157" s="8" t="s">
        <v>16</v>
      </c>
      <c r="K2157" s="2" t="s">
        <v>40</v>
      </c>
      <c r="L2157" s="156" t="s">
        <v>48</v>
      </c>
      <c r="M2157" s="82">
        <f t="shared" si="126"/>
        <v>0</v>
      </c>
    </row>
    <row r="2158" spans="1:13" ht="60">
      <c r="A2158" s="3" t="s">
        <v>117</v>
      </c>
      <c r="B2158" s="2">
        <v>5</v>
      </c>
      <c r="C2158" s="2" t="s">
        <v>130</v>
      </c>
      <c r="D2158" s="2">
        <v>4</v>
      </c>
      <c r="E2158" s="2" t="s">
        <v>16</v>
      </c>
      <c r="F2158" s="140">
        <v>4</v>
      </c>
      <c r="G2158" s="2" t="s">
        <v>252</v>
      </c>
      <c r="H2158" s="139">
        <v>4</v>
      </c>
      <c r="J2158" s="9" t="s">
        <v>27</v>
      </c>
      <c r="K2158" s="2" t="s">
        <v>476</v>
      </c>
      <c r="L2158" s="156" t="s">
        <v>47</v>
      </c>
      <c r="M2158" s="82">
        <f t="shared" si="126"/>
        <v>2</v>
      </c>
    </row>
    <row r="2159" spans="1:13" ht="45">
      <c r="A2159" s="3" t="s">
        <v>118</v>
      </c>
      <c r="B2159" s="2">
        <v>3</v>
      </c>
      <c r="C2159" s="2" t="s">
        <v>164</v>
      </c>
      <c r="D2159" s="2">
        <v>3</v>
      </c>
      <c r="E2159" s="2" t="s">
        <v>26</v>
      </c>
      <c r="F2159" s="140">
        <v>4</v>
      </c>
      <c r="G2159" s="2" t="s">
        <v>25</v>
      </c>
      <c r="H2159" s="139">
        <v>4</v>
      </c>
      <c r="J2159" s="6" t="s">
        <v>28</v>
      </c>
      <c r="K2159" s="2" t="s">
        <v>40</v>
      </c>
      <c r="L2159" s="156" t="s">
        <v>47</v>
      </c>
      <c r="M2159" s="82">
        <f t="shared" si="126"/>
        <v>2</v>
      </c>
    </row>
    <row r="2160" spans="1:13" ht="45">
      <c r="A2160" s="3" t="s">
        <v>161</v>
      </c>
      <c r="B2160" s="2">
        <v>5</v>
      </c>
      <c r="C2160" s="2" t="s">
        <v>31</v>
      </c>
      <c r="D2160" s="2">
        <v>4</v>
      </c>
      <c r="E2160" s="2" t="s">
        <v>23</v>
      </c>
      <c r="F2160" s="140">
        <v>4</v>
      </c>
      <c r="G2160" s="2" t="s">
        <v>28</v>
      </c>
      <c r="H2160" s="139">
        <v>4</v>
      </c>
      <c r="J2160" s="3" t="s">
        <v>119</v>
      </c>
      <c r="K2160" s="2" t="s">
        <v>46</v>
      </c>
      <c r="L2160" s="156" t="s">
        <v>47</v>
      </c>
      <c r="M2160" s="82">
        <f t="shared" si="126"/>
        <v>2</v>
      </c>
    </row>
    <row r="2161" spans="1:13" ht="45">
      <c r="A2161" s="3"/>
      <c r="B2161" s="57" t="s">
        <v>132</v>
      </c>
      <c r="C2161" s="2" t="s">
        <v>30</v>
      </c>
      <c r="D2161" s="2">
        <v>4</v>
      </c>
      <c r="E2161" s="2" t="s">
        <v>490</v>
      </c>
      <c r="F2161" s="140">
        <v>3</v>
      </c>
      <c r="G2161" s="2" t="s">
        <v>29</v>
      </c>
      <c r="H2161" s="139">
        <v>4</v>
      </c>
      <c r="J2161" s="9" t="s">
        <v>31</v>
      </c>
      <c r="K2161" s="2" t="s">
        <v>51</v>
      </c>
      <c r="L2161" s="156" t="s">
        <v>47</v>
      </c>
      <c r="M2161" s="82">
        <f t="shared" si="126"/>
        <v>2</v>
      </c>
    </row>
    <row r="2162" spans="1:13" ht="30.75" thickBot="1">
      <c r="A2162" s="3"/>
      <c r="B2162" s="57" t="s">
        <v>132</v>
      </c>
      <c r="C2162" s="2"/>
      <c r="D2162" s="58" t="s">
        <v>132</v>
      </c>
      <c r="E2162" s="2" t="s">
        <v>144</v>
      </c>
      <c r="F2162" s="140">
        <v>4</v>
      </c>
      <c r="G2162" s="2" t="s">
        <v>318</v>
      </c>
      <c r="H2162" s="58">
        <v>4</v>
      </c>
      <c r="J2162" s="78" t="s">
        <v>117</v>
      </c>
      <c r="K2162" s="140" t="s">
        <v>152</v>
      </c>
      <c r="L2162" s="156" t="s">
        <v>47</v>
      </c>
      <c r="M2162" s="82">
        <f t="shared" si="126"/>
        <v>2</v>
      </c>
    </row>
    <row r="2163" spans="1:13" ht="30.75" thickBot="1">
      <c r="A2163" s="3"/>
      <c r="B2163" s="57" t="s">
        <v>132</v>
      </c>
      <c r="C2163" s="2"/>
      <c r="D2163" s="58" t="s">
        <v>132</v>
      </c>
      <c r="E2163" s="2" t="s">
        <v>478</v>
      </c>
      <c r="F2163" s="58">
        <v>4</v>
      </c>
      <c r="G2163" s="2" t="s">
        <v>269</v>
      </c>
      <c r="H2163" s="58">
        <v>4</v>
      </c>
      <c r="J2163" s="157" t="s">
        <v>135</v>
      </c>
      <c r="K2163" s="42" t="s">
        <v>107</v>
      </c>
      <c r="L2163" s="158"/>
      <c r="M2163" s="83"/>
    </row>
    <row r="2164" spans="1:13" ht="15.75" thickBot="1">
      <c r="A2164" s="4"/>
      <c r="B2164" s="58" t="s">
        <v>132</v>
      </c>
      <c r="C2164" s="5"/>
      <c r="D2164" s="58" t="s">
        <v>132</v>
      </c>
      <c r="E2164" s="5"/>
      <c r="F2164" s="58" t="s">
        <v>132</v>
      </c>
      <c r="G2164" s="5"/>
      <c r="H2164" s="58" t="s">
        <v>132</v>
      </c>
      <c r="K2164" s="90"/>
    </row>
    <row r="2165" spans="1:13" ht="15.75" thickBot="1">
      <c r="A2165"/>
      <c r="B2165"/>
      <c r="C2165"/>
      <c r="D2165"/>
      <c r="E2165"/>
      <c r="F2165"/>
      <c r="G2165"/>
      <c r="H2165"/>
      <c r="J2165"/>
      <c r="K2165"/>
      <c r="L2165"/>
    </row>
    <row r="2166" spans="1:13" ht="19.5" thickBot="1">
      <c r="A2166" s="391">
        <v>45418</v>
      </c>
      <c r="B2166" s="392"/>
      <c r="C2166" s="392"/>
      <c r="D2166" s="392"/>
      <c r="E2166" s="392"/>
      <c r="F2166" s="392"/>
      <c r="G2166" s="393"/>
      <c r="H2166" s="89">
        <f>SUM(B2168:B2181,D2168:D2181,F2168:F2181,H2168:H2181)+SUM(M2167:M2179)</f>
        <v>218</v>
      </c>
      <c r="J2166" s="53" t="s">
        <v>34</v>
      </c>
      <c r="K2166" s="54" t="s">
        <v>35</v>
      </c>
      <c r="L2166" s="91" t="s">
        <v>50</v>
      </c>
      <c r="M2166" s="161" t="s">
        <v>151</v>
      </c>
    </row>
    <row r="2167" spans="1:13" ht="60.75" thickBot="1">
      <c r="A2167" s="49" t="s">
        <v>0</v>
      </c>
      <c r="B2167" s="51" t="s">
        <v>120</v>
      </c>
      <c r="C2167" s="50" t="s">
        <v>1</v>
      </c>
      <c r="D2167" s="51" t="s">
        <v>120</v>
      </c>
      <c r="E2167" s="50" t="s">
        <v>112</v>
      </c>
      <c r="F2167" s="51" t="s">
        <v>120</v>
      </c>
      <c r="G2167" s="50" t="s">
        <v>131</v>
      </c>
      <c r="H2167" s="52" t="s">
        <v>120</v>
      </c>
      <c r="I2167" s="155">
        <f>H2166/230</f>
        <v>0.94782608695652171</v>
      </c>
      <c r="J2167" s="10" t="s">
        <v>21</v>
      </c>
      <c r="K2167" s="46" t="s">
        <v>467</v>
      </c>
      <c r="L2167" s="159" t="s">
        <v>47</v>
      </c>
      <c r="M2167" s="160">
        <f t="shared" ref="M2167:M2179" si="127">IF(L2167="✔",2,0)</f>
        <v>2</v>
      </c>
    </row>
    <row r="2168" spans="1:13" ht="45">
      <c r="A2168" s="47" t="s">
        <v>424</v>
      </c>
      <c r="B2168" s="48">
        <v>5</v>
      </c>
      <c r="C2168" s="48" t="s">
        <v>2</v>
      </c>
      <c r="D2168" s="48">
        <v>4</v>
      </c>
      <c r="E2168" s="48" t="s">
        <v>11</v>
      </c>
      <c r="F2168" s="55">
        <v>5</v>
      </c>
      <c r="G2168" s="48" t="s">
        <v>5</v>
      </c>
      <c r="H2168" s="138">
        <v>4</v>
      </c>
      <c r="J2168" s="7" t="s">
        <v>2</v>
      </c>
      <c r="K2168" s="2" t="s">
        <v>37</v>
      </c>
      <c r="L2168" s="156" t="s">
        <v>47</v>
      </c>
      <c r="M2168" s="82">
        <f t="shared" si="127"/>
        <v>2</v>
      </c>
    </row>
    <row r="2169" spans="1:13" ht="45">
      <c r="A2169" s="3" t="s">
        <v>113</v>
      </c>
      <c r="B2169" s="2">
        <v>4</v>
      </c>
      <c r="C2169" s="2" t="s">
        <v>21</v>
      </c>
      <c r="D2169" s="2">
        <v>4</v>
      </c>
      <c r="E2169" s="2" t="s">
        <v>479</v>
      </c>
      <c r="F2169" s="140">
        <v>5</v>
      </c>
      <c r="G2169" s="2" t="s">
        <v>6</v>
      </c>
      <c r="H2169" s="139">
        <v>4</v>
      </c>
      <c r="J2169" s="8" t="s">
        <v>4</v>
      </c>
      <c r="K2169" s="2" t="s">
        <v>39</v>
      </c>
      <c r="L2169" s="156" t="s">
        <v>47</v>
      </c>
      <c r="M2169" s="82">
        <f t="shared" si="127"/>
        <v>2</v>
      </c>
    </row>
    <row r="2170" spans="1:13" ht="45">
      <c r="A2170" s="3" t="s">
        <v>163</v>
      </c>
      <c r="B2170" s="2">
        <v>5</v>
      </c>
      <c r="C2170" s="2" t="s">
        <v>17</v>
      </c>
      <c r="D2170" s="2">
        <v>3</v>
      </c>
      <c r="E2170" s="2" t="s">
        <v>12</v>
      </c>
      <c r="F2170" s="140">
        <v>5</v>
      </c>
      <c r="G2170" s="2" t="s">
        <v>7</v>
      </c>
      <c r="H2170" s="139">
        <v>4</v>
      </c>
      <c r="J2170" s="8" t="s">
        <v>38</v>
      </c>
      <c r="K2170" s="2" t="s">
        <v>41</v>
      </c>
      <c r="L2170" s="156" t="s">
        <v>47</v>
      </c>
      <c r="M2170" s="82">
        <f t="shared" si="127"/>
        <v>2</v>
      </c>
    </row>
    <row r="2171" spans="1:13" ht="45">
      <c r="A2171" s="3" t="s">
        <v>114</v>
      </c>
      <c r="B2171" s="2">
        <v>5</v>
      </c>
      <c r="C2171" s="2" t="s">
        <v>4</v>
      </c>
      <c r="D2171" s="2">
        <v>3</v>
      </c>
      <c r="E2171" s="2" t="s">
        <v>13</v>
      </c>
      <c r="F2171" s="140">
        <v>4</v>
      </c>
      <c r="G2171" s="2" t="s">
        <v>8</v>
      </c>
      <c r="H2171" s="139">
        <v>4</v>
      </c>
      <c r="J2171" s="6" t="s">
        <v>20</v>
      </c>
      <c r="K2171" s="2" t="s">
        <v>44</v>
      </c>
      <c r="L2171" s="156" t="s">
        <v>47</v>
      </c>
      <c r="M2171" s="82">
        <f t="shared" si="127"/>
        <v>2</v>
      </c>
    </row>
    <row r="2172" spans="1:13" ht="60">
      <c r="A2172" s="3" t="s">
        <v>32</v>
      </c>
      <c r="B2172" s="2">
        <v>5</v>
      </c>
      <c r="C2172" s="2" t="s">
        <v>38</v>
      </c>
      <c r="D2172" s="2">
        <v>4</v>
      </c>
      <c r="E2172" s="2" t="s">
        <v>43</v>
      </c>
      <c r="F2172" s="140">
        <v>4</v>
      </c>
      <c r="G2172" s="2" t="s">
        <v>9</v>
      </c>
      <c r="H2172" s="139">
        <v>4</v>
      </c>
      <c r="J2172" s="8" t="s">
        <v>31</v>
      </c>
      <c r="K2172" s="2" t="s">
        <v>45</v>
      </c>
      <c r="L2172" s="156" t="s">
        <v>47</v>
      </c>
      <c r="M2172" s="82">
        <f t="shared" si="127"/>
        <v>2</v>
      </c>
    </row>
    <row r="2173" spans="1:13" ht="45">
      <c r="A2173" s="3" t="s">
        <v>115</v>
      </c>
      <c r="B2173" s="2">
        <v>5</v>
      </c>
      <c r="C2173" s="2" t="s">
        <v>27</v>
      </c>
      <c r="D2173" s="2">
        <v>4</v>
      </c>
      <c r="E2173" s="2" t="s">
        <v>14</v>
      </c>
      <c r="F2173" s="140">
        <v>4</v>
      </c>
      <c r="G2173" s="2" t="s">
        <v>10</v>
      </c>
      <c r="H2173" s="139">
        <v>4</v>
      </c>
      <c r="J2173" s="3" t="s">
        <v>33</v>
      </c>
      <c r="K2173" s="2" t="s">
        <v>49</v>
      </c>
      <c r="L2173" s="156" t="s">
        <v>47</v>
      </c>
      <c r="M2173" s="82">
        <f t="shared" si="127"/>
        <v>2</v>
      </c>
    </row>
    <row r="2174" spans="1:13" ht="45">
      <c r="A2174" s="3" t="s">
        <v>116</v>
      </c>
      <c r="B2174" s="2">
        <v>5</v>
      </c>
      <c r="C2174" s="2" t="s">
        <v>323</v>
      </c>
      <c r="D2174" s="2">
        <v>4</v>
      </c>
      <c r="E2174" s="2" t="s">
        <v>15</v>
      </c>
      <c r="F2174" s="140">
        <v>4</v>
      </c>
      <c r="G2174" s="2" t="s">
        <v>18</v>
      </c>
      <c r="H2174" s="139">
        <v>4</v>
      </c>
      <c r="J2174" s="8" t="s">
        <v>16</v>
      </c>
      <c r="K2174" s="2" t="s">
        <v>40</v>
      </c>
      <c r="L2174" s="156" t="s">
        <v>48</v>
      </c>
      <c r="M2174" s="82">
        <f t="shared" si="127"/>
        <v>0</v>
      </c>
    </row>
    <row r="2175" spans="1:13" ht="60">
      <c r="A2175" s="3" t="s">
        <v>117</v>
      </c>
      <c r="B2175" s="2">
        <v>5</v>
      </c>
      <c r="C2175" s="2" t="s">
        <v>130</v>
      </c>
      <c r="D2175" s="2">
        <v>4</v>
      </c>
      <c r="E2175" s="2" t="s">
        <v>16</v>
      </c>
      <c r="F2175" s="140">
        <v>4</v>
      </c>
      <c r="G2175" s="2" t="s">
        <v>252</v>
      </c>
      <c r="H2175" s="139">
        <v>4</v>
      </c>
      <c r="J2175" s="9" t="s">
        <v>27</v>
      </c>
      <c r="K2175" s="2" t="s">
        <v>476</v>
      </c>
      <c r="L2175" s="156" t="s">
        <v>47</v>
      </c>
      <c r="M2175" s="82">
        <f t="shared" si="127"/>
        <v>2</v>
      </c>
    </row>
    <row r="2176" spans="1:13" ht="45">
      <c r="A2176" s="3" t="s">
        <v>118</v>
      </c>
      <c r="B2176" s="2">
        <v>3</v>
      </c>
      <c r="C2176" s="2" t="s">
        <v>164</v>
      </c>
      <c r="D2176" s="2">
        <v>3</v>
      </c>
      <c r="E2176" s="2" t="s">
        <v>26</v>
      </c>
      <c r="F2176" s="140">
        <v>4</v>
      </c>
      <c r="G2176" s="2" t="s">
        <v>25</v>
      </c>
      <c r="H2176" s="139">
        <v>4</v>
      </c>
      <c r="J2176" s="6" t="s">
        <v>28</v>
      </c>
      <c r="K2176" s="2" t="s">
        <v>40</v>
      </c>
      <c r="L2176" s="156" t="s">
        <v>47</v>
      </c>
      <c r="M2176" s="82">
        <f t="shared" si="127"/>
        <v>2</v>
      </c>
    </row>
    <row r="2177" spans="1:13" ht="45">
      <c r="A2177" s="3" t="s">
        <v>161</v>
      </c>
      <c r="B2177" s="2">
        <v>5</v>
      </c>
      <c r="C2177" s="2" t="s">
        <v>31</v>
      </c>
      <c r="D2177" s="2">
        <v>4</v>
      </c>
      <c r="E2177" s="2" t="s">
        <v>23</v>
      </c>
      <c r="F2177" s="140">
        <v>4</v>
      </c>
      <c r="G2177" s="2" t="s">
        <v>28</v>
      </c>
      <c r="H2177" s="139">
        <v>4</v>
      </c>
      <c r="J2177" s="3" t="s">
        <v>119</v>
      </c>
      <c r="K2177" s="2" t="s">
        <v>46</v>
      </c>
      <c r="L2177" s="156" t="s">
        <v>47</v>
      </c>
      <c r="M2177" s="82">
        <f t="shared" si="127"/>
        <v>2</v>
      </c>
    </row>
    <row r="2178" spans="1:13" ht="45">
      <c r="A2178" s="3"/>
      <c r="B2178" s="57" t="s">
        <v>132</v>
      </c>
      <c r="C2178" s="2" t="s">
        <v>30</v>
      </c>
      <c r="D2178" s="2">
        <v>4</v>
      </c>
      <c r="E2178" s="2" t="s">
        <v>490</v>
      </c>
      <c r="F2178" s="140">
        <v>3</v>
      </c>
      <c r="G2178" s="2" t="s">
        <v>29</v>
      </c>
      <c r="H2178" s="139">
        <v>4</v>
      </c>
      <c r="J2178" s="9" t="s">
        <v>31</v>
      </c>
      <c r="K2178" s="2" t="s">
        <v>51</v>
      </c>
      <c r="L2178" s="156" t="s">
        <v>47</v>
      </c>
      <c r="M2178" s="82">
        <f t="shared" si="127"/>
        <v>2</v>
      </c>
    </row>
    <row r="2179" spans="1:13" ht="30.75" thickBot="1">
      <c r="A2179" s="3"/>
      <c r="B2179" s="57" t="s">
        <v>132</v>
      </c>
      <c r="C2179" s="2"/>
      <c r="D2179" s="58" t="s">
        <v>132</v>
      </c>
      <c r="E2179" s="2" t="s">
        <v>144</v>
      </c>
      <c r="F2179" s="140">
        <v>4</v>
      </c>
      <c r="G2179" s="2" t="s">
        <v>318</v>
      </c>
      <c r="H2179" s="58">
        <v>4</v>
      </c>
      <c r="J2179" s="78" t="s">
        <v>117</v>
      </c>
      <c r="K2179" s="140" t="s">
        <v>152</v>
      </c>
      <c r="L2179" s="156" t="s">
        <v>47</v>
      </c>
      <c r="M2179" s="82">
        <f t="shared" si="127"/>
        <v>2</v>
      </c>
    </row>
    <row r="2180" spans="1:13" ht="30.75" thickBot="1">
      <c r="A2180" s="3"/>
      <c r="B2180" s="57" t="s">
        <v>132</v>
      </c>
      <c r="C2180" s="2"/>
      <c r="D2180" s="58" t="s">
        <v>132</v>
      </c>
      <c r="E2180" s="2" t="s">
        <v>478</v>
      </c>
      <c r="F2180" s="58">
        <v>4</v>
      </c>
      <c r="G2180" s="2" t="s">
        <v>269</v>
      </c>
      <c r="H2180" s="58">
        <v>4</v>
      </c>
      <c r="J2180" s="157" t="s">
        <v>135</v>
      </c>
      <c r="K2180" s="42" t="s">
        <v>107</v>
      </c>
      <c r="L2180" s="158"/>
      <c r="M2180" s="83"/>
    </row>
    <row r="2181" spans="1:13" ht="15.75" thickBot="1">
      <c r="A2181" s="4"/>
      <c r="B2181" s="58" t="s">
        <v>132</v>
      </c>
      <c r="C2181" s="5"/>
      <c r="D2181" s="58" t="s">
        <v>132</v>
      </c>
      <c r="E2181" s="5"/>
      <c r="F2181" s="58" t="s">
        <v>132</v>
      </c>
      <c r="G2181" s="5"/>
      <c r="H2181" s="58" t="s">
        <v>132</v>
      </c>
      <c r="K2181" s="90"/>
    </row>
    <row r="2182" spans="1:13" ht="15.75" thickBot="1">
      <c r="A2182"/>
      <c r="B2182"/>
      <c r="C2182"/>
      <c r="D2182"/>
      <c r="E2182"/>
      <c r="F2182"/>
      <c r="G2182"/>
      <c r="H2182"/>
      <c r="J2182"/>
      <c r="K2182"/>
      <c r="L2182"/>
    </row>
    <row r="2183" spans="1:13" ht="19.5" thickBot="1">
      <c r="A2183" s="391">
        <v>45419</v>
      </c>
      <c r="B2183" s="392"/>
      <c r="C2183" s="392"/>
      <c r="D2183" s="392"/>
      <c r="E2183" s="392"/>
      <c r="F2183" s="392"/>
      <c r="G2183" s="393"/>
      <c r="H2183" s="89">
        <f>SUM(B2185:B2198,D2185:D2198,F2185:F2198,H2185:H2198)+SUM(M2184:M2196)</f>
        <v>219</v>
      </c>
      <c r="J2183" s="53" t="s">
        <v>34</v>
      </c>
      <c r="K2183" s="54" t="s">
        <v>35</v>
      </c>
      <c r="L2183" s="91" t="s">
        <v>50</v>
      </c>
      <c r="M2183" s="161" t="s">
        <v>151</v>
      </c>
    </row>
    <row r="2184" spans="1:13" ht="60.75" thickBot="1">
      <c r="A2184" s="49" t="s">
        <v>0</v>
      </c>
      <c r="B2184" s="51" t="s">
        <v>120</v>
      </c>
      <c r="C2184" s="50" t="s">
        <v>1</v>
      </c>
      <c r="D2184" s="51" t="s">
        <v>120</v>
      </c>
      <c r="E2184" s="50" t="s">
        <v>112</v>
      </c>
      <c r="F2184" s="51" t="s">
        <v>120</v>
      </c>
      <c r="G2184" s="50" t="s">
        <v>131</v>
      </c>
      <c r="H2184" s="52" t="s">
        <v>120</v>
      </c>
      <c r="I2184" s="155">
        <f>H2183/230</f>
        <v>0.95217391304347831</v>
      </c>
      <c r="J2184" s="10" t="s">
        <v>21</v>
      </c>
      <c r="K2184" s="46" t="s">
        <v>467</v>
      </c>
      <c r="L2184" s="159" t="s">
        <v>47</v>
      </c>
      <c r="M2184" s="160">
        <f t="shared" ref="M2184:M2196" si="128">IF(L2184="✔",2,0)</f>
        <v>2</v>
      </c>
    </row>
    <row r="2185" spans="1:13" ht="45">
      <c r="A2185" s="47" t="s">
        <v>424</v>
      </c>
      <c r="B2185" s="48">
        <v>5</v>
      </c>
      <c r="C2185" s="48" t="s">
        <v>2</v>
      </c>
      <c r="D2185" s="48">
        <v>4</v>
      </c>
      <c r="E2185" s="48" t="s">
        <v>11</v>
      </c>
      <c r="F2185" s="55">
        <v>5</v>
      </c>
      <c r="G2185" s="48" t="s">
        <v>5</v>
      </c>
      <c r="H2185" s="138">
        <v>4</v>
      </c>
      <c r="J2185" s="7" t="s">
        <v>2</v>
      </c>
      <c r="K2185" s="2" t="s">
        <v>37</v>
      </c>
      <c r="L2185" s="156" t="s">
        <v>47</v>
      </c>
      <c r="M2185" s="82">
        <f t="shared" si="128"/>
        <v>2</v>
      </c>
    </row>
    <row r="2186" spans="1:13" ht="45">
      <c r="A2186" s="3" t="s">
        <v>113</v>
      </c>
      <c r="B2186" s="2">
        <v>4</v>
      </c>
      <c r="C2186" s="2" t="s">
        <v>21</v>
      </c>
      <c r="D2186" s="2">
        <v>2</v>
      </c>
      <c r="E2186" s="2" t="s">
        <v>479</v>
      </c>
      <c r="F2186" s="140">
        <v>5</v>
      </c>
      <c r="G2186" s="2" t="s">
        <v>6</v>
      </c>
      <c r="H2186" s="139">
        <v>4</v>
      </c>
      <c r="J2186" s="8" t="s">
        <v>4</v>
      </c>
      <c r="K2186" s="2" t="s">
        <v>39</v>
      </c>
      <c r="L2186" s="156" t="s">
        <v>47</v>
      </c>
      <c r="M2186" s="82">
        <f t="shared" si="128"/>
        <v>2</v>
      </c>
    </row>
    <row r="2187" spans="1:13" ht="45">
      <c r="A2187" s="3" t="s">
        <v>163</v>
      </c>
      <c r="B2187" s="2">
        <v>5</v>
      </c>
      <c r="C2187" s="2" t="s">
        <v>17</v>
      </c>
      <c r="D2187" s="2">
        <v>3</v>
      </c>
      <c r="E2187" s="2" t="s">
        <v>12</v>
      </c>
      <c r="F2187" s="140">
        <v>5</v>
      </c>
      <c r="G2187" s="2" t="s">
        <v>7</v>
      </c>
      <c r="H2187" s="139">
        <v>4</v>
      </c>
      <c r="J2187" s="8" t="s">
        <v>38</v>
      </c>
      <c r="K2187" s="2" t="s">
        <v>41</v>
      </c>
      <c r="L2187" s="156" t="s">
        <v>47</v>
      </c>
      <c r="M2187" s="82">
        <f t="shared" si="128"/>
        <v>2</v>
      </c>
    </row>
    <row r="2188" spans="1:13" ht="45">
      <c r="A2188" s="3" t="s">
        <v>114</v>
      </c>
      <c r="B2188" s="2">
        <v>5</v>
      </c>
      <c r="C2188" s="2" t="s">
        <v>4</v>
      </c>
      <c r="D2188" s="2">
        <v>3</v>
      </c>
      <c r="E2188" s="2" t="s">
        <v>13</v>
      </c>
      <c r="F2188" s="140">
        <v>4</v>
      </c>
      <c r="G2188" s="2" t="s">
        <v>8</v>
      </c>
      <c r="H2188" s="139">
        <v>4</v>
      </c>
      <c r="J2188" s="6" t="s">
        <v>20</v>
      </c>
      <c r="K2188" s="2" t="s">
        <v>44</v>
      </c>
      <c r="L2188" s="156" t="s">
        <v>47</v>
      </c>
      <c r="M2188" s="82">
        <f t="shared" si="128"/>
        <v>2</v>
      </c>
    </row>
    <row r="2189" spans="1:13" ht="60">
      <c r="A2189" s="3" t="s">
        <v>32</v>
      </c>
      <c r="B2189" s="2">
        <v>5</v>
      </c>
      <c r="C2189" s="2" t="s">
        <v>38</v>
      </c>
      <c r="D2189" s="2">
        <v>4</v>
      </c>
      <c r="E2189" s="2" t="s">
        <v>43</v>
      </c>
      <c r="F2189" s="140">
        <v>4</v>
      </c>
      <c r="G2189" s="2" t="s">
        <v>9</v>
      </c>
      <c r="H2189" s="139">
        <v>4</v>
      </c>
      <c r="J2189" s="8" t="s">
        <v>31</v>
      </c>
      <c r="K2189" s="2" t="s">
        <v>45</v>
      </c>
      <c r="L2189" s="156" t="s">
        <v>47</v>
      </c>
      <c r="M2189" s="82">
        <f t="shared" si="128"/>
        <v>2</v>
      </c>
    </row>
    <row r="2190" spans="1:13" ht="45">
      <c r="A2190" s="3" t="s">
        <v>115</v>
      </c>
      <c r="B2190" s="2">
        <v>5</v>
      </c>
      <c r="C2190" s="2" t="s">
        <v>27</v>
      </c>
      <c r="D2190" s="2">
        <v>4</v>
      </c>
      <c r="E2190" s="2" t="s">
        <v>14</v>
      </c>
      <c r="F2190" s="140">
        <v>4</v>
      </c>
      <c r="G2190" s="2" t="s">
        <v>10</v>
      </c>
      <c r="H2190" s="139">
        <v>4</v>
      </c>
      <c r="J2190" s="3" t="s">
        <v>33</v>
      </c>
      <c r="K2190" s="2" t="s">
        <v>49</v>
      </c>
      <c r="L2190" s="156" t="s">
        <v>47</v>
      </c>
      <c r="M2190" s="82">
        <f t="shared" si="128"/>
        <v>2</v>
      </c>
    </row>
    <row r="2191" spans="1:13" ht="45">
      <c r="A2191" s="3" t="s">
        <v>116</v>
      </c>
      <c r="B2191" s="2">
        <v>5</v>
      </c>
      <c r="C2191" s="2" t="s">
        <v>323</v>
      </c>
      <c r="D2191" s="2">
        <v>4</v>
      </c>
      <c r="E2191" s="2" t="s">
        <v>15</v>
      </c>
      <c r="F2191" s="140">
        <v>4</v>
      </c>
      <c r="G2191" s="2" t="s">
        <v>18</v>
      </c>
      <c r="H2191" s="139">
        <v>4</v>
      </c>
      <c r="J2191" s="8" t="s">
        <v>16</v>
      </c>
      <c r="K2191" s="2" t="s">
        <v>40</v>
      </c>
      <c r="L2191" s="156" t="s">
        <v>48</v>
      </c>
      <c r="M2191" s="82">
        <f t="shared" si="128"/>
        <v>0</v>
      </c>
    </row>
    <row r="2192" spans="1:13" ht="60">
      <c r="A2192" s="3" t="s">
        <v>117</v>
      </c>
      <c r="B2192" s="2">
        <v>5</v>
      </c>
      <c r="C2192" s="2" t="s">
        <v>130</v>
      </c>
      <c r="D2192" s="2">
        <v>4</v>
      </c>
      <c r="E2192" s="2" t="s">
        <v>16</v>
      </c>
      <c r="F2192" s="140">
        <v>4</v>
      </c>
      <c r="G2192" s="2" t="s">
        <v>252</v>
      </c>
      <c r="H2192" s="139">
        <v>4</v>
      </c>
      <c r="J2192" s="9" t="s">
        <v>27</v>
      </c>
      <c r="K2192" s="2" t="s">
        <v>476</v>
      </c>
      <c r="L2192" s="156" t="s">
        <v>47</v>
      </c>
      <c r="M2192" s="82">
        <f t="shared" si="128"/>
        <v>2</v>
      </c>
    </row>
    <row r="2193" spans="1:13" ht="45">
      <c r="A2193" s="3" t="s">
        <v>118</v>
      </c>
      <c r="B2193" s="2">
        <v>5</v>
      </c>
      <c r="C2193" s="2" t="s">
        <v>164</v>
      </c>
      <c r="D2193" s="2">
        <v>3</v>
      </c>
      <c r="E2193" s="2" t="s">
        <v>26</v>
      </c>
      <c r="F2193" s="140">
        <v>4</v>
      </c>
      <c r="G2193" s="2" t="s">
        <v>25</v>
      </c>
      <c r="H2193" s="139">
        <v>4</v>
      </c>
      <c r="J2193" s="6" t="s">
        <v>28</v>
      </c>
      <c r="K2193" s="2" t="s">
        <v>40</v>
      </c>
      <c r="L2193" s="156" t="s">
        <v>47</v>
      </c>
      <c r="M2193" s="82">
        <f t="shared" si="128"/>
        <v>2</v>
      </c>
    </row>
    <row r="2194" spans="1:13" ht="45">
      <c r="A2194" s="3" t="s">
        <v>161</v>
      </c>
      <c r="B2194" s="2">
        <v>5</v>
      </c>
      <c r="C2194" s="2" t="s">
        <v>31</v>
      </c>
      <c r="D2194" s="2">
        <v>4</v>
      </c>
      <c r="E2194" s="2" t="s">
        <v>23</v>
      </c>
      <c r="F2194" s="140">
        <v>4</v>
      </c>
      <c r="G2194" s="2" t="s">
        <v>28</v>
      </c>
      <c r="H2194" s="139">
        <v>4</v>
      </c>
      <c r="J2194" s="3" t="s">
        <v>119</v>
      </c>
      <c r="K2194" s="2" t="s">
        <v>46</v>
      </c>
      <c r="L2194" s="156" t="s">
        <v>47</v>
      </c>
      <c r="M2194" s="82">
        <f t="shared" si="128"/>
        <v>2</v>
      </c>
    </row>
    <row r="2195" spans="1:13" ht="45">
      <c r="A2195" s="3"/>
      <c r="B2195" s="57" t="s">
        <v>132</v>
      </c>
      <c r="C2195" s="2" t="s">
        <v>30</v>
      </c>
      <c r="D2195" s="2">
        <v>4</v>
      </c>
      <c r="E2195" s="2" t="s">
        <v>490</v>
      </c>
      <c r="F2195" s="140">
        <v>3</v>
      </c>
      <c r="G2195" s="2" t="s">
        <v>29</v>
      </c>
      <c r="H2195" s="139">
        <v>4</v>
      </c>
      <c r="J2195" s="9" t="s">
        <v>31</v>
      </c>
      <c r="K2195" s="2" t="s">
        <v>51</v>
      </c>
      <c r="L2195" s="156" t="s">
        <v>47</v>
      </c>
      <c r="M2195" s="82">
        <f t="shared" si="128"/>
        <v>2</v>
      </c>
    </row>
    <row r="2196" spans="1:13" ht="30.75" thickBot="1">
      <c r="A2196" s="3"/>
      <c r="B2196" s="57" t="s">
        <v>132</v>
      </c>
      <c r="C2196" s="2"/>
      <c r="D2196" s="58" t="s">
        <v>132</v>
      </c>
      <c r="E2196" s="2" t="s">
        <v>144</v>
      </c>
      <c r="F2196" s="140">
        <v>4</v>
      </c>
      <c r="G2196" s="2" t="s">
        <v>318</v>
      </c>
      <c r="H2196" s="58">
        <v>4</v>
      </c>
      <c r="J2196" s="78" t="s">
        <v>117</v>
      </c>
      <c r="K2196" s="140" t="s">
        <v>152</v>
      </c>
      <c r="L2196" s="156" t="s">
        <v>47</v>
      </c>
      <c r="M2196" s="82">
        <f t="shared" si="128"/>
        <v>2</v>
      </c>
    </row>
    <row r="2197" spans="1:13" ht="30.75" thickBot="1">
      <c r="A2197" s="3"/>
      <c r="B2197" s="57" t="s">
        <v>132</v>
      </c>
      <c r="C2197" s="2"/>
      <c r="D2197" s="58" t="s">
        <v>132</v>
      </c>
      <c r="E2197" s="2" t="s">
        <v>478</v>
      </c>
      <c r="F2197" s="58">
        <v>5</v>
      </c>
      <c r="G2197" s="2" t="s">
        <v>269</v>
      </c>
      <c r="H2197" s="58">
        <v>4</v>
      </c>
      <c r="J2197" s="157" t="s">
        <v>135</v>
      </c>
      <c r="K2197" s="42" t="s">
        <v>107</v>
      </c>
      <c r="L2197" s="158"/>
      <c r="M2197" s="83"/>
    </row>
    <row r="2198" spans="1:13" ht="15.75" thickBot="1">
      <c r="A2198" s="4"/>
      <c r="B2198" s="58" t="s">
        <v>132</v>
      </c>
      <c r="C2198" s="5"/>
      <c r="D2198" s="58" t="s">
        <v>132</v>
      </c>
      <c r="E2198" s="5"/>
      <c r="F2198" s="58" t="s">
        <v>132</v>
      </c>
      <c r="G2198" s="5"/>
      <c r="H2198" s="58" t="s">
        <v>132</v>
      </c>
      <c r="K2198" s="90"/>
    </row>
    <row r="2199" spans="1:13" ht="15.75" thickBot="1">
      <c r="A2199"/>
      <c r="B2199"/>
      <c r="C2199"/>
      <c r="D2199"/>
      <c r="E2199"/>
      <c r="F2199"/>
      <c r="G2199"/>
      <c r="H2199"/>
      <c r="J2199"/>
      <c r="K2199"/>
      <c r="L2199"/>
    </row>
    <row r="2200" spans="1:13" ht="19.5" thickBot="1">
      <c r="A2200" s="391">
        <v>45420</v>
      </c>
      <c r="B2200" s="392"/>
      <c r="C2200" s="392"/>
      <c r="D2200" s="392"/>
      <c r="E2200" s="392"/>
      <c r="F2200" s="392"/>
      <c r="G2200" s="393"/>
      <c r="H2200" s="89">
        <f>SUM(B2202:B2215,D2202:D2215,F2202:F2215,H2202:H2215)+SUM(M2201:M2213)</f>
        <v>221</v>
      </c>
      <c r="J2200" s="53" t="s">
        <v>34</v>
      </c>
      <c r="K2200" s="54" t="s">
        <v>35</v>
      </c>
      <c r="L2200" s="91" t="s">
        <v>50</v>
      </c>
      <c r="M2200" s="161" t="s">
        <v>151</v>
      </c>
    </row>
    <row r="2201" spans="1:13" ht="60.75" thickBot="1">
      <c r="A2201" s="49" t="s">
        <v>0</v>
      </c>
      <c r="B2201" s="51" t="s">
        <v>120</v>
      </c>
      <c r="C2201" s="50" t="s">
        <v>1</v>
      </c>
      <c r="D2201" s="51" t="s">
        <v>120</v>
      </c>
      <c r="E2201" s="50" t="s">
        <v>112</v>
      </c>
      <c r="F2201" s="51" t="s">
        <v>120</v>
      </c>
      <c r="G2201" s="50" t="s">
        <v>131</v>
      </c>
      <c r="H2201" s="52" t="s">
        <v>120</v>
      </c>
      <c r="I2201" s="155">
        <f>H2200/230</f>
        <v>0.96086956521739131</v>
      </c>
      <c r="J2201" s="10" t="s">
        <v>21</v>
      </c>
      <c r="K2201" s="46" t="s">
        <v>467</v>
      </c>
      <c r="L2201" s="159" t="s">
        <v>47</v>
      </c>
      <c r="M2201" s="160">
        <f t="shared" ref="M2201:M2213" si="129">IF(L2201="✔",2,0)</f>
        <v>2</v>
      </c>
    </row>
    <row r="2202" spans="1:13" ht="45">
      <c r="A2202" s="47" t="s">
        <v>424</v>
      </c>
      <c r="B2202" s="48">
        <v>5</v>
      </c>
      <c r="C2202" s="48" t="s">
        <v>2</v>
      </c>
      <c r="D2202" s="48">
        <v>4</v>
      </c>
      <c r="E2202" s="48" t="s">
        <v>11</v>
      </c>
      <c r="F2202" s="55">
        <v>5</v>
      </c>
      <c r="G2202" s="48" t="s">
        <v>5</v>
      </c>
      <c r="H2202" s="138">
        <v>4</v>
      </c>
      <c r="J2202" s="7" t="s">
        <v>2</v>
      </c>
      <c r="K2202" s="2" t="s">
        <v>37</v>
      </c>
      <c r="L2202" s="156" t="s">
        <v>47</v>
      </c>
      <c r="M2202" s="82">
        <f t="shared" si="129"/>
        <v>2</v>
      </c>
    </row>
    <row r="2203" spans="1:13" ht="45">
      <c r="A2203" s="3" t="s">
        <v>113</v>
      </c>
      <c r="B2203" s="2">
        <v>4</v>
      </c>
      <c r="C2203" s="2" t="s">
        <v>21</v>
      </c>
      <c r="D2203" s="2">
        <v>4</v>
      </c>
      <c r="E2203" s="2" t="s">
        <v>479</v>
      </c>
      <c r="F2203" s="140">
        <v>5</v>
      </c>
      <c r="G2203" s="2" t="s">
        <v>6</v>
      </c>
      <c r="H2203" s="139">
        <v>4</v>
      </c>
      <c r="J2203" s="8" t="s">
        <v>4</v>
      </c>
      <c r="K2203" s="2" t="s">
        <v>39</v>
      </c>
      <c r="L2203" s="156" t="s">
        <v>47</v>
      </c>
      <c r="M2203" s="82">
        <f t="shared" si="129"/>
        <v>2</v>
      </c>
    </row>
    <row r="2204" spans="1:13" ht="45">
      <c r="A2204" s="3" t="s">
        <v>163</v>
      </c>
      <c r="B2204" s="2">
        <v>5</v>
      </c>
      <c r="C2204" s="2" t="s">
        <v>17</v>
      </c>
      <c r="D2204" s="2">
        <v>3</v>
      </c>
      <c r="E2204" s="2" t="s">
        <v>12</v>
      </c>
      <c r="F2204" s="140">
        <v>5</v>
      </c>
      <c r="G2204" s="2" t="s">
        <v>7</v>
      </c>
      <c r="H2204" s="139">
        <v>4</v>
      </c>
      <c r="J2204" s="8" t="s">
        <v>38</v>
      </c>
      <c r="K2204" s="2" t="s">
        <v>41</v>
      </c>
      <c r="L2204" s="156" t="s">
        <v>47</v>
      </c>
      <c r="M2204" s="82">
        <f t="shared" si="129"/>
        <v>2</v>
      </c>
    </row>
    <row r="2205" spans="1:13" ht="45">
      <c r="A2205" s="3" t="s">
        <v>114</v>
      </c>
      <c r="B2205" s="2">
        <v>5</v>
      </c>
      <c r="C2205" s="2" t="s">
        <v>4</v>
      </c>
      <c r="D2205" s="2">
        <v>3</v>
      </c>
      <c r="E2205" s="2" t="s">
        <v>13</v>
      </c>
      <c r="F2205" s="140">
        <v>4</v>
      </c>
      <c r="G2205" s="2" t="s">
        <v>8</v>
      </c>
      <c r="H2205" s="139">
        <v>4</v>
      </c>
      <c r="J2205" s="6" t="s">
        <v>20</v>
      </c>
      <c r="K2205" s="2" t="s">
        <v>44</v>
      </c>
      <c r="L2205" s="156" t="s">
        <v>47</v>
      </c>
      <c r="M2205" s="82">
        <f t="shared" si="129"/>
        <v>2</v>
      </c>
    </row>
    <row r="2206" spans="1:13" ht="60">
      <c r="A2206" s="3" t="s">
        <v>32</v>
      </c>
      <c r="B2206" s="2">
        <v>5</v>
      </c>
      <c r="C2206" s="2" t="s">
        <v>38</v>
      </c>
      <c r="D2206" s="2">
        <v>4</v>
      </c>
      <c r="E2206" s="2" t="s">
        <v>43</v>
      </c>
      <c r="F2206" s="140">
        <v>4</v>
      </c>
      <c r="G2206" s="2" t="s">
        <v>9</v>
      </c>
      <c r="H2206" s="139">
        <v>4</v>
      </c>
      <c r="J2206" s="8" t="s">
        <v>31</v>
      </c>
      <c r="K2206" s="2" t="s">
        <v>45</v>
      </c>
      <c r="L2206" s="156" t="s">
        <v>47</v>
      </c>
      <c r="M2206" s="82">
        <f t="shared" si="129"/>
        <v>2</v>
      </c>
    </row>
    <row r="2207" spans="1:13" ht="45">
      <c r="A2207" s="3" t="s">
        <v>115</v>
      </c>
      <c r="B2207" s="2">
        <v>5</v>
      </c>
      <c r="C2207" s="2" t="s">
        <v>27</v>
      </c>
      <c r="D2207" s="2">
        <v>4</v>
      </c>
      <c r="E2207" s="2" t="s">
        <v>14</v>
      </c>
      <c r="F2207" s="140">
        <v>4</v>
      </c>
      <c r="G2207" s="2" t="s">
        <v>10</v>
      </c>
      <c r="H2207" s="139">
        <v>4</v>
      </c>
      <c r="J2207" s="3" t="s">
        <v>33</v>
      </c>
      <c r="K2207" s="2" t="s">
        <v>49</v>
      </c>
      <c r="L2207" s="156" t="s">
        <v>47</v>
      </c>
      <c r="M2207" s="82">
        <f t="shared" si="129"/>
        <v>2</v>
      </c>
    </row>
    <row r="2208" spans="1:13" ht="45">
      <c r="A2208" s="3" t="s">
        <v>116</v>
      </c>
      <c r="B2208" s="2">
        <v>5</v>
      </c>
      <c r="C2208" s="2" t="s">
        <v>323</v>
      </c>
      <c r="D2208" s="2">
        <v>4</v>
      </c>
      <c r="E2208" s="2" t="s">
        <v>15</v>
      </c>
      <c r="F2208" s="140">
        <v>4</v>
      </c>
      <c r="G2208" s="2" t="s">
        <v>18</v>
      </c>
      <c r="H2208" s="139">
        <v>4</v>
      </c>
      <c r="J2208" s="8" t="s">
        <v>16</v>
      </c>
      <c r="K2208" s="2" t="s">
        <v>40</v>
      </c>
      <c r="L2208" s="156" t="s">
        <v>48</v>
      </c>
      <c r="M2208" s="82">
        <f t="shared" si="129"/>
        <v>0</v>
      </c>
    </row>
    <row r="2209" spans="1:13" ht="60">
      <c r="A2209" s="3" t="s">
        <v>117</v>
      </c>
      <c r="B2209" s="2">
        <v>5</v>
      </c>
      <c r="C2209" s="2" t="s">
        <v>130</v>
      </c>
      <c r="D2209" s="2">
        <v>4</v>
      </c>
      <c r="E2209" s="2" t="s">
        <v>16</v>
      </c>
      <c r="F2209" s="140">
        <v>4</v>
      </c>
      <c r="G2209" s="2" t="s">
        <v>252</v>
      </c>
      <c r="H2209" s="139">
        <v>4</v>
      </c>
      <c r="J2209" s="9" t="s">
        <v>27</v>
      </c>
      <c r="K2209" s="2" t="s">
        <v>476</v>
      </c>
      <c r="L2209" s="156" t="s">
        <v>47</v>
      </c>
      <c r="M2209" s="82">
        <f t="shared" si="129"/>
        <v>2</v>
      </c>
    </row>
    <row r="2210" spans="1:13" ht="45">
      <c r="A2210" s="3" t="s">
        <v>118</v>
      </c>
      <c r="B2210" s="2">
        <v>5</v>
      </c>
      <c r="C2210" s="2" t="s">
        <v>164</v>
      </c>
      <c r="D2210" s="2">
        <v>3</v>
      </c>
      <c r="E2210" s="2" t="s">
        <v>26</v>
      </c>
      <c r="F2210" s="140">
        <v>4</v>
      </c>
      <c r="G2210" s="2" t="s">
        <v>25</v>
      </c>
      <c r="H2210" s="139">
        <v>4</v>
      </c>
      <c r="J2210" s="6" t="s">
        <v>28</v>
      </c>
      <c r="K2210" s="2" t="s">
        <v>40</v>
      </c>
      <c r="L2210" s="156" t="s">
        <v>47</v>
      </c>
      <c r="M2210" s="82">
        <f t="shared" si="129"/>
        <v>2</v>
      </c>
    </row>
    <row r="2211" spans="1:13" ht="45">
      <c r="A2211" s="3" t="s">
        <v>161</v>
      </c>
      <c r="B2211" s="2">
        <v>5</v>
      </c>
      <c r="C2211" s="2" t="s">
        <v>31</v>
      </c>
      <c r="D2211" s="2">
        <v>4</v>
      </c>
      <c r="E2211" s="2" t="s">
        <v>23</v>
      </c>
      <c r="F2211" s="140">
        <v>4</v>
      </c>
      <c r="G2211" s="2" t="s">
        <v>28</v>
      </c>
      <c r="H2211" s="139">
        <v>4</v>
      </c>
      <c r="J2211" s="3" t="s">
        <v>119</v>
      </c>
      <c r="K2211" s="2" t="s">
        <v>46</v>
      </c>
      <c r="L2211" s="156" t="s">
        <v>47</v>
      </c>
      <c r="M2211" s="82">
        <f t="shared" si="129"/>
        <v>2</v>
      </c>
    </row>
    <row r="2212" spans="1:13" ht="45">
      <c r="A2212" s="3"/>
      <c r="B2212" s="57" t="s">
        <v>132</v>
      </c>
      <c r="C2212" s="2" t="s">
        <v>30</v>
      </c>
      <c r="D2212" s="2">
        <v>4</v>
      </c>
      <c r="E2212" s="2" t="s">
        <v>490</v>
      </c>
      <c r="F2212" s="140">
        <v>3</v>
      </c>
      <c r="G2212" s="2" t="s">
        <v>29</v>
      </c>
      <c r="H2212" s="139">
        <v>4</v>
      </c>
      <c r="J2212" s="9" t="s">
        <v>31</v>
      </c>
      <c r="K2212" s="2" t="s">
        <v>51</v>
      </c>
      <c r="L2212" s="156" t="s">
        <v>47</v>
      </c>
      <c r="M2212" s="82">
        <f t="shared" si="129"/>
        <v>2</v>
      </c>
    </row>
    <row r="2213" spans="1:13" ht="30.75" thickBot="1">
      <c r="A2213" s="3"/>
      <c r="B2213" s="57" t="s">
        <v>132</v>
      </c>
      <c r="C2213" s="2"/>
      <c r="D2213" s="58" t="s">
        <v>132</v>
      </c>
      <c r="E2213" s="2" t="s">
        <v>144</v>
      </c>
      <c r="F2213" s="140">
        <v>4</v>
      </c>
      <c r="G2213" s="2" t="s">
        <v>318</v>
      </c>
      <c r="H2213" s="58">
        <v>4</v>
      </c>
      <c r="J2213" s="78" t="s">
        <v>117</v>
      </c>
      <c r="K2213" s="140" t="s">
        <v>152</v>
      </c>
      <c r="L2213" s="156" t="s">
        <v>47</v>
      </c>
      <c r="M2213" s="82">
        <f t="shared" si="129"/>
        <v>2</v>
      </c>
    </row>
    <row r="2214" spans="1:13" ht="30.75" thickBot="1">
      <c r="A2214" s="3"/>
      <c r="B2214" s="57" t="s">
        <v>132</v>
      </c>
      <c r="C2214" s="2"/>
      <c r="D2214" s="58" t="s">
        <v>132</v>
      </c>
      <c r="E2214" s="2" t="s">
        <v>478</v>
      </c>
      <c r="F2214" s="58">
        <v>5</v>
      </c>
      <c r="G2214" s="2" t="s">
        <v>269</v>
      </c>
      <c r="H2214" s="58">
        <v>4</v>
      </c>
      <c r="J2214" s="157" t="s">
        <v>135</v>
      </c>
      <c r="K2214" s="42" t="s">
        <v>107</v>
      </c>
      <c r="L2214" s="158"/>
      <c r="M2214" s="83"/>
    </row>
    <row r="2215" spans="1:13" ht="15.75" thickBot="1">
      <c r="A2215" s="4"/>
      <c r="B2215" s="58" t="s">
        <v>132</v>
      </c>
      <c r="C2215" s="5"/>
      <c r="D2215" s="58" t="s">
        <v>132</v>
      </c>
      <c r="E2215" s="5"/>
      <c r="F2215" s="58" t="s">
        <v>132</v>
      </c>
      <c r="G2215" s="5"/>
      <c r="H2215" s="58" t="s">
        <v>132</v>
      </c>
      <c r="K2215" s="90"/>
    </row>
    <row r="2216" spans="1:13" ht="15.75" thickBot="1">
      <c r="A2216"/>
      <c r="B2216"/>
      <c r="C2216"/>
      <c r="D2216"/>
      <c r="E2216"/>
      <c r="F2216"/>
      <c r="G2216"/>
      <c r="H2216"/>
      <c r="J2216"/>
      <c r="K2216"/>
      <c r="L2216"/>
    </row>
    <row r="2217" spans="1:13" ht="19.5" thickBot="1">
      <c r="A2217" s="391">
        <v>45421</v>
      </c>
      <c r="B2217" s="392"/>
      <c r="C2217" s="392"/>
      <c r="D2217" s="392"/>
      <c r="E2217" s="392"/>
      <c r="F2217" s="392"/>
      <c r="G2217" s="393"/>
      <c r="H2217" s="89">
        <f>SUM(B2219:B2232,D2219:D2232,F2219:F2232,H2219:H2232)+SUM(M2218:M2230)</f>
        <v>221</v>
      </c>
      <c r="J2217" s="53" t="s">
        <v>34</v>
      </c>
      <c r="K2217" s="54" t="s">
        <v>35</v>
      </c>
      <c r="L2217" s="91" t="s">
        <v>50</v>
      </c>
      <c r="M2217" s="161" t="s">
        <v>151</v>
      </c>
    </row>
    <row r="2218" spans="1:13" ht="60.75" thickBot="1">
      <c r="A2218" s="49" t="s">
        <v>0</v>
      </c>
      <c r="B2218" s="51" t="s">
        <v>120</v>
      </c>
      <c r="C2218" s="50" t="s">
        <v>1</v>
      </c>
      <c r="D2218" s="51" t="s">
        <v>120</v>
      </c>
      <c r="E2218" s="50" t="s">
        <v>112</v>
      </c>
      <c r="F2218" s="51" t="s">
        <v>120</v>
      </c>
      <c r="G2218" s="50" t="s">
        <v>131</v>
      </c>
      <c r="H2218" s="52" t="s">
        <v>120</v>
      </c>
      <c r="I2218" s="155">
        <f>H2217/230</f>
        <v>0.96086956521739131</v>
      </c>
      <c r="J2218" s="10" t="s">
        <v>21</v>
      </c>
      <c r="K2218" s="46" t="s">
        <v>467</v>
      </c>
      <c r="L2218" s="159" t="s">
        <v>47</v>
      </c>
      <c r="M2218" s="160">
        <f t="shared" ref="M2218:M2230" si="130">IF(L2218="✔",2,0)</f>
        <v>2</v>
      </c>
    </row>
    <row r="2219" spans="1:13" ht="45">
      <c r="A2219" s="47" t="s">
        <v>424</v>
      </c>
      <c r="B2219" s="48">
        <v>5</v>
      </c>
      <c r="C2219" s="48" t="s">
        <v>2</v>
      </c>
      <c r="D2219" s="48">
        <v>4</v>
      </c>
      <c r="E2219" s="48" t="s">
        <v>11</v>
      </c>
      <c r="F2219" s="55">
        <v>5</v>
      </c>
      <c r="G2219" s="48" t="s">
        <v>5</v>
      </c>
      <c r="H2219" s="138">
        <v>4</v>
      </c>
      <c r="J2219" s="7" t="s">
        <v>2</v>
      </c>
      <c r="K2219" s="2" t="s">
        <v>37</v>
      </c>
      <c r="L2219" s="156" t="s">
        <v>47</v>
      </c>
      <c r="M2219" s="82">
        <f t="shared" si="130"/>
        <v>2</v>
      </c>
    </row>
    <row r="2220" spans="1:13" ht="45">
      <c r="A2220" s="3" t="s">
        <v>113</v>
      </c>
      <c r="B2220" s="2">
        <v>4</v>
      </c>
      <c r="C2220" s="2" t="s">
        <v>21</v>
      </c>
      <c r="D2220" s="2">
        <v>4</v>
      </c>
      <c r="E2220" s="2" t="s">
        <v>479</v>
      </c>
      <c r="F2220" s="140">
        <v>5</v>
      </c>
      <c r="G2220" s="2" t="s">
        <v>6</v>
      </c>
      <c r="H2220" s="139">
        <v>4</v>
      </c>
      <c r="J2220" s="8" t="s">
        <v>4</v>
      </c>
      <c r="K2220" s="2" t="s">
        <v>39</v>
      </c>
      <c r="L2220" s="156" t="s">
        <v>47</v>
      </c>
      <c r="M2220" s="82">
        <f t="shared" si="130"/>
        <v>2</v>
      </c>
    </row>
    <row r="2221" spans="1:13" ht="45">
      <c r="A2221" s="3" t="s">
        <v>163</v>
      </c>
      <c r="B2221" s="2">
        <v>5</v>
      </c>
      <c r="C2221" s="2" t="s">
        <v>17</v>
      </c>
      <c r="D2221" s="2">
        <v>3</v>
      </c>
      <c r="E2221" s="2" t="s">
        <v>12</v>
      </c>
      <c r="F2221" s="140">
        <v>5</v>
      </c>
      <c r="G2221" s="2" t="s">
        <v>7</v>
      </c>
      <c r="H2221" s="139">
        <v>4</v>
      </c>
      <c r="J2221" s="8" t="s">
        <v>38</v>
      </c>
      <c r="K2221" s="2" t="s">
        <v>41</v>
      </c>
      <c r="L2221" s="156" t="s">
        <v>47</v>
      </c>
      <c r="M2221" s="82">
        <f t="shared" si="130"/>
        <v>2</v>
      </c>
    </row>
    <row r="2222" spans="1:13" ht="45">
      <c r="A2222" s="3" t="s">
        <v>114</v>
      </c>
      <c r="B2222" s="2">
        <v>5</v>
      </c>
      <c r="C2222" s="2" t="s">
        <v>4</v>
      </c>
      <c r="D2222" s="2">
        <v>3</v>
      </c>
      <c r="E2222" s="2" t="s">
        <v>13</v>
      </c>
      <c r="F2222" s="140">
        <v>4</v>
      </c>
      <c r="G2222" s="2" t="s">
        <v>8</v>
      </c>
      <c r="H2222" s="139">
        <v>4</v>
      </c>
      <c r="J2222" s="6" t="s">
        <v>20</v>
      </c>
      <c r="K2222" s="2" t="s">
        <v>44</v>
      </c>
      <c r="L2222" s="156" t="s">
        <v>47</v>
      </c>
      <c r="M2222" s="82">
        <f t="shared" si="130"/>
        <v>2</v>
      </c>
    </row>
    <row r="2223" spans="1:13" ht="60">
      <c r="A2223" s="3" t="s">
        <v>32</v>
      </c>
      <c r="B2223" s="2">
        <v>5</v>
      </c>
      <c r="C2223" s="2" t="s">
        <v>38</v>
      </c>
      <c r="D2223" s="2">
        <v>4</v>
      </c>
      <c r="E2223" s="2" t="s">
        <v>43</v>
      </c>
      <c r="F2223" s="140">
        <v>4</v>
      </c>
      <c r="G2223" s="2" t="s">
        <v>9</v>
      </c>
      <c r="H2223" s="139">
        <v>4</v>
      </c>
      <c r="J2223" s="8" t="s">
        <v>31</v>
      </c>
      <c r="K2223" s="2" t="s">
        <v>45</v>
      </c>
      <c r="L2223" s="156" t="s">
        <v>47</v>
      </c>
      <c r="M2223" s="82">
        <f t="shared" si="130"/>
        <v>2</v>
      </c>
    </row>
    <row r="2224" spans="1:13" ht="45">
      <c r="A2224" s="3" t="s">
        <v>115</v>
      </c>
      <c r="B2224" s="2">
        <v>5</v>
      </c>
      <c r="C2224" s="2" t="s">
        <v>27</v>
      </c>
      <c r="D2224" s="2">
        <v>4</v>
      </c>
      <c r="E2224" s="2" t="s">
        <v>14</v>
      </c>
      <c r="F2224" s="140">
        <v>4</v>
      </c>
      <c r="G2224" s="2" t="s">
        <v>10</v>
      </c>
      <c r="H2224" s="139">
        <v>4</v>
      </c>
      <c r="J2224" s="3" t="s">
        <v>33</v>
      </c>
      <c r="K2224" s="2" t="s">
        <v>49</v>
      </c>
      <c r="L2224" s="156" t="s">
        <v>47</v>
      </c>
      <c r="M2224" s="82">
        <f t="shared" si="130"/>
        <v>2</v>
      </c>
    </row>
    <row r="2225" spans="1:13" ht="45">
      <c r="A2225" s="3" t="s">
        <v>116</v>
      </c>
      <c r="B2225" s="2">
        <v>5</v>
      </c>
      <c r="C2225" s="2" t="s">
        <v>323</v>
      </c>
      <c r="D2225" s="2">
        <v>4</v>
      </c>
      <c r="E2225" s="2" t="s">
        <v>15</v>
      </c>
      <c r="F2225" s="140">
        <v>4</v>
      </c>
      <c r="G2225" s="2" t="s">
        <v>18</v>
      </c>
      <c r="H2225" s="139">
        <v>4</v>
      </c>
      <c r="J2225" s="8" t="s">
        <v>16</v>
      </c>
      <c r="K2225" s="2" t="s">
        <v>40</v>
      </c>
      <c r="L2225" s="156" t="s">
        <v>48</v>
      </c>
      <c r="M2225" s="82">
        <f t="shared" si="130"/>
        <v>0</v>
      </c>
    </row>
    <row r="2226" spans="1:13" ht="60">
      <c r="A2226" s="3" t="s">
        <v>117</v>
      </c>
      <c r="B2226" s="2">
        <v>5</v>
      </c>
      <c r="C2226" s="2" t="s">
        <v>130</v>
      </c>
      <c r="D2226" s="2">
        <v>4</v>
      </c>
      <c r="E2226" s="2" t="s">
        <v>16</v>
      </c>
      <c r="F2226" s="140">
        <v>4</v>
      </c>
      <c r="G2226" s="2" t="s">
        <v>252</v>
      </c>
      <c r="H2226" s="139">
        <v>4</v>
      </c>
      <c r="J2226" s="9" t="s">
        <v>27</v>
      </c>
      <c r="K2226" s="2" t="s">
        <v>476</v>
      </c>
      <c r="L2226" s="156" t="s">
        <v>47</v>
      </c>
      <c r="M2226" s="82">
        <f t="shared" si="130"/>
        <v>2</v>
      </c>
    </row>
    <row r="2227" spans="1:13" ht="45">
      <c r="A2227" s="3" t="s">
        <v>118</v>
      </c>
      <c r="B2227" s="2">
        <v>5</v>
      </c>
      <c r="C2227" s="2" t="s">
        <v>164</v>
      </c>
      <c r="D2227" s="2">
        <v>3</v>
      </c>
      <c r="E2227" s="2" t="s">
        <v>26</v>
      </c>
      <c r="F2227" s="140">
        <v>4</v>
      </c>
      <c r="G2227" s="2" t="s">
        <v>25</v>
      </c>
      <c r="H2227" s="139">
        <v>4</v>
      </c>
      <c r="J2227" s="6" t="s">
        <v>28</v>
      </c>
      <c r="K2227" s="2" t="s">
        <v>40</v>
      </c>
      <c r="L2227" s="156" t="s">
        <v>47</v>
      </c>
      <c r="M2227" s="82">
        <f t="shared" si="130"/>
        <v>2</v>
      </c>
    </row>
    <row r="2228" spans="1:13" ht="45">
      <c r="A2228" s="3" t="s">
        <v>161</v>
      </c>
      <c r="B2228" s="2">
        <v>5</v>
      </c>
      <c r="C2228" s="2" t="s">
        <v>31</v>
      </c>
      <c r="D2228" s="2">
        <v>4</v>
      </c>
      <c r="E2228" s="2" t="s">
        <v>23</v>
      </c>
      <c r="F2228" s="140">
        <v>4</v>
      </c>
      <c r="G2228" s="2" t="s">
        <v>28</v>
      </c>
      <c r="H2228" s="139">
        <v>4</v>
      </c>
      <c r="J2228" s="3" t="s">
        <v>119</v>
      </c>
      <c r="K2228" s="2" t="s">
        <v>46</v>
      </c>
      <c r="L2228" s="156" t="s">
        <v>47</v>
      </c>
      <c r="M2228" s="82">
        <f t="shared" si="130"/>
        <v>2</v>
      </c>
    </row>
    <row r="2229" spans="1:13" ht="45">
      <c r="A2229" s="3"/>
      <c r="B2229" s="57" t="s">
        <v>132</v>
      </c>
      <c r="C2229" s="2" t="s">
        <v>30</v>
      </c>
      <c r="D2229" s="2">
        <v>4</v>
      </c>
      <c r="E2229" s="2" t="s">
        <v>490</v>
      </c>
      <c r="F2229" s="140">
        <v>3</v>
      </c>
      <c r="G2229" s="2" t="s">
        <v>29</v>
      </c>
      <c r="H2229" s="139">
        <v>4</v>
      </c>
      <c r="J2229" s="9" t="s">
        <v>31</v>
      </c>
      <c r="K2229" s="2" t="s">
        <v>51</v>
      </c>
      <c r="L2229" s="156" t="s">
        <v>47</v>
      </c>
      <c r="M2229" s="82">
        <f t="shared" si="130"/>
        <v>2</v>
      </c>
    </row>
    <row r="2230" spans="1:13" ht="30.75" thickBot="1">
      <c r="A2230" s="3"/>
      <c r="B2230" s="57" t="s">
        <v>132</v>
      </c>
      <c r="C2230" s="2"/>
      <c r="D2230" s="58" t="s">
        <v>132</v>
      </c>
      <c r="E2230" s="2" t="s">
        <v>144</v>
      </c>
      <c r="F2230" s="140">
        <v>4</v>
      </c>
      <c r="G2230" s="2" t="s">
        <v>318</v>
      </c>
      <c r="H2230" s="58">
        <v>4</v>
      </c>
      <c r="J2230" s="78" t="s">
        <v>117</v>
      </c>
      <c r="K2230" s="140" t="s">
        <v>152</v>
      </c>
      <c r="L2230" s="156" t="s">
        <v>47</v>
      </c>
      <c r="M2230" s="82">
        <f t="shared" si="130"/>
        <v>2</v>
      </c>
    </row>
    <row r="2231" spans="1:13" ht="30.75" thickBot="1">
      <c r="A2231" s="3"/>
      <c r="B2231" s="57" t="s">
        <v>132</v>
      </c>
      <c r="C2231" s="2"/>
      <c r="D2231" s="58" t="s">
        <v>132</v>
      </c>
      <c r="E2231" s="2" t="s">
        <v>478</v>
      </c>
      <c r="F2231" s="58">
        <v>5</v>
      </c>
      <c r="G2231" s="2" t="s">
        <v>269</v>
      </c>
      <c r="H2231" s="58">
        <v>4</v>
      </c>
      <c r="J2231" s="157" t="s">
        <v>135</v>
      </c>
      <c r="K2231" s="42" t="s">
        <v>107</v>
      </c>
      <c r="L2231" s="158"/>
      <c r="M2231" s="83"/>
    </row>
    <row r="2232" spans="1:13" ht="15.75" thickBot="1">
      <c r="A2232" s="4"/>
      <c r="B2232" s="58" t="s">
        <v>132</v>
      </c>
      <c r="C2232" s="5"/>
      <c r="D2232" s="58" t="s">
        <v>132</v>
      </c>
      <c r="E2232" s="5"/>
      <c r="F2232" s="58" t="s">
        <v>132</v>
      </c>
      <c r="G2232" s="5"/>
      <c r="H2232" s="58" t="s">
        <v>132</v>
      </c>
      <c r="K2232" s="90"/>
    </row>
    <row r="2233" spans="1:13" ht="15.75" thickBot="1">
      <c r="A2233"/>
      <c r="B2233"/>
      <c r="C2233"/>
      <c r="D2233"/>
      <c r="E2233"/>
      <c r="F2233"/>
      <c r="G2233"/>
      <c r="H2233"/>
      <c r="J2233"/>
      <c r="K2233"/>
      <c r="L2233"/>
    </row>
    <row r="2234" spans="1:13" ht="19.5" thickBot="1">
      <c r="A2234" s="391">
        <v>45422</v>
      </c>
      <c r="B2234" s="392"/>
      <c r="C2234" s="392"/>
      <c r="D2234" s="392"/>
      <c r="E2234" s="392"/>
      <c r="F2234" s="392"/>
      <c r="G2234" s="393"/>
      <c r="H2234" s="89">
        <f>SUM(B2236:B2249,D2236:D2249,F2236:F2249,H2236:H2249)+SUM(M2235:M2247)</f>
        <v>214</v>
      </c>
      <c r="J2234" s="53" t="s">
        <v>34</v>
      </c>
      <c r="K2234" s="54" t="s">
        <v>35</v>
      </c>
      <c r="L2234" s="91" t="s">
        <v>50</v>
      </c>
      <c r="M2234" s="161" t="s">
        <v>151</v>
      </c>
    </row>
    <row r="2235" spans="1:13" ht="60.75" thickBot="1">
      <c r="A2235" s="49" t="s">
        <v>0</v>
      </c>
      <c r="B2235" s="51" t="s">
        <v>120</v>
      </c>
      <c r="C2235" s="50" t="s">
        <v>1</v>
      </c>
      <c r="D2235" s="51" t="s">
        <v>120</v>
      </c>
      <c r="E2235" s="50" t="s">
        <v>112</v>
      </c>
      <c r="F2235" s="51" t="s">
        <v>120</v>
      </c>
      <c r="G2235" s="50" t="s">
        <v>131</v>
      </c>
      <c r="H2235" s="52" t="s">
        <v>120</v>
      </c>
      <c r="I2235" s="155">
        <f>H2234/230</f>
        <v>0.93043478260869561</v>
      </c>
      <c r="J2235" s="10" t="s">
        <v>21</v>
      </c>
      <c r="K2235" s="46" t="s">
        <v>467</v>
      </c>
      <c r="L2235" s="159" t="s">
        <v>47</v>
      </c>
      <c r="M2235" s="160">
        <f t="shared" ref="M2235:M2247" si="131">IF(L2235="✔",2,0)</f>
        <v>2</v>
      </c>
    </row>
    <row r="2236" spans="1:13" ht="45">
      <c r="A2236" s="47" t="s">
        <v>424</v>
      </c>
      <c r="B2236" s="48">
        <v>5</v>
      </c>
      <c r="C2236" s="48" t="s">
        <v>2</v>
      </c>
      <c r="D2236" s="48">
        <v>4</v>
      </c>
      <c r="E2236" s="48" t="s">
        <v>11</v>
      </c>
      <c r="F2236" s="55">
        <v>5</v>
      </c>
      <c r="G2236" s="48" t="s">
        <v>5</v>
      </c>
      <c r="H2236" s="138">
        <v>4</v>
      </c>
      <c r="J2236" s="7" t="s">
        <v>2</v>
      </c>
      <c r="K2236" s="2" t="s">
        <v>37</v>
      </c>
      <c r="L2236" s="156" t="s">
        <v>47</v>
      </c>
      <c r="M2236" s="82">
        <f t="shared" si="131"/>
        <v>2</v>
      </c>
    </row>
    <row r="2237" spans="1:13" ht="45">
      <c r="A2237" s="3" t="s">
        <v>113</v>
      </c>
      <c r="B2237" s="2">
        <v>4</v>
      </c>
      <c r="C2237" s="2" t="s">
        <v>21</v>
      </c>
      <c r="D2237" s="2">
        <v>4</v>
      </c>
      <c r="E2237" s="2" t="s">
        <v>479</v>
      </c>
      <c r="F2237" s="140">
        <v>5</v>
      </c>
      <c r="G2237" s="2" t="s">
        <v>6</v>
      </c>
      <c r="H2237" s="139">
        <v>4</v>
      </c>
      <c r="J2237" s="8" t="s">
        <v>4</v>
      </c>
      <c r="K2237" s="2" t="s">
        <v>39</v>
      </c>
      <c r="L2237" s="156" t="s">
        <v>47</v>
      </c>
      <c r="M2237" s="82">
        <f t="shared" si="131"/>
        <v>2</v>
      </c>
    </row>
    <row r="2238" spans="1:13" ht="45">
      <c r="A2238" s="3" t="s">
        <v>163</v>
      </c>
      <c r="B2238" s="2">
        <v>5</v>
      </c>
      <c r="C2238" s="2" t="s">
        <v>17</v>
      </c>
      <c r="D2238" s="2">
        <v>3</v>
      </c>
      <c r="E2238" s="2" t="s">
        <v>12</v>
      </c>
      <c r="F2238" s="140">
        <v>5</v>
      </c>
      <c r="G2238" s="2" t="s">
        <v>7</v>
      </c>
      <c r="H2238" s="139">
        <v>4</v>
      </c>
      <c r="J2238" s="8" t="s">
        <v>38</v>
      </c>
      <c r="K2238" s="2" t="s">
        <v>41</v>
      </c>
      <c r="L2238" s="156" t="s">
        <v>47</v>
      </c>
      <c r="M2238" s="82">
        <f t="shared" si="131"/>
        <v>2</v>
      </c>
    </row>
    <row r="2239" spans="1:13" ht="45">
      <c r="A2239" s="3" t="s">
        <v>114</v>
      </c>
      <c r="B2239" s="2">
        <v>5</v>
      </c>
      <c r="C2239" s="2" t="s">
        <v>4</v>
      </c>
      <c r="D2239" s="2">
        <v>3</v>
      </c>
      <c r="E2239" s="2" t="s">
        <v>13</v>
      </c>
      <c r="F2239" s="140">
        <v>4</v>
      </c>
      <c r="G2239" s="2" t="s">
        <v>8</v>
      </c>
      <c r="H2239" s="139">
        <v>4</v>
      </c>
      <c r="J2239" s="6" t="s">
        <v>20</v>
      </c>
      <c r="K2239" s="2" t="s">
        <v>44</v>
      </c>
      <c r="L2239" s="156" t="s">
        <v>47</v>
      </c>
      <c r="M2239" s="82">
        <f t="shared" si="131"/>
        <v>2</v>
      </c>
    </row>
    <row r="2240" spans="1:13" ht="60">
      <c r="A2240" s="3" t="s">
        <v>32</v>
      </c>
      <c r="B2240" s="2">
        <v>5</v>
      </c>
      <c r="C2240" s="2" t="s">
        <v>38</v>
      </c>
      <c r="D2240" s="2">
        <v>4</v>
      </c>
      <c r="E2240" s="2" t="s">
        <v>43</v>
      </c>
      <c r="F2240" s="140">
        <v>4</v>
      </c>
      <c r="G2240" s="2" t="s">
        <v>9</v>
      </c>
      <c r="H2240" s="139">
        <v>4</v>
      </c>
      <c r="J2240" s="8" t="s">
        <v>31</v>
      </c>
      <c r="K2240" s="2" t="s">
        <v>45</v>
      </c>
      <c r="L2240" s="156" t="s">
        <v>47</v>
      </c>
      <c r="M2240" s="82">
        <f t="shared" si="131"/>
        <v>2</v>
      </c>
    </row>
    <row r="2241" spans="1:13" ht="45">
      <c r="A2241" s="3" t="s">
        <v>115</v>
      </c>
      <c r="B2241" s="2">
        <v>5</v>
      </c>
      <c r="C2241" s="2" t="s">
        <v>27</v>
      </c>
      <c r="D2241" s="2">
        <v>4</v>
      </c>
      <c r="E2241" s="2" t="s">
        <v>14</v>
      </c>
      <c r="F2241" s="140">
        <v>4</v>
      </c>
      <c r="G2241" s="2" t="s">
        <v>10</v>
      </c>
      <c r="H2241" s="139">
        <v>4</v>
      </c>
      <c r="J2241" s="3" t="s">
        <v>33</v>
      </c>
      <c r="K2241" s="2" t="s">
        <v>49</v>
      </c>
      <c r="L2241" s="156" t="s">
        <v>47</v>
      </c>
      <c r="M2241" s="82">
        <f t="shared" si="131"/>
        <v>2</v>
      </c>
    </row>
    <row r="2242" spans="1:13" ht="45">
      <c r="A2242" s="3" t="s">
        <v>116</v>
      </c>
      <c r="B2242" s="2">
        <v>5</v>
      </c>
      <c r="C2242" s="2" t="s">
        <v>323</v>
      </c>
      <c r="D2242" s="2">
        <v>4</v>
      </c>
      <c r="E2242" s="2" t="s">
        <v>15</v>
      </c>
      <c r="F2242" s="140">
        <v>4</v>
      </c>
      <c r="G2242" s="2" t="s">
        <v>18</v>
      </c>
      <c r="H2242" s="139">
        <v>4</v>
      </c>
      <c r="J2242" s="8" t="s">
        <v>16</v>
      </c>
      <c r="K2242" s="2" t="s">
        <v>40</v>
      </c>
      <c r="L2242" s="156" t="s">
        <v>48</v>
      </c>
      <c r="M2242" s="82">
        <f t="shared" si="131"/>
        <v>0</v>
      </c>
    </row>
    <row r="2243" spans="1:13" ht="60">
      <c r="A2243" s="3" t="s">
        <v>117</v>
      </c>
      <c r="B2243" s="2">
        <v>3</v>
      </c>
      <c r="C2243" s="2" t="s">
        <v>130</v>
      </c>
      <c r="D2243" s="2">
        <v>4</v>
      </c>
      <c r="E2243" s="2" t="s">
        <v>16</v>
      </c>
      <c r="F2243" s="140">
        <v>4</v>
      </c>
      <c r="G2243" s="2" t="s">
        <v>252</v>
      </c>
      <c r="H2243" s="139">
        <v>4</v>
      </c>
      <c r="J2243" s="9" t="s">
        <v>27</v>
      </c>
      <c r="K2243" s="2" t="s">
        <v>476</v>
      </c>
      <c r="L2243" s="156" t="s">
        <v>47</v>
      </c>
      <c r="M2243" s="82">
        <f t="shared" si="131"/>
        <v>2</v>
      </c>
    </row>
    <row r="2244" spans="1:13" ht="45">
      <c r="A2244" s="3" t="s">
        <v>118</v>
      </c>
      <c r="B2244" s="2">
        <v>3</v>
      </c>
      <c r="C2244" s="2" t="s">
        <v>164</v>
      </c>
      <c r="D2244" s="2">
        <v>3</v>
      </c>
      <c r="E2244" s="2" t="s">
        <v>26</v>
      </c>
      <c r="F2244" s="140">
        <v>4</v>
      </c>
      <c r="G2244" s="2" t="s">
        <v>25</v>
      </c>
      <c r="H2244" s="139">
        <v>4</v>
      </c>
      <c r="J2244" s="6" t="s">
        <v>28</v>
      </c>
      <c r="K2244" s="2" t="s">
        <v>40</v>
      </c>
      <c r="L2244" s="156" t="s">
        <v>47</v>
      </c>
      <c r="M2244" s="82">
        <f t="shared" si="131"/>
        <v>2</v>
      </c>
    </row>
    <row r="2245" spans="1:13" ht="45">
      <c r="A2245" s="3" t="s">
        <v>161</v>
      </c>
      <c r="B2245" s="2">
        <v>5</v>
      </c>
      <c r="C2245" s="2" t="s">
        <v>31</v>
      </c>
      <c r="D2245" s="2">
        <v>4</v>
      </c>
      <c r="E2245" s="2" t="s">
        <v>23</v>
      </c>
      <c r="F2245" s="140">
        <v>4</v>
      </c>
      <c r="G2245" s="2" t="s">
        <v>28</v>
      </c>
      <c r="H2245" s="139">
        <v>4</v>
      </c>
      <c r="J2245" s="3" t="s">
        <v>119</v>
      </c>
      <c r="K2245" s="2" t="s">
        <v>46</v>
      </c>
      <c r="L2245" s="156" t="s">
        <v>47</v>
      </c>
      <c r="M2245" s="82">
        <f t="shared" si="131"/>
        <v>2</v>
      </c>
    </row>
    <row r="2246" spans="1:13" ht="45">
      <c r="A2246" s="3"/>
      <c r="B2246" s="57" t="s">
        <v>132</v>
      </c>
      <c r="C2246" s="2" t="s">
        <v>30</v>
      </c>
      <c r="D2246" s="2">
        <v>4</v>
      </c>
      <c r="E2246" s="2" t="s">
        <v>490</v>
      </c>
      <c r="F2246" s="140">
        <v>3</v>
      </c>
      <c r="G2246" s="2" t="s">
        <v>29</v>
      </c>
      <c r="H2246" s="139">
        <v>4</v>
      </c>
      <c r="J2246" s="9" t="s">
        <v>31</v>
      </c>
      <c r="K2246" s="2" t="s">
        <v>51</v>
      </c>
      <c r="L2246" s="156" t="s">
        <v>47</v>
      </c>
      <c r="M2246" s="82">
        <f t="shared" si="131"/>
        <v>2</v>
      </c>
    </row>
    <row r="2247" spans="1:13" ht="30.75" thickBot="1">
      <c r="A2247" s="3"/>
      <c r="B2247" s="57" t="s">
        <v>132</v>
      </c>
      <c r="C2247" s="2"/>
      <c r="D2247" s="58" t="s">
        <v>132</v>
      </c>
      <c r="E2247" s="2" t="s">
        <v>144</v>
      </c>
      <c r="F2247" s="140">
        <v>4</v>
      </c>
      <c r="G2247" s="2" t="s">
        <v>318</v>
      </c>
      <c r="H2247" s="58">
        <v>4</v>
      </c>
      <c r="J2247" s="78" t="s">
        <v>117</v>
      </c>
      <c r="K2247" s="140" t="s">
        <v>152</v>
      </c>
      <c r="L2247" s="156" t="s">
        <v>48</v>
      </c>
      <c r="M2247" s="82">
        <f t="shared" si="131"/>
        <v>0</v>
      </c>
    </row>
    <row r="2248" spans="1:13" ht="30.75" thickBot="1">
      <c r="A2248" s="3"/>
      <c r="B2248" s="57" t="s">
        <v>132</v>
      </c>
      <c r="C2248" s="2"/>
      <c r="D2248" s="58" t="s">
        <v>132</v>
      </c>
      <c r="E2248" s="2" t="s">
        <v>478</v>
      </c>
      <c r="F2248" s="58">
        <v>4</v>
      </c>
      <c r="G2248" s="2" t="s">
        <v>269</v>
      </c>
      <c r="H2248" s="58">
        <v>4</v>
      </c>
      <c r="J2248" s="157" t="s">
        <v>135</v>
      </c>
      <c r="K2248" s="42" t="s">
        <v>107</v>
      </c>
      <c r="L2248" s="158"/>
      <c r="M2248" s="83"/>
    </row>
    <row r="2249" spans="1:13" ht="15.75" thickBot="1">
      <c r="A2249" s="4"/>
      <c r="B2249" s="58" t="s">
        <v>132</v>
      </c>
      <c r="C2249" s="5"/>
      <c r="D2249" s="58" t="s">
        <v>132</v>
      </c>
      <c r="E2249" s="5"/>
      <c r="F2249" s="58" t="s">
        <v>132</v>
      </c>
      <c r="G2249" s="5"/>
      <c r="H2249" s="58" t="s">
        <v>132</v>
      </c>
      <c r="K2249" s="90"/>
    </row>
    <row r="2250" spans="1:13" ht="15.75" thickBot="1">
      <c r="A2250"/>
      <c r="B2250"/>
      <c r="C2250"/>
      <c r="D2250"/>
      <c r="E2250"/>
      <c r="F2250"/>
      <c r="G2250"/>
      <c r="H2250"/>
      <c r="J2250"/>
      <c r="K2250"/>
      <c r="L2250"/>
    </row>
    <row r="2251" spans="1:13" ht="19.5" thickBot="1">
      <c r="A2251" s="391">
        <v>45423</v>
      </c>
      <c r="B2251" s="392"/>
      <c r="C2251" s="392"/>
      <c r="D2251" s="392"/>
      <c r="E2251" s="392"/>
      <c r="F2251" s="392"/>
      <c r="G2251" s="393"/>
      <c r="H2251" s="89">
        <f>SUM(B2253:B2266,D2253:D2266,F2253:F2266,H2253:H2266)+SUM(M2252:M2264)</f>
        <v>214</v>
      </c>
      <c r="J2251" s="53" t="s">
        <v>34</v>
      </c>
      <c r="K2251" s="54" t="s">
        <v>35</v>
      </c>
      <c r="L2251" s="91" t="s">
        <v>50</v>
      </c>
      <c r="M2251" s="161" t="s">
        <v>151</v>
      </c>
    </row>
    <row r="2252" spans="1:13" ht="60.75" thickBot="1">
      <c r="A2252" s="49" t="s">
        <v>0</v>
      </c>
      <c r="B2252" s="51" t="s">
        <v>120</v>
      </c>
      <c r="C2252" s="50" t="s">
        <v>1</v>
      </c>
      <c r="D2252" s="51" t="s">
        <v>120</v>
      </c>
      <c r="E2252" s="50" t="s">
        <v>112</v>
      </c>
      <c r="F2252" s="51" t="s">
        <v>120</v>
      </c>
      <c r="G2252" s="50" t="s">
        <v>131</v>
      </c>
      <c r="H2252" s="52" t="s">
        <v>120</v>
      </c>
      <c r="I2252" s="155">
        <f>H2251/230</f>
        <v>0.93043478260869561</v>
      </c>
      <c r="J2252" s="10" t="s">
        <v>21</v>
      </c>
      <c r="K2252" s="46" t="s">
        <v>467</v>
      </c>
      <c r="L2252" s="159" t="s">
        <v>47</v>
      </c>
      <c r="M2252" s="160">
        <f t="shared" ref="M2252:M2264" si="132">IF(L2252="✔",2,0)</f>
        <v>2</v>
      </c>
    </row>
    <row r="2253" spans="1:13" ht="45">
      <c r="A2253" s="47" t="s">
        <v>424</v>
      </c>
      <c r="B2253" s="48">
        <v>5</v>
      </c>
      <c r="C2253" s="48" t="s">
        <v>2</v>
      </c>
      <c r="D2253" s="48">
        <v>4</v>
      </c>
      <c r="E2253" s="48" t="s">
        <v>11</v>
      </c>
      <c r="F2253" s="55">
        <v>5</v>
      </c>
      <c r="G2253" s="48" t="s">
        <v>5</v>
      </c>
      <c r="H2253" s="138">
        <v>4</v>
      </c>
      <c r="J2253" s="7" t="s">
        <v>2</v>
      </c>
      <c r="K2253" s="2" t="s">
        <v>37</v>
      </c>
      <c r="L2253" s="156" t="s">
        <v>47</v>
      </c>
      <c r="M2253" s="82">
        <f t="shared" si="132"/>
        <v>2</v>
      </c>
    </row>
    <row r="2254" spans="1:13" ht="45">
      <c r="A2254" s="3" t="s">
        <v>113</v>
      </c>
      <c r="B2254" s="2">
        <v>4</v>
      </c>
      <c r="C2254" s="2" t="s">
        <v>21</v>
      </c>
      <c r="D2254" s="2">
        <v>4</v>
      </c>
      <c r="E2254" s="2" t="s">
        <v>479</v>
      </c>
      <c r="F2254" s="140">
        <v>5</v>
      </c>
      <c r="G2254" s="2" t="s">
        <v>6</v>
      </c>
      <c r="H2254" s="139">
        <v>4</v>
      </c>
      <c r="J2254" s="8" t="s">
        <v>4</v>
      </c>
      <c r="K2254" s="2" t="s">
        <v>39</v>
      </c>
      <c r="L2254" s="156" t="s">
        <v>47</v>
      </c>
      <c r="M2254" s="82">
        <f t="shared" si="132"/>
        <v>2</v>
      </c>
    </row>
    <row r="2255" spans="1:13" ht="45">
      <c r="A2255" s="3" t="s">
        <v>163</v>
      </c>
      <c r="B2255" s="2">
        <v>5</v>
      </c>
      <c r="C2255" s="2" t="s">
        <v>17</v>
      </c>
      <c r="D2255" s="2">
        <v>3</v>
      </c>
      <c r="E2255" s="2" t="s">
        <v>12</v>
      </c>
      <c r="F2255" s="140">
        <v>5</v>
      </c>
      <c r="G2255" s="2" t="s">
        <v>7</v>
      </c>
      <c r="H2255" s="139">
        <v>4</v>
      </c>
      <c r="J2255" s="8" t="s">
        <v>38</v>
      </c>
      <c r="K2255" s="2" t="s">
        <v>41</v>
      </c>
      <c r="L2255" s="156" t="s">
        <v>47</v>
      </c>
      <c r="M2255" s="82">
        <f t="shared" si="132"/>
        <v>2</v>
      </c>
    </row>
    <row r="2256" spans="1:13" ht="45">
      <c r="A2256" s="3" t="s">
        <v>114</v>
      </c>
      <c r="B2256" s="2">
        <v>5</v>
      </c>
      <c r="C2256" s="2" t="s">
        <v>4</v>
      </c>
      <c r="D2256" s="2">
        <v>3</v>
      </c>
      <c r="E2256" s="2" t="s">
        <v>13</v>
      </c>
      <c r="F2256" s="140">
        <v>4</v>
      </c>
      <c r="G2256" s="2" t="s">
        <v>8</v>
      </c>
      <c r="H2256" s="139">
        <v>4</v>
      </c>
      <c r="J2256" s="6" t="s">
        <v>20</v>
      </c>
      <c r="K2256" s="2" t="s">
        <v>44</v>
      </c>
      <c r="L2256" s="156" t="s">
        <v>47</v>
      </c>
      <c r="M2256" s="82">
        <f t="shared" si="132"/>
        <v>2</v>
      </c>
    </row>
    <row r="2257" spans="1:13" ht="60">
      <c r="A2257" s="3" t="s">
        <v>32</v>
      </c>
      <c r="B2257" s="2">
        <v>5</v>
      </c>
      <c r="C2257" s="2" t="s">
        <v>38</v>
      </c>
      <c r="D2257" s="2">
        <v>4</v>
      </c>
      <c r="E2257" s="2" t="s">
        <v>43</v>
      </c>
      <c r="F2257" s="140">
        <v>4</v>
      </c>
      <c r="G2257" s="2" t="s">
        <v>9</v>
      </c>
      <c r="H2257" s="139">
        <v>4</v>
      </c>
      <c r="J2257" s="8" t="s">
        <v>31</v>
      </c>
      <c r="K2257" s="2" t="s">
        <v>45</v>
      </c>
      <c r="L2257" s="156" t="s">
        <v>47</v>
      </c>
      <c r="M2257" s="82">
        <f t="shared" si="132"/>
        <v>2</v>
      </c>
    </row>
    <row r="2258" spans="1:13" ht="45">
      <c r="A2258" s="3" t="s">
        <v>115</v>
      </c>
      <c r="B2258" s="2">
        <v>5</v>
      </c>
      <c r="C2258" s="2" t="s">
        <v>27</v>
      </c>
      <c r="D2258" s="2">
        <v>4</v>
      </c>
      <c r="E2258" s="2" t="s">
        <v>14</v>
      </c>
      <c r="F2258" s="140">
        <v>4</v>
      </c>
      <c r="G2258" s="2" t="s">
        <v>10</v>
      </c>
      <c r="H2258" s="139">
        <v>4</v>
      </c>
      <c r="J2258" s="3" t="s">
        <v>33</v>
      </c>
      <c r="K2258" s="2" t="s">
        <v>49</v>
      </c>
      <c r="L2258" s="156" t="s">
        <v>47</v>
      </c>
      <c r="M2258" s="82">
        <f t="shared" si="132"/>
        <v>2</v>
      </c>
    </row>
    <row r="2259" spans="1:13" ht="45">
      <c r="A2259" s="3" t="s">
        <v>116</v>
      </c>
      <c r="B2259" s="2">
        <v>5</v>
      </c>
      <c r="C2259" s="2" t="s">
        <v>323</v>
      </c>
      <c r="D2259" s="2">
        <v>4</v>
      </c>
      <c r="E2259" s="2" t="s">
        <v>15</v>
      </c>
      <c r="F2259" s="140">
        <v>4</v>
      </c>
      <c r="G2259" s="2" t="s">
        <v>18</v>
      </c>
      <c r="H2259" s="139">
        <v>4</v>
      </c>
      <c r="J2259" s="8" t="s">
        <v>16</v>
      </c>
      <c r="K2259" s="2" t="s">
        <v>40</v>
      </c>
      <c r="L2259" s="156" t="s">
        <v>48</v>
      </c>
      <c r="M2259" s="82">
        <f t="shared" si="132"/>
        <v>0</v>
      </c>
    </row>
    <row r="2260" spans="1:13" ht="60">
      <c r="A2260" s="3" t="s">
        <v>117</v>
      </c>
      <c r="B2260" s="2">
        <v>3</v>
      </c>
      <c r="C2260" s="2" t="s">
        <v>130</v>
      </c>
      <c r="D2260" s="2">
        <v>4</v>
      </c>
      <c r="E2260" s="2" t="s">
        <v>16</v>
      </c>
      <c r="F2260" s="140">
        <v>4</v>
      </c>
      <c r="G2260" s="2" t="s">
        <v>252</v>
      </c>
      <c r="H2260" s="139">
        <v>4</v>
      </c>
      <c r="J2260" s="9" t="s">
        <v>27</v>
      </c>
      <c r="K2260" s="2" t="s">
        <v>476</v>
      </c>
      <c r="L2260" s="156" t="s">
        <v>47</v>
      </c>
      <c r="M2260" s="82">
        <f t="shared" si="132"/>
        <v>2</v>
      </c>
    </row>
    <row r="2261" spans="1:13" ht="45">
      <c r="A2261" s="3" t="s">
        <v>118</v>
      </c>
      <c r="B2261" s="2">
        <v>3</v>
      </c>
      <c r="C2261" s="2" t="s">
        <v>164</v>
      </c>
      <c r="D2261" s="2">
        <v>3</v>
      </c>
      <c r="E2261" s="2" t="s">
        <v>26</v>
      </c>
      <c r="F2261" s="140">
        <v>4</v>
      </c>
      <c r="G2261" s="2" t="s">
        <v>25</v>
      </c>
      <c r="H2261" s="139">
        <v>4</v>
      </c>
      <c r="J2261" s="6" t="s">
        <v>28</v>
      </c>
      <c r="K2261" s="2" t="s">
        <v>40</v>
      </c>
      <c r="L2261" s="156" t="s">
        <v>47</v>
      </c>
      <c r="M2261" s="82">
        <f t="shared" si="132"/>
        <v>2</v>
      </c>
    </row>
    <row r="2262" spans="1:13" ht="45">
      <c r="A2262" s="3" t="s">
        <v>161</v>
      </c>
      <c r="B2262" s="2">
        <v>5</v>
      </c>
      <c r="C2262" s="2" t="s">
        <v>31</v>
      </c>
      <c r="D2262" s="2">
        <v>4</v>
      </c>
      <c r="E2262" s="2" t="s">
        <v>23</v>
      </c>
      <c r="F2262" s="140">
        <v>4</v>
      </c>
      <c r="G2262" s="2" t="s">
        <v>28</v>
      </c>
      <c r="H2262" s="139">
        <v>4</v>
      </c>
      <c r="J2262" s="3" t="s">
        <v>119</v>
      </c>
      <c r="K2262" s="2" t="s">
        <v>46</v>
      </c>
      <c r="L2262" s="156" t="s">
        <v>47</v>
      </c>
      <c r="M2262" s="82">
        <f t="shared" si="132"/>
        <v>2</v>
      </c>
    </row>
    <row r="2263" spans="1:13" ht="45">
      <c r="A2263" s="3"/>
      <c r="B2263" s="57" t="s">
        <v>132</v>
      </c>
      <c r="C2263" s="2" t="s">
        <v>30</v>
      </c>
      <c r="D2263" s="2">
        <v>4</v>
      </c>
      <c r="E2263" s="2" t="s">
        <v>490</v>
      </c>
      <c r="F2263" s="140">
        <v>3</v>
      </c>
      <c r="G2263" s="2" t="s">
        <v>29</v>
      </c>
      <c r="H2263" s="139">
        <v>4</v>
      </c>
      <c r="J2263" s="9" t="s">
        <v>31</v>
      </c>
      <c r="K2263" s="2" t="s">
        <v>51</v>
      </c>
      <c r="L2263" s="156" t="s">
        <v>47</v>
      </c>
      <c r="M2263" s="82">
        <f t="shared" si="132"/>
        <v>2</v>
      </c>
    </row>
    <row r="2264" spans="1:13" ht="30.75" thickBot="1">
      <c r="A2264" s="3"/>
      <c r="B2264" s="57" t="s">
        <v>132</v>
      </c>
      <c r="C2264" s="2"/>
      <c r="D2264" s="58" t="s">
        <v>132</v>
      </c>
      <c r="E2264" s="2" t="s">
        <v>144</v>
      </c>
      <c r="F2264" s="140">
        <v>4</v>
      </c>
      <c r="G2264" s="2" t="s">
        <v>318</v>
      </c>
      <c r="H2264" s="58">
        <v>4</v>
      </c>
      <c r="J2264" s="78" t="s">
        <v>117</v>
      </c>
      <c r="K2264" s="140" t="s">
        <v>152</v>
      </c>
      <c r="L2264" s="156" t="s">
        <v>48</v>
      </c>
      <c r="M2264" s="82">
        <f t="shared" si="132"/>
        <v>0</v>
      </c>
    </row>
    <row r="2265" spans="1:13" ht="30.75" thickBot="1">
      <c r="A2265" s="3"/>
      <c r="B2265" s="57" t="s">
        <v>132</v>
      </c>
      <c r="C2265" s="2"/>
      <c r="D2265" s="58" t="s">
        <v>132</v>
      </c>
      <c r="E2265" s="2" t="s">
        <v>478</v>
      </c>
      <c r="F2265" s="58">
        <v>4</v>
      </c>
      <c r="G2265" s="2" t="s">
        <v>269</v>
      </c>
      <c r="H2265" s="58">
        <v>4</v>
      </c>
      <c r="J2265" s="157" t="s">
        <v>135</v>
      </c>
      <c r="K2265" s="42" t="s">
        <v>107</v>
      </c>
      <c r="L2265" s="158"/>
      <c r="M2265" s="83"/>
    </row>
    <row r="2266" spans="1:13" ht="15.75" thickBot="1">
      <c r="A2266" s="4"/>
      <c r="B2266" s="58" t="s">
        <v>132</v>
      </c>
      <c r="C2266" s="5"/>
      <c r="D2266" s="58" t="s">
        <v>132</v>
      </c>
      <c r="E2266" s="5"/>
      <c r="F2266" s="58" t="s">
        <v>132</v>
      </c>
      <c r="G2266" s="5"/>
      <c r="H2266" s="58" t="s">
        <v>132</v>
      </c>
      <c r="K2266" s="90"/>
    </row>
    <row r="2267" spans="1:13" ht="15.75" thickBot="1">
      <c r="A2267"/>
      <c r="B2267"/>
      <c r="C2267"/>
      <c r="D2267"/>
      <c r="E2267"/>
      <c r="F2267"/>
      <c r="G2267"/>
      <c r="H2267"/>
      <c r="J2267"/>
      <c r="K2267"/>
      <c r="L2267"/>
    </row>
    <row r="2268" spans="1:13" ht="19.5" thickBot="1">
      <c r="A2268" s="391">
        <v>45424</v>
      </c>
      <c r="B2268" s="392"/>
      <c r="C2268" s="392"/>
      <c r="D2268" s="392"/>
      <c r="E2268" s="392"/>
      <c r="F2268" s="392"/>
      <c r="G2268" s="393"/>
      <c r="H2268" s="89">
        <f>SUM(B2270:B2283,D2270:D2283,F2270:F2283,H2270:H2283)+SUM(M2269:M2281)</f>
        <v>214</v>
      </c>
      <c r="J2268" s="53" t="s">
        <v>34</v>
      </c>
      <c r="K2268" s="54" t="s">
        <v>35</v>
      </c>
      <c r="L2268" s="91" t="s">
        <v>50</v>
      </c>
      <c r="M2268" s="161" t="s">
        <v>151</v>
      </c>
    </row>
    <row r="2269" spans="1:13" ht="60.75" thickBot="1">
      <c r="A2269" s="49" t="s">
        <v>0</v>
      </c>
      <c r="B2269" s="51" t="s">
        <v>120</v>
      </c>
      <c r="C2269" s="50" t="s">
        <v>1</v>
      </c>
      <c r="D2269" s="51" t="s">
        <v>120</v>
      </c>
      <c r="E2269" s="50" t="s">
        <v>112</v>
      </c>
      <c r="F2269" s="51" t="s">
        <v>120</v>
      </c>
      <c r="G2269" s="50" t="s">
        <v>131</v>
      </c>
      <c r="H2269" s="52" t="s">
        <v>120</v>
      </c>
      <c r="I2269" s="155">
        <f>H2268/230</f>
        <v>0.93043478260869561</v>
      </c>
      <c r="J2269" s="10" t="s">
        <v>21</v>
      </c>
      <c r="K2269" s="46" t="s">
        <v>467</v>
      </c>
      <c r="L2269" s="159" t="s">
        <v>47</v>
      </c>
      <c r="M2269" s="160">
        <f t="shared" ref="M2269:M2281" si="133">IF(L2269="✔",2,0)</f>
        <v>2</v>
      </c>
    </row>
    <row r="2270" spans="1:13" ht="45">
      <c r="A2270" s="47" t="s">
        <v>424</v>
      </c>
      <c r="B2270" s="48">
        <v>5</v>
      </c>
      <c r="C2270" s="48" t="s">
        <v>2</v>
      </c>
      <c r="D2270" s="48">
        <v>4</v>
      </c>
      <c r="E2270" s="48" t="s">
        <v>11</v>
      </c>
      <c r="F2270" s="55">
        <v>5</v>
      </c>
      <c r="G2270" s="48" t="s">
        <v>5</v>
      </c>
      <c r="H2270" s="138">
        <v>4</v>
      </c>
      <c r="J2270" s="7" t="s">
        <v>2</v>
      </c>
      <c r="K2270" s="2" t="s">
        <v>37</v>
      </c>
      <c r="L2270" s="156" t="s">
        <v>47</v>
      </c>
      <c r="M2270" s="82">
        <f t="shared" si="133"/>
        <v>2</v>
      </c>
    </row>
    <row r="2271" spans="1:13" ht="45">
      <c r="A2271" s="3" t="s">
        <v>113</v>
      </c>
      <c r="B2271" s="2">
        <v>4</v>
      </c>
      <c r="C2271" s="2" t="s">
        <v>21</v>
      </c>
      <c r="D2271" s="2">
        <v>4</v>
      </c>
      <c r="E2271" s="2" t="s">
        <v>479</v>
      </c>
      <c r="F2271" s="140">
        <v>5</v>
      </c>
      <c r="G2271" s="2" t="s">
        <v>6</v>
      </c>
      <c r="H2271" s="139">
        <v>4</v>
      </c>
      <c r="J2271" s="8" t="s">
        <v>4</v>
      </c>
      <c r="K2271" s="2" t="s">
        <v>39</v>
      </c>
      <c r="L2271" s="156" t="s">
        <v>47</v>
      </c>
      <c r="M2271" s="82">
        <f t="shared" si="133"/>
        <v>2</v>
      </c>
    </row>
    <row r="2272" spans="1:13" ht="45">
      <c r="A2272" s="3" t="s">
        <v>163</v>
      </c>
      <c r="B2272" s="2">
        <v>5</v>
      </c>
      <c r="C2272" s="2" t="s">
        <v>17</v>
      </c>
      <c r="D2272" s="2">
        <v>3</v>
      </c>
      <c r="E2272" s="2" t="s">
        <v>12</v>
      </c>
      <c r="F2272" s="140">
        <v>5</v>
      </c>
      <c r="G2272" s="2" t="s">
        <v>7</v>
      </c>
      <c r="H2272" s="139">
        <v>4</v>
      </c>
      <c r="J2272" s="8" t="s">
        <v>38</v>
      </c>
      <c r="K2272" s="2" t="s">
        <v>41</v>
      </c>
      <c r="L2272" s="156" t="s">
        <v>47</v>
      </c>
      <c r="M2272" s="82">
        <f t="shared" si="133"/>
        <v>2</v>
      </c>
    </row>
    <row r="2273" spans="1:13" ht="45">
      <c r="A2273" s="3" t="s">
        <v>114</v>
      </c>
      <c r="B2273" s="2">
        <v>5</v>
      </c>
      <c r="C2273" s="2" t="s">
        <v>4</v>
      </c>
      <c r="D2273" s="2">
        <v>3</v>
      </c>
      <c r="E2273" s="2" t="s">
        <v>13</v>
      </c>
      <c r="F2273" s="140">
        <v>4</v>
      </c>
      <c r="G2273" s="2" t="s">
        <v>8</v>
      </c>
      <c r="H2273" s="139">
        <v>4</v>
      </c>
      <c r="J2273" s="6" t="s">
        <v>20</v>
      </c>
      <c r="K2273" s="2" t="s">
        <v>44</v>
      </c>
      <c r="L2273" s="156" t="s">
        <v>47</v>
      </c>
      <c r="M2273" s="82">
        <f t="shared" si="133"/>
        <v>2</v>
      </c>
    </row>
    <row r="2274" spans="1:13" ht="60">
      <c r="A2274" s="3" t="s">
        <v>32</v>
      </c>
      <c r="B2274" s="2">
        <v>5</v>
      </c>
      <c r="C2274" s="2" t="s">
        <v>38</v>
      </c>
      <c r="D2274" s="2">
        <v>4</v>
      </c>
      <c r="E2274" s="2" t="s">
        <v>43</v>
      </c>
      <c r="F2274" s="140">
        <v>4</v>
      </c>
      <c r="G2274" s="2" t="s">
        <v>9</v>
      </c>
      <c r="H2274" s="139">
        <v>4</v>
      </c>
      <c r="J2274" s="8" t="s">
        <v>31</v>
      </c>
      <c r="K2274" s="2" t="s">
        <v>45</v>
      </c>
      <c r="L2274" s="156" t="s">
        <v>47</v>
      </c>
      <c r="M2274" s="82">
        <f t="shared" si="133"/>
        <v>2</v>
      </c>
    </row>
    <row r="2275" spans="1:13" ht="45">
      <c r="A2275" s="3" t="s">
        <v>115</v>
      </c>
      <c r="B2275" s="2">
        <v>5</v>
      </c>
      <c r="C2275" s="2" t="s">
        <v>27</v>
      </c>
      <c r="D2275" s="2">
        <v>4</v>
      </c>
      <c r="E2275" s="2" t="s">
        <v>14</v>
      </c>
      <c r="F2275" s="140">
        <v>4</v>
      </c>
      <c r="G2275" s="2" t="s">
        <v>10</v>
      </c>
      <c r="H2275" s="139">
        <v>4</v>
      </c>
      <c r="J2275" s="3" t="s">
        <v>33</v>
      </c>
      <c r="K2275" s="2" t="s">
        <v>49</v>
      </c>
      <c r="L2275" s="156" t="s">
        <v>47</v>
      </c>
      <c r="M2275" s="82">
        <f t="shared" si="133"/>
        <v>2</v>
      </c>
    </row>
    <row r="2276" spans="1:13" ht="45">
      <c r="A2276" s="3" t="s">
        <v>116</v>
      </c>
      <c r="B2276" s="2">
        <v>5</v>
      </c>
      <c r="C2276" s="2" t="s">
        <v>323</v>
      </c>
      <c r="D2276" s="2">
        <v>4</v>
      </c>
      <c r="E2276" s="2" t="s">
        <v>15</v>
      </c>
      <c r="F2276" s="140">
        <v>4</v>
      </c>
      <c r="G2276" s="2" t="s">
        <v>18</v>
      </c>
      <c r="H2276" s="139">
        <v>4</v>
      </c>
      <c r="J2276" s="8" t="s">
        <v>16</v>
      </c>
      <c r="K2276" s="2" t="s">
        <v>40</v>
      </c>
      <c r="L2276" s="156" t="s">
        <v>48</v>
      </c>
      <c r="M2276" s="82">
        <f t="shared" si="133"/>
        <v>0</v>
      </c>
    </row>
    <row r="2277" spans="1:13" ht="60">
      <c r="A2277" s="3" t="s">
        <v>117</v>
      </c>
      <c r="B2277" s="2">
        <v>3</v>
      </c>
      <c r="C2277" s="2" t="s">
        <v>130</v>
      </c>
      <c r="D2277" s="2">
        <v>4</v>
      </c>
      <c r="E2277" s="2" t="s">
        <v>16</v>
      </c>
      <c r="F2277" s="140">
        <v>4</v>
      </c>
      <c r="G2277" s="2" t="s">
        <v>252</v>
      </c>
      <c r="H2277" s="139">
        <v>4</v>
      </c>
      <c r="J2277" s="9" t="s">
        <v>27</v>
      </c>
      <c r="K2277" s="2" t="s">
        <v>476</v>
      </c>
      <c r="L2277" s="156" t="s">
        <v>47</v>
      </c>
      <c r="M2277" s="82">
        <f t="shared" si="133"/>
        <v>2</v>
      </c>
    </row>
    <row r="2278" spans="1:13" ht="45">
      <c r="A2278" s="3" t="s">
        <v>118</v>
      </c>
      <c r="B2278" s="2">
        <v>3</v>
      </c>
      <c r="C2278" s="2" t="s">
        <v>164</v>
      </c>
      <c r="D2278" s="2">
        <v>3</v>
      </c>
      <c r="E2278" s="2" t="s">
        <v>26</v>
      </c>
      <c r="F2278" s="140">
        <v>4</v>
      </c>
      <c r="G2278" s="2" t="s">
        <v>25</v>
      </c>
      <c r="H2278" s="139">
        <v>4</v>
      </c>
      <c r="J2278" s="6" t="s">
        <v>28</v>
      </c>
      <c r="K2278" s="2" t="s">
        <v>40</v>
      </c>
      <c r="L2278" s="156" t="s">
        <v>47</v>
      </c>
      <c r="M2278" s="82">
        <f t="shared" si="133"/>
        <v>2</v>
      </c>
    </row>
    <row r="2279" spans="1:13" ht="45">
      <c r="A2279" s="3" t="s">
        <v>161</v>
      </c>
      <c r="B2279" s="2">
        <v>5</v>
      </c>
      <c r="C2279" s="2" t="s">
        <v>31</v>
      </c>
      <c r="D2279" s="2">
        <v>4</v>
      </c>
      <c r="E2279" s="2" t="s">
        <v>23</v>
      </c>
      <c r="F2279" s="140">
        <v>4</v>
      </c>
      <c r="G2279" s="2" t="s">
        <v>28</v>
      </c>
      <c r="H2279" s="139">
        <v>4</v>
      </c>
      <c r="J2279" s="3" t="s">
        <v>119</v>
      </c>
      <c r="K2279" s="2" t="s">
        <v>46</v>
      </c>
      <c r="L2279" s="156" t="s">
        <v>47</v>
      </c>
      <c r="M2279" s="82">
        <f t="shared" si="133"/>
        <v>2</v>
      </c>
    </row>
    <row r="2280" spans="1:13" ht="45">
      <c r="A2280" s="3"/>
      <c r="B2280" s="57" t="s">
        <v>132</v>
      </c>
      <c r="C2280" s="2" t="s">
        <v>30</v>
      </c>
      <c r="D2280" s="2">
        <v>4</v>
      </c>
      <c r="E2280" s="2" t="s">
        <v>490</v>
      </c>
      <c r="F2280" s="140">
        <v>3</v>
      </c>
      <c r="G2280" s="2" t="s">
        <v>29</v>
      </c>
      <c r="H2280" s="139">
        <v>4</v>
      </c>
      <c r="J2280" s="9" t="s">
        <v>31</v>
      </c>
      <c r="K2280" s="2" t="s">
        <v>51</v>
      </c>
      <c r="L2280" s="156" t="s">
        <v>47</v>
      </c>
      <c r="M2280" s="82">
        <f t="shared" si="133"/>
        <v>2</v>
      </c>
    </row>
    <row r="2281" spans="1:13" ht="30.75" thickBot="1">
      <c r="A2281" s="3"/>
      <c r="B2281" s="57" t="s">
        <v>132</v>
      </c>
      <c r="C2281" s="2"/>
      <c r="D2281" s="58" t="s">
        <v>132</v>
      </c>
      <c r="E2281" s="2" t="s">
        <v>144</v>
      </c>
      <c r="F2281" s="140">
        <v>4</v>
      </c>
      <c r="G2281" s="2" t="s">
        <v>318</v>
      </c>
      <c r="H2281" s="58">
        <v>4</v>
      </c>
      <c r="J2281" s="78" t="s">
        <v>117</v>
      </c>
      <c r="K2281" s="140" t="s">
        <v>152</v>
      </c>
      <c r="L2281" s="156" t="s">
        <v>48</v>
      </c>
      <c r="M2281" s="82">
        <f t="shared" si="133"/>
        <v>0</v>
      </c>
    </row>
    <row r="2282" spans="1:13" ht="30.75" thickBot="1">
      <c r="A2282" s="3"/>
      <c r="B2282" s="57" t="s">
        <v>132</v>
      </c>
      <c r="C2282" s="2"/>
      <c r="D2282" s="58" t="s">
        <v>132</v>
      </c>
      <c r="E2282" s="2" t="s">
        <v>478</v>
      </c>
      <c r="F2282" s="58">
        <v>4</v>
      </c>
      <c r="G2282" s="2" t="s">
        <v>269</v>
      </c>
      <c r="H2282" s="58">
        <v>4</v>
      </c>
      <c r="J2282" s="157" t="s">
        <v>135</v>
      </c>
      <c r="K2282" s="42" t="s">
        <v>107</v>
      </c>
      <c r="L2282" s="158"/>
      <c r="M2282" s="83"/>
    </row>
    <row r="2283" spans="1:13" ht="15.75" thickBot="1">
      <c r="A2283" s="4"/>
      <c r="B2283" s="58" t="s">
        <v>132</v>
      </c>
      <c r="C2283" s="5"/>
      <c r="D2283" s="58" t="s">
        <v>132</v>
      </c>
      <c r="E2283" s="5"/>
      <c r="F2283" s="58" t="s">
        <v>132</v>
      </c>
      <c r="G2283" s="5"/>
      <c r="H2283" s="58" t="s">
        <v>132</v>
      </c>
      <c r="K2283" s="90"/>
    </row>
    <row r="2284" spans="1:13" ht="15.75" thickBot="1">
      <c r="A2284"/>
      <c r="B2284"/>
      <c r="C2284"/>
      <c r="D2284"/>
      <c r="E2284"/>
      <c r="F2284"/>
      <c r="G2284"/>
      <c r="H2284"/>
      <c r="J2284"/>
      <c r="K2284"/>
      <c r="L2284"/>
    </row>
    <row r="2285" spans="1:13" ht="19.5" thickBot="1">
      <c r="A2285" s="391">
        <v>45425</v>
      </c>
      <c r="B2285" s="392"/>
      <c r="C2285" s="392"/>
      <c r="D2285" s="392"/>
      <c r="E2285" s="392"/>
      <c r="F2285" s="392"/>
      <c r="G2285" s="393"/>
      <c r="H2285" s="89">
        <f>SUM(B2287:B2300,D2287:D2300,F2287:F2300,H2287:H2300)+SUM(M2286:M2298)</f>
        <v>213</v>
      </c>
      <c r="J2285" s="53" t="s">
        <v>34</v>
      </c>
      <c r="K2285" s="54" t="s">
        <v>35</v>
      </c>
      <c r="L2285" s="91" t="s">
        <v>50</v>
      </c>
      <c r="M2285" s="161" t="s">
        <v>151</v>
      </c>
    </row>
    <row r="2286" spans="1:13" ht="60.75" thickBot="1">
      <c r="A2286" s="49" t="s">
        <v>0</v>
      </c>
      <c r="B2286" s="51" t="s">
        <v>120</v>
      </c>
      <c r="C2286" s="50" t="s">
        <v>1</v>
      </c>
      <c r="D2286" s="51" t="s">
        <v>120</v>
      </c>
      <c r="E2286" s="50" t="s">
        <v>112</v>
      </c>
      <c r="F2286" s="51" t="s">
        <v>120</v>
      </c>
      <c r="G2286" s="50" t="s">
        <v>131</v>
      </c>
      <c r="H2286" s="52" t="s">
        <v>120</v>
      </c>
      <c r="I2286" s="155">
        <f>H2285/230</f>
        <v>0.92608695652173911</v>
      </c>
      <c r="J2286" s="10" t="s">
        <v>21</v>
      </c>
      <c r="K2286" s="46" t="s">
        <v>467</v>
      </c>
      <c r="L2286" s="159" t="s">
        <v>47</v>
      </c>
      <c r="M2286" s="160">
        <f t="shared" ref="M2286:M2298" si="134">IF(L2286="✔",2,0)</f>
        <v>2</v>
      </c>
    </row>
    <row r="2287" spans="1:13" ht="45">
      <c r="A2287" s="47" t="s">
        <v>424</v>
      </c>
      <c r="B2287" s="48">
        <v>5</v>
      </c>
      <c r="C2287" s="48" t="s">
        <v>2</v>
      </c>
      <c r="D2287" s="48">
        <v>4</v>
      </c>
      <c r="E2287" s="48" t="s">
        <v>11</v>
      </c>
      <c r="F2287" s="55">
        <v>5</v>
      </c>
      <c r="G2287" s="48" t="s">
        <v>5</v>
      </c>
      <c r="H2287" s="138">
        <v>4</v>
      </c>
      <c r="J2287" s="7" t="s">
        <v>2</v>
      </c>
      <c r="K2287" s="2" t="s">
        <v>37</v>
      </c>
      <c r="L2287" s="156" t="s">
        <v>47</v>
      </c>
      <c r="M2287" s="82">
        <f t="shared" si="134"/>
        <v>2</v>
      </c>
    </row>
    <row r="2288" spans="1:13" ht="45">
      <c r="A2288" s="3" t="s">
        <v>113</v>
      </c>
      <c r="B2288" s="2">
        <v>4</v>
      </c>
      <c r="C2288" s="2" t="s">
        <v>21</v>
      </c>
      <c r="D2288" s="2">
        <v>3</v>
      </c>
      <c r="E2288" s="2" t="s">
        <v>479</v>
      </c>
      <c r="F2288" s="140">
        <v>5</v>
      </c>
      <c r="G2288" s="2" t="s">
        <v>6</v>
      </c>
      <c r="H2288" s="139">
        <v>4</v>
      </c>
      <c r="J2288" s="8" t="s">
        <v>4</v>
      </c>
      <c r="K2288" s="2" t="s">
        <v>39</v>
      </c>
      <c r="L2288" s="156" t="s">
        <v>47</v>
      </c>
      <c r="M2288" s="82">
        <f t="shared" si="134"/>
        <v>2</v>
      </c>
    </row>
    <row r="2289" spans="1:13" ht="45">
      <c r="A2289" s="3" t="s">
        <v>163</v>
      </c>
      <c r="B2289" s="2">
        <v>5</v>
      </c>
      <c r="C2289" s="2" t="s">
        <v>17</v>
      </c>
      <c r="D2289" s="2">
        <v>3</v>
      </c>
      <c r="E2289" s="2" t="s">
        <v>12</v>
      </c>
      <c r="F2289" s="140">
        <v>5</v>
      </c>
      <c r="G2289" s="2" t="s">
        <v>7</v>
      </c>
      <c r="H2289" s="139">
        <v>4</v>
      </c>
      <c r="J2289" s="8" t="s">
        <v>38</v>
      </c>
      <c r="K2289" s="2" t="s">
        <v>41</v>
      </c>
      <c r="L2289" s="156" t="s">
        <v>47</v>
      </c>
      <c r="M2289" s="82">
        <f t="shared" si="134"/>
        <v>2</v>
      </c>
    </row>
    <row r="2290" spans="1:13" ht="45">
      <c r="A2290" s="3" t="s">
        <v>114</v>
      </c>
      <c r="B2290" s="2">
        <v>5</v>
      </c>
      <c r="C2290" s="2" t="s">
        <v>4</v>
      </c>
      <c r="D2290" s="2">
        <v>3</v>
      </c>
      <c r="E2290" s="2" t="s">
        <v>13</v>
      </c>
      <c r="F2290" s="140">
        <v>4</v>
      </c>
      <c r="G2290" s="2" t="s">
        <v>8</v>
      </c>
      <c r="H2290" s="139">
        <v>4</v>
      </c>
      <c r="J2290" s="6" t="s">
        <v>20</v>
      </c>
      <c r="K2290" s="2" t="s">
        <v>44</v>
      </c>
      <c r="L2290" s="156" t="s">
        <v>47</v>
      </c>
      <c r="M2290" s="82">
        <f t="shared" si="134"/>
        <v>2</v>
      </c>
    </row>
    <row r="2291" spans="1:13" ht="60">
      <c r="A2291" s="3" t="s">
        <v>32</v>
      </c>
      <c r="B2291" s="2">
        <v>5</v>
      </c>
      <c r="C2291" s="2" t="s">
        <v>38</v>
      </c>
      <c r="D2291" s="2">
        <v>4</v>
      </c>
      <c r="E2291" s="2" t="s">
        <v>43</v>
      </c>
      <c r="F2291" s="140">
        <v>4</v>
      </c>
      <c r="G2291" s="2" t="s">
        <v>9</v>
      </c>
      <c r="H2291" s="139">
        <v>4</v>
      </c>
      <c r="J2291" s="8" t="s">
        <v>31</v>
      </c>
      <c r="K2291" s="2" t="s">
        <v>45</v>
      </c>
      <c r="L2291" s="156" t="s">
        <v>47</v>
      </c>
      <c r="M2291" s="82">
        <f t="shared" si="134"/>
        <v>2</v>
      </c>
    </row>
    <row r="2292" spans="1:13" ht="45">
      <c r="A2292" s="3" t="s">
        <v>115</v>
      </c>
      <c r="B2292" s="2">
        <v>5</v>
      </c>
      <c r="C2292" s="2" t="s">
        <v>27</v>
      </c>
      <c r="D2292" s="2">
        <v>4</v>
      </c>
      <c r="E2292" s="2" t="s">
        <v>14</v>
      </c>
      <c r="F2292" s="140">
        <v>4</v>
      </c>
      <c r="G2292" s="2" t="s">
        <v>10</v>
      </c>
      <c r="H2292" s="139">
        <v>4</v>
      </c>
      <c r="J2292" s="3" t="s">
        <v>33</v>
      </c>
      <c r="K2292" s="2" t="s">
        <v>49</v>
      </c>
      <c r="L2292" s="156" t="s">
        <v>47</v>
      </c>
      <c r="M2292" s="82">
        <f t="shared" si="134"/>
        <v>2</v>
      </c>
    </row>
    <row r="2293" spans="1:13" ht="45">
      <c r="A2293" s="3" t="s">
        <v>116</v>
      </c>
      <c r="B2293" s="2">
        <v>5</v>
      </c>
      <c r="C2293" s="2" t="s">
        <v>323</v>
      </c>
      <c r="D2293" s="2">
        <v>4</v>
      </c>
      <c r="E2293" s="2" t="s">
        <v>15</v>
      </c>
      <c r="F2293" s="140">
        <v>4</v>
      </c>
      <c r="G2293" s="2" t="s">
        <v>18</v>
      </c>
      <c r="H2293" s="139">
        <v>4</v>
      </c>
      <c r="J2293" s="8" t="s">
        <v>16</v>
      </c>
      <c r="K2293" s="2" t="s">
        <v>40</v>
      </c>
      <c r="L2293" s="156" t="s">
        <v>48</v>
      </c>
      <c r="M2293" s="82">
        <f t="shared" si="134"/>
        <v>0</v>
      </c>
    </row>
    <row r="2294" spans="1:13" ht="60">
      <c r="A2294" s="3" t="s">
        <v>117</v>
      </c>
      <c r="B2294" s="2">
        <v>3</v>
      </c>
      <c r="C2294" s="2" t="s">
        <v>130</v>
      </c>
      <c r="D2294" s="2">
        <v>4</v>
      </c>
      <c r="E2294" s="2" t="s">
        <v>16</v>
      </c>
      <c r="F2294" s="140">
        <v>4</v>
      </c>
      <c r="G2294" s="2" t="s">
        <v>252</v>
      </c>
      <c r="H2294" s="139">
        <v>4</v>
      </c>
      <c r="J2294" s="9" t="s">
        <v>27</v>
      </c>
      <c r="K2294" s="2" t="s">
        <v>476</v>
      </c>
      <c r="L2294" s="156" t="s">
        <v>47</v>
      </c>
      <c r="M2294" s="82">
        <f t="shared" si="134"/>
        <v>2</v>
      </c>
    </row>
    <row r="2295" spans="1:13" ht="45">
      <c r="A2295" s="3" t="s">
        <v>118</v>
      </c>
      <c r="B2295" s="2">
        <v>3</v>
      </c>
      <c r="C2295" s="2" t="s">
        <v>164</v>
      </c>
      <c r="D2295" s="2">
        <v>3</v>
      </c>
      <c r="E2295" s="2" t="s">
        <v>26</v>
      </c>
      <c r="F2295" s="140">
        <v>4</v>
      </c>
      <c r="G2295" s="2" t="s">
        <v>25</v>
      </c>
      <c r="H2295" s="139">
        <v>4</v>
      </c>
      <c r="J2295" s="6" t="s">
        <v>28</v>
      </c>
      <c r="K2295" s="2" t="s">
        <v>40</v>
      </c>
      <c r="L2295" s="156" t="s">
        <v>47</v>
      </c>
      <c r="M2295" s="82">
        <f t="shared" si="134"/>
        <v>2</v>
      </c>
    </row>
    <row r="2296" spans="1:13" ht="45">
      <c r="A2296" s="3" t="s">
        <v>161</v>
      </c>
      <c r="B2296" s="2">
        <v>5</v>
      </c>
      <c r="C2296" s="2" t="s">
        <v>31</v>
      </c>
      <c r="D2296" s="2">
        <v>4</v>
      </c>
      <c r="E2296" s="2" t="s">
        <v>23</v>
      </c>
      <c r="F2296" s="140">
        <v>4</v>
      </c>
      <c r="G2296" s="2" t="s">
        <v>28</v>
      </c>
      <c r="H2296" s="139">
        <v>4</v>
      </c>
      <c r="J2296" s="3" t="s">
        <v>119</v>
      </c>
      <c r="K2296" s="2" t="s">
        <v>46</v>
      </c>
      <c r="L2296" s="156" t="s">
        <v>47</v>
      </c>
      <c r="M2296" s="82">
        <f t="shared" si="134"/>
        <v>2</v>
      </c>
    </row>
    <row r="2297" spans="1:13" ht="45">
      <c r="A2297" s="3"/>
      <c r="B2297" s="57" t="s">
        <v>132</v>
      </c>
      <c r="C2297" s="2" t="s">
        <v>30</v>
      </c>
      <c r="D2297" s="2">
        <v>4</v>
      </c>
      <c r="E2297" s="2" t="s">
        <v>490</v>
      </c>
      <c r="F2297" s="140">
        <v>3</v>
      </c>
      <c r="G2297" s="2" t="s">
        <v>29</v>
      </c>
      <c r="H2297" s="139">
        <v>4</v>
      </c>
      <c r="J2297" s="9" t="s">
        <v>31</v>
      </c>
      <c r="K2297" s="2" t="s">
        <v>51</v>
      </c>
      <c r="L2297" s="156" t="s">
        <v>47</v>
      </c>
      <c r="M2297" s="82">
        <f t="shared" si="134"/>
        <v>2</v>
      </c>
    </row>
    <row r="2298" spans="1:13" ht="30.75" thickBot="1">
      <c r="A2298" s="3"/>
      <c r="B2298" s="57" t="s">
        <v>132</v>
      </c>
      <c r="C2298" s="2"/>
      <c r="D2298" s="58" t="s">
        <v>132</v>
      </c>
      <c r="E2298" s="2" t="s">
        <v>144</v>
      </c>
      <c r="F2298" s="140">
        <v>4</v>
      </c>
      <c r="G2298" s="2" t="s">
        <v>318</v>
      </c>
      <c r="H2298" s="58">
        <v>4</v>
      </c>
      <c r="J2298" s="78" t="s">
        <v>117</v>
      </c>
      <c r="K2298" s="140" t="s">
        <v>152</v>
      </c>
      <c r="L2298" s="156" t="s">
        <v>48</v>
      </c>
      <c r="M2298" s="82">
        <f t="shared" si="134"/>
        <v>0</v>
      </c>
    </row>
    <row r="2299" spans="1:13" ht="30.75" thickBot="1">
      <c r="A2299" s="3"/>
      <c r="B2299" s="57" t="s">
        <v>132</v>
      </c>
      <c r="C2299" s="2"/>
      <c r="D2299" s="58" t="s">
        <v>132</v>
      </c>
      <c r="E2299" s="2" t="s">
        <v>478</v>
      </c>
      <c r="F2299" s="58">
        <v>4</v>
      </c>
      <c r="G2299" s="2" t="s">
        <v>269</v>
      </c>
      <c r="H2299" s="58">
        <v>4</v>
      </c>
      <c r="J2299" s="157" t="s">
        <v>135</v>
      </c>
      <c r="K2299" s="42" t="s">
        <v>107</v>
      </c>
      <c r="L2299" s="158"/>
      <c r="M2299" s="83"/>
    </row>
    <row r="2300" spans="1:13" ht="15.75" thickBot="1">
      <c r="A2300" s="4"/>
      <c r="B2300" s="58" t="s">
        <v>132</v>
      </c>
      <c r="C2300" s="5"/>
      <c r="D2300" s="58" t="s">
        <v>132</v>
      </c>
      <c r="E2300" s="5"/>
      <c r="F2300" s="58" t="s">
        <v>132</v>
      </c>
      <c r="G2300" s="5"/>
      <c r="H2300" s="58" t="s">
        <v>132</v>
      </c>
      <c r="K2300" s="90"/>
    </row>
    <row r="2301" spans="1:13" ht="15.75" thickBot="1">
      <c r="A2301"/>
      <c r="B2301"/>
      <c r="C2301"/>
      <c r="D2301"/>
      <c r="E2301"/>
      <c r="F2301"/>
      <c r="G2301"/>
      <c r="H2301"/>
      <c r="J2301"/>
      <c r="K2301"/>
      <c r="L2301"/>
    </row>
    <row r="2302" spans="1:13" ht="19.5" thickBot="1">
      <c r="A2302" s="391">
        <v>45426</v>
      </c>
      <c r="B2302" s="392"/>
      <c r="C2302" s="392"/>
      <c r="D2302" s="392"/>
      <c r="E2302" s="392"/>
      <c r="F2302" s="392"/>
      <c r="G2302" s="393"/>
      <c r="H2302" s="89">
        <f>SUM(B2304:B2317,D2304:D2317,F2304:F2317,H2304:H2317)+SUM(M2303:M2315)</f>
        <v>219</v>
      </c>
      <c r="J2302" s="53" t="s">
        <v>34</v>
      </c>
      <c r="K2302" s="54" t="s">
        <v>35</v>
      </c>
      <c r="L2302" s="91" t="s">
        <v>50</v>
      </c>
      <c r="M2302" s="161" t="s">
        <v>151</v>
      </c>
    </row>
    <row r="2303" spans="1:13" ht="60.75" thickBot="1">
      <c r="A2303" s="49" t="s">
        <v>0</v>
      </c>
      <c r="B2303" s="51" t="s">
        <v>120</v>
      </c>
      <c r="C2303" s="50" t="s">
        <v>1</v>
      </c>
      <c r="D2303" s="51" t="s">
        <v>120</v>
      </c>
      <c r="E2303" s="50" t="s">
        <v>112</v>
      </c>
      <c r="F2303" s="51" t="s">
        <v>120</v>
      </c>
      <c r="G2303" s="50" t="s">
        <v>131</v>
      </c>
      <c r="H2303" s="52" t="s">
        <v>120</v>
      </c>
      <c r="I2303" s="155">
        <f>H2302/230</f>
        <v>0.95217391304347831</v>
      </c>
      <c r="J2303" s="10" t="s">
        <v>21</v>
      </c>
      <c r="K2303" s="46" t="s">
        <v>467</v>
      </c>
      <c r="L2303" s="159" t="s">
        <v>47</v>
      </c>
      <c r="M2303" s="160">
        <f t="shared" ref="M2303:M2315" si="135">IF(L2303="✔",2,0)</f>
        <v>2</v>
      </c>
    </row>
    <row r="2304" spans="1:13" ht="45">
      <c r="A2304" s="47" t="s">
        <v>424</v>
      </c>
      <c r="B2304" s="48">
        <v>5</v>
      </c>
      <c r="C2304" s="48" t="s">
        <v>2</v>
      </c>
      <c r="D2304" s="48">
        <v>4</v>
      </c>
      <c r="E2304" s="48" t="s">
        <v>11</v>
      </c>
      <c r="F2304" s="55">
        <v>5</v>
      </c>
      <c r="G2304" s="48" t="s">
        <v>5</v>
      </c>
      <c r="H2304" s="138">
        <v>4</v>
      </c>
      <c r="J2304" s="7" t="s">
        <v>2</v>
      </c>
      <c r="K2304" s="2" t="s">
        <v>37</v>
      </c>
      <c r="L2304" s="156" t="s">
        <v>47</v>
      </c>
      <c r="M2304" s="82">
        <f t="shared" si="135"/>
        <v>2</v>
      </c>
    </row>
    <row r="2305" spans="1:13" ht="45">
      <c r="A2305" s="3" t="s">
        <v>113</v>
      </c>
      <c r="B2305" s="2">
        <v>4</v>
      </c>
      <c r="C2305" s="2" t="s">
        <v>21</v>
      </c>
      <c r="D2305" s="2">
        <v>3</v>
      </c>
      <c r="E2305" s="2" t="s">
        <v>479</v>
      </c>
      <c r="F2305" s="140">
        <v>5</v>
      </c>
      <c r="G2305" s="2" t="s">
        <v>6</v>
      </c>
      <c r="H2305" s="139">
        <v>4</v>
      </c>
      <c r="J2305" s="8" t="s">
        <v>4</v>
      </c>
      <c r="K2305" s="2" t="s">
        <v>39</v>
      </c>
      <c r="L2305" s="156" t="s">
        <v>47</v>
      </c>
      <c r="M2305" s="82">
        <f t="shared" si="135"/>
        <v>2</v>
      </c>
    </row>
    <row r="2306" spans="1:13" ht="45">
      <c r="A2306" s="3" t="s">
        <v>163</v>
      </c>
      <c r="B2306" s="2">
        <v>5</v>
      </c>
      <c r="C2306" s="2" t="s">
        <v>17</v>
      </c>
      <c r="D2306" s="2">
        <v>3</v>
      </c>
      <c r="E2306" s="2" t="s">
        <v>12</v>
      </c>
      <c r="F2306" s="140">
        <v>5</v>
      </c>
      <c r="G2306" s="2" t="s">
        <v>7</v>
      </c>
      <c r="H2306" s="139">
        <v>4</v>
      </c>
      <c r="J2306" s="8" t="s">
        <v>38</v>
      </c>
      <c r="K2306" s="2" t="s">
        <v>41</v>
      </c>
      <c r="L2306" s="156" t="s">
        <v>47</v>
      </c>
      <c r="M2306" s="82">
        <f t="shared" si="135"/>
        <v>2</v>
      </c>
    </row>
    <row r="2307" spans="1:13" ht="45">
      <c r="A2307" s="3" t="s">
        <v>114</v>
      </c>
      <c r="B2307" s="2">
        <v>5</v>
      </c>
      <c r="C2307" s="2" t="s">
        <v>4</v>
      </c>
      <c r="D2307" s="2">
        <v>3</v>
      </c>
      <c r="E2307" s="2" t="s">
        <v>13</v>
      </c>
      <c r="F2307" s="140">
        <v>4</v>
      </c>
      <c r="G2307" s="2" t="s">
        <v>8</v>
      </c>
      <c r="H2307" s="139">
        <v>4</v>
      </c>
      <c r="J2307" s="6" t="s">
        <v>20</v>
      </c>
      <c r="K2307" s="2" t="s">
        <v>44</v>
      </c>
      <c r="L2307" s="156" t="s">
        <v>47</v>
      </c>
      <c r="M2307" s="82">
        <f t="shared" si="135"/>
        <v>2</v>
      </c>
    </row>
    <row r="2308" spans="1:13" ht="60">
      <c r="A2308" s="3" t="s">
        <v>32</v>
      </c>
      <c r="B2308" s="2">
        <v>5</v>
      </c>
      <c r="C2308" s="2" t="s">
        <v>38</v>
      </c>
      <c r="D2308" s="2">
        <v>4</v>
      </c>
      <c r="E2308" s="2" t="s">
        <v>43</v>
      </c>
      <c r="F2308" s="140">
        <v>4</v>
      </c>
      <c r="G2308" s="2" t="s">
        <v>9</v>
      </c>
      <c r="H2308" s="139">
        <v>4</v>
      </c>
      <c r="J2308" s="8" t="s">
        <v>31</v>
      </c>
      <c r="K2308" s="2" t="s">
        <v>45</v>
      </c>
      <c r="L2308" s="156" t="s">
        <v>47</v>
      </c>
      <c r="M2308" s="82">
        <f t="shared" si="135"/>
        <v>2</v>
      </c>
    </row>
    <row r="2309" spans="1:13" ht="45">
      <c r="A2309" s="3" t="s">
        <v>115</v>
      </c>
      <c r="B2309" s="2">
        <v>5</v>
      </c>
      <c r="C2309" s="2" t="s">
        <v>27</v>
      </c>
      <c r="D2309" s="2">
        <v>4</v>
      </c>
      <c r="E2309" s="2" t="s">
        <v>14</v>
      </c>
      <c r="F2309" s="140">
        <v>4</v>
      </c>
      <c r="G2309" s="2" t="s">
        <v>10</v>
      </c>
      <c r="H2309" s="139">
        <v>4</v>
      </c>
      <c r="J2309" s="3" t="s">
        <v>33</v>
      </c>
      <c r="K2309" s="2" t="s">
        <v>49</v>
      </c>
      <c r="L2309" s="156" t="s">
        <v>47</v>
      </c>
      <c r="M2309" s="82">
        <f t="shared" si="135"/>
        <v>2</v>
      </c>
    </row>
    <row r="2310" spans="1:13" ht="45">
      <c r="A2310" s="3" t="s">
        <v>116</v>
      </c>
      <c r="B2310" s="2">
        <v>5</v>
      </c>
      <c r="C2310" s="2" t="s">
        <v>323</v>
      </c>
      <c r="D2310" s="2">
        <v>4</v>
      </c>
      <c r="E2310" s="2" t="s">
        <v>15</v>
      </c>
      <c r="F2310" s="140">
        <v>4</v>
      </c>
      <c r="G2310" s="2" t="s">
        <v>18</v>
      </c>
      <c r="H2310" s="139">
        <v>4</v>
      </c>
      <c r="J2310" s="8" t="s">
        <v>16</v>
      </c>
      <c r="K2310" s="2" t="s">
        <v>40</v>
      </c>
      <c r="L2310" s="156" t="s">
        <v>48</v>
      </c>
      <c r="M2310" s="82">
        <f t="shared" si="135"/>
        <v>0</v>
      </c>
    </row>
    <row r="2311" spans="1:13" ht="60">
      <c r="A2311" s="3" t="s">
        <v>117</v>
      </c>
      <c r="B2311" s="2">
        <v>5</v>
      </c>
      <c r="C2311" s="2" t="s">
        <v>130</v>
      </c>
      <c r="D2311" s="2">
        <v>4</v>
      </c>
      <c r="E2311" s="2" t="s">
        <v>16</v>
      </c>
      <c r="F2311" s="140">
        <v>4</v>
      </c>
      <c r="G2311" s="2" t="s">
        <v>252</v>
      </c>
      <c r="H2311" s="139">
        <v>4</v>
      </c>
      <c r="J2311" s="9" t="s">
        <v>27</v>
      </c>
      <c r="K2311" s="2" t="s">
        <v>476</v>
      </c>
      <c r="L2311" s="156" t="s">
        <v>47</v>
      </c>
      <c r="M2311" s="82">
        <f t="shared" si="135"/>
        <v>2</v>
      </c>
    </row>
    <row r="2312" spans="1:13" ht="45">
      <c r="A2312" s="3" t="s">
        <v>118</v>
      </c>
      <c r="B2312" s="2">
        <v>5</v>
      </c>
      <c r="C2312" s="2" t="s">
        <v>164</v>
      </c>
      <c r="D2312" s="2">
        <v>3</v>
      </c>
      <c r="E2312" s="2" t="s">
        <v>26</v>
      </c>
      <c r="F2312" s="140">
        <v>4</v>
      </c>
      <c r="G2312" s="2" t="s">
        <v>25</v>
      </c>
      <c r="H2312" s="139">
        <v>4</v>
      </c>
      <c r="J2312" s="6" t="s">
        <v>28</v>
      </c>
      <c r="K2312" s="2" t="s">
        <v>40</v>
      </c>
      <c r="L2312" s="156" t="s">
        <v>47</v>
      </c>
      <c r="M2312" s="82">
        <f t="shared" si="135"/>
        <v>2</v>
      </c>
    </row>
    <row r="2313" spans="1:13" ht="45">
      <c r="A2313" s="3" t="s">
        <v>161</v>
      </c>
      <c r="B2313" s="2">
        <v>5</v>
      </c>
      <c r="C2313" s="2" t="s">
        <v>31</v>
      </c>
      <c r="D2313" s="2">
        <v>4</v>
      </c>
      <c r="E2313" s="2" t="s">
        <v>23</v>
      </c>
      <c r="F2313" s="140">
        <v>4</v>
      </c>
      <c r="G2313" s="2" t="s">
        <v>28</v>
      </c>
      <c r="H2313" s="139">
        <v>4</v>
      </c>
      <c r="J2313" s="3" t="s">
        <v>119</v>
      </c>
      <c r="K2313" s="2" t="s">
        <v>46</v>
      </c>
      <c r="L2313" s="156" t="s">
        <v>47</v>
      </c>
      <c r="M2313" s="82">
        <f t="shared" si="135"/>
        <v>2</v>
      </c>
    </row>
    <row r="2314" spans="1:13" ht="45">
      <c r="A2314" s="3"/>
      <c r="B2314" s="57" t="s">
        <v>132</v>
      </c>
      <c r="C2314" s="2" t="s">
        <v>30</v>
      </c>
      <c r="D2314" s="2">
        <v>4</v>
      </c>
      <c r="E2314" s="2" t="s">
        <v>490</v>
      </c>
      <c r="F2314" s="140">
        <v>3</v>
      </c>
      <c r="G2314" s="2" t="s">
        <v>29</v>
      </c>
      <c r="H2314" s="139">
        <v>4</v>
      </c>
      <c r="J2314" s="9" t="s">
        <v>31</v>
      </c>
      <c r="K2314" s="2" t="s">
        <v>51</v>
      </c>
      <c r="L2314" s="156" t="s">
        <v>47</v>
      </c>
      <c r="M2314" s="82">
        <f t="shared" si="135"/>
        <v>2</v>
      </c>
    </row>
    <row r="2315" spans="1:13" ht="30.75" thickBot="1">
      <c r="A2315" s="3"/>
      <c r="B2315" s="57" t="s">
        <v>132</v>
      </c>
      <c r="C2315" s="2"/>
      <c r="D2315" s="58" t="s">
        <v>132</v>
      </c>
      <c r="E2315" s="2" t="s">
        <v>144</v>
      </c>
      <c r="F2315" s="140">
        <v>4</v>
      </c>
      <c r="G2315" s="2" t="s">
        <v>318</v>
      </c>
      <c r="H2315" s="58">
        <v>4</v>
      </c>
      <c r="J2315" s="78" t="s">
        <v>117</v>
      </c>
      <c r="K2315" s="140" t="s">
        <v>152</v>
      </c>
      <c r="L2315" s="156" t="s">
        <v>47</v>
      </c>
      <c r="M2315" s="82">
        <f t="shared" si="135"/>
        <v>2</v>
      </c>
    </row>
    <row r="2316" spans="1:13" ht="30.75" thickBot="1">
      <c r="A2316" s="3"/>
      <c r="B2316" s="57" t="s">
        <v>132</v>
      </c>
      <c r="C2316" s="2"/>
      <c r="D2316" s="58" t="s">
        <v>132</v>
      </c>
      <c r="E2316" s="2" t="s">
        <v>478</v>
      </c>
      <c r="F2316" s="58">
        <v>4</v>
      </c>
      <c r="G2316" s="2" t="s">
        <v>269</v>
      </c>
      <c r="H2316" s="58">
        <v>4</v>
      </c>
      <c r="J2316" s="157" t="s">
        <v>135</v>
      </c>
      <c r="K2316" s="42" t="s">
        <v>107</v>
      </c>
      <c r="L2316" s="158"/>
      <c r="M2316" s="83"/>
    </row>
    <row r="2317" spans="1:13" ht="15.75" thickBot="1">
      <c r="A2317" s="4"/>
      <c r="B2317" s="58" t="s">
        <v>132</v>
      </c>
      <c r="C2317" s="5"/>
      <c r="D2317" s="58" t="s">
        <v>132</v>
      </c>
      <c r="E2317" s="5"/>
      <c r="F2317" s="58" t="s">
        <v>132</v>
      </c>
      <c r="G2317" s="5"/>
      <c r="H2317" s="58" t="s">
        <v>132</v>
      </c>
      <c r="K2317" s="90"/>
    </row>
    <row r="2318" spans="1:13" ht="15.75" thickBot="1">
      <c r="A2318"/>
      <c r="B2318"/>
      <c r="C2318"/>
      <c r="D2318"/>
      <c r="E2318"/>
      <c r="F2318"/>
      <c r="G2318"/>
      <c r="H2318"/>
      <c r="J2318"/>
      <c r="K2318"/>
      <c r="L2318"/>
    </row>
    <row r="2319" spans="1:13" ht="19.5" thickBot="1">
      <c r="A2319" s="391">
        <v>45427</v>
      </c>
      <c r="B2319" s="392"/>
      <c r="C2319" s="392"/>
      <c r="D2319" s="392"/>
      <c r="E2319" s="392"/>
      <c r="F2319" s="392"/>
      <c r="G2319" s="393"/>
      <c r="H2319" s="89">
        <f>SUM(B2321:B2334,D2321:D2334,F2321:F2334,H2321:H2334)+SUM(M2320:M2332)</f>
        <v>219</v>
      </c>
      <c r="J2319" s="53" t="s">
        <v>34</v>
      </c>
      <c r="K2319" s="54" t="s">
        <v>35</v>
      </c>
      <c r="L2319" s="91" t="s">
        <v>50</v>
      </c>
      <c r="M2319" s="161" t="s">
        <v>151</v>
      </c>
    </row>
    <row r="2320" spans="1:13" ht="60.75" thickBot="1">
      <c r="A2320" s="49" t="s">
        <v>0</v>
      </c>
      <c r="B2320" s="51" t="s">
        <v>120</v>
      </c>
      <c r="C2320" s="50" t="s">
        <v>1</v>
      </c>
      <c r="D2320" s="51" t="s">
        <v>120</v>
      </c>
      <c r="E2320" s="50" t="s">
        <v>112</v>
      </c>
      <c r="F2320" s="51" t="s">
        <v>120</v>
      </c>
      <c r="G2320" s="50" t="s">
        <v>131</v>
      </c>
      <c r="H2320" s="52" t="s">
        <v>120</v>
      </c>
      <c r="I2320" s="155">
        <f>H2319/230</f>
        <v>0.95217391304347831</v>
      </c>
      <c r="J2320" s="10" t="s">
        <v>21</v>
      </c>
      <c r="K2320" s="46" t="s">
        <v>467</v>
      </c>
      <c r="L2320" s="159" t="s">
        <v>47</v>
      </c>
      <c r="M2320" s="160">
        <f t="shared" ref="M2320:M2332" si="136">IF(L2320="✔",2,0)</f>
        <v>2</v>
      </c>
    </row>
    <row r="2321" spans="1:13" ht="45">
      <c r="A2321" s="47" t="s">
        <v>424</v>
      </c>
      <c r="B2321" s="48">
        <v>5</v>
      </c>
      <c r="C2321" s="48" t="s">
        <v>2</v>
      </c>
      <c r="D2321" s="48">
        <v>4</v>
      </c>
      <c r="E2321" s="48" t="s">
        <v>11</v>
      </c>
      <c r="F2321" s="55">
        <v>5</v>
      </c>
      <c r="G2321" s="48" t="s">
        <v>5</v>
      </c>
      <c r="H2321" s="138">
        <v>4</v>
      </c>
      <c r="J2321" s="7" t="s">
        <v>2</v>
      </c>
      <c r="K2321" s="2" t="s">
        <v>37</v>
      </c>
      <c r="L2321" s="156" t="s">
        <v>47</v>
      </c>
      <c r="M2321" s="82">
        <f t="shared" si="136"/>
        <v>2</v>
      </c>
    </row>
    <row r="2322" spans="1:13" ht="45">
      <c r="A2322" s="3" t="s">
        <v>113</v>
      </c>
      <c r="B2322" s="2">
        <v>4</v>
      </c>
      <c r="C2322" s="2" t="s">
        <v>21</v>
      </c>
      <c r="D2322" s="2">
        <v>3</v>
      </c>
      <c r="E2322" s="2" t="s">
        <v>479</v>
      </c>
      <c r="F2322" s="140">
        <v>5</v>
      </c>
      <c r="G2322" s="2" t="s">
        <v>6</v>
      </c>
      <c r="H2322" s="139">
        <v>4</v>
      </c>
      <c r="J2322" s="8" t="s">
        <v>4</v>
      </c>
      <c r="K2322" s="2" t="s">
        <v>39</v>
      </c>
      <c r="L2322" s="156" t="s">
        <v>47</v>
      </c>
      <c r="M2322" s="82">
        <f t="shared" si="136"/>
        <v>2</v>
      </c>
    </row>
    <row r="2323" spans="1:13" ht="45">
      <c r="A2323" s="3" t="s">
        <v>163</v>
      </c>
      <c r="B2323" s="2">
        <v>5</v>
      </c>
      <c r="C2323" s="2" t="s">
        <v>17</v>
      </c>
      <c r="D2323" s="2">
        <v>3</v>
      </c>
      <c r="E2323" s="2" t="s">
        <v>12</v>
      </c>
      <c r="F2323" s="140">
        <v>5</v>
      </c>
      <c r="G2323" s="2" t="s">
        <v>7</v>
      </c>
      <c r="H2323" s="139">
        <v>4</v>
      </c>
      <c r="J2323" s="8" t="s">
        <v>38</v>
      </c>
      <c r="K2323" s="2" t="s">
        <v>41</v>
      </c>
      <c r="L2323" s="156" t="s">
        <v>47</v>
      </c>
      <c r="M2323" s="82">
        <f t="shared" si="136"/>
        <v>2</v>
      </c>
    </row>
    <row r="2324" spans="1:13" ht="45">
      <c r="A2324" s="3" t="s">
        <v>114</v>
      </c>
      <c r="B2324" s="2">
        <v>5</v>
      </c>
      <c r="C2324" s="2" t="s">
        <v>4</v>
      </c>
      <c r="D2324" s="2">
        <v>3</v>
      </c>
      <c r="E2324" s="2" t="s">
        <v>13</v>
      </c>
      <c r="F2324" s="140">
        <v>4</v>
      </c>
      <c r="G2324" s="2" t="s">
        <v>8</v>
      </c>
      <c r="H2324" s="139">
        <v>4</v>
      </c>
      <c r="J2324" s="6" t="s">
        <v>20</v>
      </c>
      <c r="K2324" s="2" t="s">
        <v>44</v>
      </c>
      <c r="L2324" s="156" t="s">
        <v>47</v>
      </c>
      <c r="M2324" s="82">
        <f t="shared" si="136"/>
        <v>2</v>
      </c>
    </row>
    <row r="2325" spans="1:13" ht="60">
      <c r="A2325" s="3" t="s">
        <v>32</v>
      </c>
      <c r="B2325" s="2">
        <v>5</v>
      </c>
      <c r="C2325" s="2" t="s">
        <v>38</v>
      </c>
      <c r="D2325" s="2">
        <v>4</v>
      </c>
      <c r="E2325" s="2" t="s">
        <v>43</v>
      </c>
      <c r="F2325" s="140">
        <v>4</v>
      </c>
      <c r="G2325" s="2" t="s">
        <v>9</v>
      </c>
      <c r="H2325" s="139">
        <v>4</v>
      </c>
      <c r="J2325" s="8" t="s">
        <v>31</v>
      </c>
      <c r="K2325" s="2" t="s">
        <v>45</v>
      </c>
      <c r="L2325" s="156" t="s">
        <v>47</v>
      </c>
      <c r="M2325" s="82">
        <f t="shared" si="136"/>
        <v>2</v>
      </c>
    </row>
    <row r="2326" spans="1:13" ht="45">
      <c r="A2326" s="3" t="s">
        <v>115</v>
      </c>
      <c r="B2326" s="2">
        <v>5</v>
      </c>
      <c r="C2326" s="2" t="s">
        <v>27</v>
      </c>
      <c r="D2326" s="2">
        <v>4</v>
      </c>
      <c r="E2326" s="2" t="s">
        <v>14</v>
      </c>
      <c r="F2326" s="140">
        <v>4</v>
      </c>
      <c r="G2326" s="2" t="s">
        <v>10</v>
      </c>
      <c r="H2326" s="139">
        <v>4</v>
      </c>
      <c r="J2326" s="3" t="s">
        <v>33</v>
      </c>
      <c r="K2326" s="2" t="s">
        <v>49</v>
      </c>
      <c r="L2326" s="156" t="s">
        <v>47</v>
      </c>
      <c r="M2326" s="82">
        <f t="shared" si="136"/>
        <v>2</v>
      </c>
    </row>
    <row r="2327" spans="1:13" ht="45">
      <c r="A2327" s="3" t="s">
        <v>116</v>
      </c>
      <c r="B2327" s="2">
        <v>5</v>
      </c>
      <c r="C2327" s="2" t="s">
        <v>323</v>
      </c>
      <c r="D2327" s="2">
        <v>4</v>
      </c>
      <c r="E2327" s="2" t="s">
        <v>15</v>
      </c>
      <c r="F2327" s="140">
        <v>4</v>
      </c>
      <c r="G2327" s="2" t="s">
        <v>18</v>
      </c>
      <c r="H2327" s="139">
        <v>4</v>
      </c>
      <c r="J2327" s="8" t="s">
        <v>16</v>
      </c>
      <c r="K2327" s="2" t="s">
        <v>40</v>
      </c>
      <c r="L2327" s="156" t="s">
        <v>48</v>
      </c>
      <c r="M2327" s="82">
        <f t="shared" si="136"/>
        <v>0</v>
      </c>
    </row>
    <row r="2328" spans="1:13" ht="60">
      <c r="A2328" s="3" t="s">
        <v>117</v>
      </c>
      <c r="B2328" s="2">
        <v>5</v>
      </c>
      <c r="C2328" s="2" t="s">
        <v>130</v>
      </c>
      <c r="D2328" s="2">
        <v>4</v>
      </c>
      <c r="E2328" s="2" t="s">
        <v>16</v>
      </c>
      <c r="F2328" s="140">
        <v>4</v>
      </c>
      <c r="G2328" s="2" t="s">
        <v>252</v>
      </c>
      <c r="H2328" s="139">
        <v>4</v>
      </c>
      <c r="J2328" s="9" t="s">
        <v>27</v>
      </c>
      <c r="K2328" s="2" t="s">
        <v>476</v>
      </c>
      <c r="L2328" s="156" t="s">
        <v>47</v>
      </c>
      <c r="M2328" s="82">
        <f t="shared" si="136"/>
        <v>2</v>
      </c>
    </row>
    <row r="2329" spans="1:13" ht="45">
      <c r="A2329" s="3" t="s">
        <v>118</v>
      </c>
      <c r="B2329" s="2">
        <v>5</v>
      </c>
      <c r="C2329" s="2" t="s">
        <v>164</v>
      </c>
      <c r="D2329" s="2">
        <v>3</v>
      </c>
      <c r="E2329" s="2" t="s">
        <v>26</v>
      </c>
      <c r="F2329" s="140">
        <v>4</v>
      </c>
      <c r="G2329" s="2" t="s">
        <v>25</v>
      </c>
      <c r="H2329" s="139">
        <v>4</v>
      </c>
      <c r="J2329" s="6" t="s">
        <v>28</v>
      </c>
      <c r="K2329" s="2" t="s">
        <v>40</v>
      </c>
      <c r="L2329" s="156" t="s">
        <v>47</v>
      </c>
      <c r="M2329" s="82">
        <f t="shared" si="136"/>
        <v>2</v>
      </c>
    </row>
    <row r="2330" spans="1:13" ht="45">
      <c r="A2330" s="3" t="s">
        <v>161</v>
      </c>
      <c r="B2330" s="2">
        <v>5</v>
      </c>
      <c r="C2330" s="2" t="s">
        <v>31</v>
      </c>
      <c r="D2330" s="2">
        <v>4</v>
      </c>
      <c r="E2330" s="2" t="s">
        <v>23</v>
      </c>
      <c r="F2330" s="140">
        <v>4</v>
      </c>
      <c r="G2330" s="2" t="s">
        <v>28</v>
      </c>
      <c r="H2330" s="139">
        <v>4</v>
      </c>
      <c r="J2330" s="3" t="s">
        <v>119</v>
      </c>
      <c r="K2330" s="2" t="s">
        <v>46</v>
      </c>
      <c r="L2330" s="156" t="s">
        <v>47</v>
      </c>
      <c r="M2330" s="82">
        <f t="shared" si="136"/>
        <v>2</v>
      </c>
    </row>
    <row r="2331" spans="1:13" ht="45">
      <c r="A2331" s="3"/>
      <c r="B2331" s="57" t="s">
        <v>132</v>
      </c>
      <c r="C2331" s="2" t="s">
        <v>30</v>
      </c>
      <c r="D2331" s="2">
        <v>4</v>
      </c>
      <c r="E2331" s="2" t="s">
        <v>490</v>
      </c>
      <c r="F2331" s="140">
        <v>3</v>
      </c>
      <c r="G2331" s="2" t="s">
        <v>29</v>
      </c>
      <c r="H2331" s="139">
        <v>4</v>
      </c>
      <c r="J2331" s="9" t="s">
        <v>31</v>
      </c>
      <c r="K2331" s="2" t="s">
        <v>51</v>
      </c>
      <c r="L2331" s="156" t="s">
        <v>47</v>
      </c>
      <c r="M2331" s="82">
        <f t="shared" si="136"/>
        <v>2</v>
      </c>
    </row>
    <row r="2332" spans="1:13" ht="30.75" thickBot="1">
      <c r="A2332" s="3"/>
      <c r="B2332" s="57" t="s">
        <v>132</v>
      </c>
      <c r="C2332" s="2"/>
      <c r="D2332" s="58" t="s">
        <v>132</v>
      </c>
      <c r="E2332" s="2" t="s">
        <v>144</v>
      </c>
      <c r="F2332" s="140">
        <v>4</v>
      </c>
      <c r="G2332" s="2" t="s">
        <v>318</v>
      </c>
      <c r="H2332" s="58">
        <v>4</v>
      </c>
      <c r="J2332" s="78" t="s">
        <v>117</v>
      </c>
      <c r="K2332" s="140" t="s">
        <v>152</v>
      </c>
      <c r="L2332" s="156" t="s">
        <v>47</v>
      </c>
      <c r="M2332" s="82">
        <f t="shared" si="136"/>
        <v>2</v>
      </c>
    </row>
    <row r="2333" spans="1:13" ht="30.75" thickBot="1">
      <c r="A2333" s="3"/>
      <c r="B2333" s="57" t="s">
        <v>132</v>
      </c>
      <c r="C2333" s="2"/>
      <c r="D2333" s="58" t="s">
        <v>132</v>
      </c>
      <c r="E2333" s="2" t="s">
        <v>478</v>
      </c>
      <c r="F2333" s="58">
        <v>4</v>
      </c>
      <c r="G2333" s="2" t="s">
        <v>269</v>
      </c>
      <c r="H2333" s="58">
        <v>4</v>
      </c>
      <c r="J2333" s="157" t="s">
        <v>135</v>
      </c>
      <c r="K2333" s="42" t="s">
        <v>107</v>
      </c>
      <c r="L2333" s="158"/>
      <c r="M2333" s="83"/>
    </row>
    <row r="2334" spans="1:13" ht="15.75" thickBot="1">
      <c r="A2334" s="4"/>
      <c r="B2334" s="58" t="s">
        <v>132</v>
      </c>
      <c r="C2334" s="5"/>
      <c r="D2334" s="58" t="s">
        <v>132</v>
      </c>
      <c r="E2334" s="5"/>
      <c r="F2334" s="58" t="s">
        <v>132</v>
      </c>
      <c r="G2334" s="5"/>
      <c r="H2334" s="58" t="s">
        <v>132</v>
      </c>
      <c r="K2334" s="90"/>
    </row>
    <row r="2335" spans="1:13" ht="15.75" thickBot="1">
      <c r="A2335"/>
      <c r="B2335"/>
      <c r="C2335"/>
      <c r="D2335"/>
      <c r="E2335"/>
      <c r="F2335"/>
      <c r="G2335"/>
      <c r="H2335"/>
      <c r="J2335"/>
      <c r="K2335"/>
      <c r="L2335"/>
    </row>
    <row r="2336" spans="1:13" ht="19.5" thickBot="1">
      <c r="A2336" s="391">
        <v>45428</v>
      </c>
      <c r="B2336" s="392"/>
      <c r="C2336" s="392"/>
      <c r="D2336" s="392"/>
      <c r="E2336" s="392"/>
      <c r="F2336" s="392"/>
      <c r="G2336" s="393"/>
      <c r="H2336" s="89">
        <f>SUM(B2338:B2351,D2338:D2351,F2338:F2351,H2338:H2351)+SUM(M2337:M2349)</f>
        <v>213</v>
      </c>
      <c r="J2336" s="53" t="s">
        <v>34</v>
      </c>
      <c r="K2336" s="54" t="s">
        <v>35</v>
      </c>
      <c r="L2336" s="91" t="s">
        <v>50</v>
      </c>
      <c r="M2336" s="161" t="s">
        <v>151</v>
      </c>
    </row>
    <row r="2337" spans="1:13" ht="60.75" thickBot="1">
      <c r="A2337" s="49" t="s">
        <v>0</v>
      </c>
      <c r="B2337" s="51" t="s">
        <v>120</v>
      </c>
      <c r="C2337" s="50" t="s">
        <v>1</v>
      </c>
      <c r="D2337" s="51" t="s">
        <v>120</v>
      </c>
      <c r="E2337" s="50" t="s">
        <v>112</v>
      </c>
      <c r="F2337" s="51" t="s">
        <v>120</v>
      </c>
      <c r="G2337" s="50" t="s">
        <v>131</v>
      </c>
      <c r="H2337" s="52" t="s">
        <v>120</v>
      </c>
      <c r="I2337" s="155">
        <f>H2336/230</f>
        <v>0.92608695652173911</v>
      </c>
      <c r="J2337" s="10" t="s">
        <v>21</v>
      </c>
      <c r="K2337" s="46" t="s">
        <v>467</v>
      </c>
      <c r="L2337" s="159" t="s">
        <v>47</v>
      </c>
      <c r="M2337" s="160">
        <f t="shared" ref="M2337:M2349" si="137">IF(L2337="✔",2,0)</f>
        <v>2</v>
      </c>
    </row>
    <row r="2338" spans="1:13" ht="45">
      <c r="A2338" s="47" t="s">
        <v>424</v>
      </c>
      <c r="B2338" s="48">
        <v>5</v>
      </c>
      <c r="C2338" s="48" t="s">
        <v>2</v>
      </c>
      <c r="D2338" s="48">
        <v>4</v>
      </c>
      <c r="E2338" s="48" t="s">
        <v>11</v>
      </c>
      <c r="F2338" s="55">
        <v>5</v>
      </c>
      <c r="G2338" s="48" t="s">
        <v>5</v>
      </c>
      <c r="H2338" s="138">
        <v>4</v>
      </c>
      <c r="J2338" s="7" t="s">
        <v>2</v>
      </c>
      <c r="K2338" s="2" t="s">
        <v>37</v>
      </c>
      <c r="L2338" s="156" t="s">
        <v>47</v>
      </c>
      <c r="M2338" s="82">
        <f t="shared" si="137"/>
        <v>2</v>
      </c>
    </row>
    <row r="2339" spans="1:13" ht="45">
      <c r="A2339" s="3" t="s">
        <v>113</v>
      </c>
      <c r="B2339" s="2">
        <v>4</v>
      </c>
      <c r="C2339" s="2" t="s">
        <v>21</v>
      </c>
      <c r="D2339" s="2">
        <v>3</v>
      </c>
      <c r="E2339" s="2" t="s">
        <v>479</v>
      </c>
      <c r="F2339" s="140">
        <v>5</v>
      </c>
      <c r="G2339" s="2" t="s">
        <v>6</v>
      </c>
      <c r="H2339" s="139">
        <v>4</v>
      </c>
      <c r="J2339" s="8" t="s">
        <v>4</v>
      </c>
      <c r="K2339" s="2" t="s">
        <v>39</v>
      </c>
      <c r="L2339" s="156" t="s">
        <v>47</v>
      </c>
      <c r="M2339" s="82">
        <f t="shared" si="137"/>
        <v>2</v>
      </c>
    </row>
    <row r="2340" spans="1:13" ht="45">
      <c r="A2340" s="3" t="s">
        <v>163</v>
      </c>
      <c r="B2340" s="2">
        <v>5</v>
      </c>
      <c r="C2340" s="2" t="s">
        <v>17</v>
      </c>
      <c r="D2340" s="2">
        <v>3</v>
      </c>
      <c r="E2340" s="2" t="s">
        <v>12</v>
      </c>
      <c r="F2340" s="140">
        <v>5</v>
      </c>
      <c r="G2340" s="2" t="s">
        <v>7</v>
      </c>
      <c r="H2340" s="139">
        <v>4</v>
      </c>
      <c r="J2340" s="8" t="s">
        <v>38</v>
      </c>
      <c r="K2340" s="2" t="s">
        <v>41</v>
      </c>
      <c r="L2340" s="156" t="s">
        <v>47</v>
      </c>
      <c r="M2340" s="82">
        <f t="shared" si="137"/>
        <v>2</v>
      </c>
    </row>
    <row r="2341" spans="1:13" ht="45">
      <c r="A2341" s="3" t="s">
        <v>114</v>
      </c>
      <c r="B2341" s="2">
        <v>5</v>
      </c>
      <c r="C2341" s="2" t="s">
        <v>4</v>
      </c>
      <c r="D2341" s="2">
        <v>3</v>
      </c>
      <c r="E2341" s="2" t="s">
        <v>13</v>
      </c>
      <c r="F2341" s="140">
        <v>4</v>
      </c>
      <c r="G2341" s="2" t="s">
        <v>8</v>
      </c>
      <c r="H2341" s="139">
        <v>4</v>
      </c>
      <c r="J2341" s="6" t="s">
        <v>20</v>
      </c>
      <c r="K2341" s="2" t="s">
        <v>44</v>
      </c>
      <c r="L2341" s="156" t="s">
        <v>47</v>
      </c>
      <c r="M2341" s="82">
        <f t="shared" si="137"/>
        <v>2</v>
      </c>
    </row>
    <row r="2342" spans="1:13" ht="60">
      <c r="A2342" s="3" t="s">
        <v>32</v>
      </c>
      <c r="B2342" s="2">
        <v>5</v>
      </c>
      <c r="C2342" s="2" t="s">
        <v>38</v>
      </c>
      <c r="D2342" s="2">
        <v>4</v>
      </c>
      <c r="E2342" s="2" t="s">
        <v>43</v>
      </c>
      <c r="F2342" s="140">
        <v>4</v>
      </c>
      <c r="G2342" s="2" t="s">
        <v>9</v>
      </c>
      <c r="H2342" s="139">
        <v>4</v>
      </c>
      <c r="J2342" s="8" t="s">
        <v>31</v>
      </c>
      <c r="K2342" s="2" t="s">
        <v>45</v>
      </c>
      <c r="L2342" s="156" t="s">
        <v>47</v>
      </c>
      <c r="M2342" s="82">
        <f t="shared" si="137"/>
        <v>2</v>
      </c>
    </row>
    <row r="2343" spans="1:13" ht="45">
      <c r="A2343" s="3" t="s">
        <v>115</v>
      </c>
      <c r="B2343" s="2">
        <v>5</v>
      </c>
      <c r="C2343" s="2" t="s">
        <v>27</v>
      </c>
      <c r="D2343" s="2">
        <v>4</v>
      </c>
      <c r="E2343" s="2" t="s">
        <v>14</v>
      </c>
      <c r="F2343" s="140">
        <v>4</v>
      </c>
      <c r="G2343" s="2" t="s">
        <v>10</v>
      </c>
      <c r="H2343" s="139">
        <v>4</v>
      </c>
      <c r="J2343" s="3" t="s">
        <v>33</v>
      </c>
      <c r="K2343" s="2" t="s">
        <v>49</v>
      </c>
      <c r="L2343" s="156" t="s">
        <v>47</v>
      </c>
      <c r="M2343" s="82">
        <f t="shared" si="137"/>
        <v>2</v>
      </c>
    </row>
    <row r="2344" spans="1:13" ht="45">
      <c r="A2344" s="3" t="s">
        <v>116</v>
      </c>
      <c r="B2344" s="2">
        <v>5</v>
      </c>
      <c r="C2344" s="2" t="s">
        <v>323</v>
      </c>
      <c r="D2344" s="2">
        <v>4</v>
      </c>
      <c r="E2344" s="2" t="s">
        <v>15</v>
      </c>
      <c r="F2344" s="140">
        <v>4</v>
      </c>
      <c r="G2344" s="2" t="s">
        <v>18</v>
      </c>
      <c r="H2344" s="139">
        <v>4</v>
      </c>
      <c r="J2344" s="8" t="s">
        <v>16</v>
      </c>
      <c r="K2344" s="2" t="s">
        <v>40</v>
      </c>
      <c r="L2344" s="156" t="s">
        <v>48</v>
      </c>
      <c r="M2344" s="82">
        <f t="shared" si="137"/>
        <v>0</v>
      </c>
    </row>
    <row r="2345" spans="1:13" ht="60">
      <c r="A2345" s="3" t="s">
        <v>117</v>
      </c>
      <c r="B2345" s="2">
        <v>3</v>
      </c>
      <c r="C2345" s="2" t="s">
        <v>130</v>
      </c>
      <c r="D2345" s="2">
        <v>4</v>
      </c>
      <c r="E2345" s="2" t="s">
        <v>16</v>
      </c>
      <c r="F2345" s="140">
        <v>4</v>
      </c>
      <c r="G2345" s="2" t="s">
        <v>252</v>
      </c>
      <c r="H2345" s="139">
        <v>4</v>
      </c>
      <c r="J2345" s="9" t="s">
        <v>27</v>
      </c>
      <c r="K2345" s="2" t="s">
        <v>476</v>
      </c>
      <c r="L2345" s="156" t="s">
        <v>47</v>
      </c>
      <c r="M2345" s="82">
        <f t="shared" si="137"/>
        <v>2</v>
      </c>
    </row>
    <row r="2346" spans="1:13" ht="45">
      <c r="A2346" s="3" t="s">
        <v>118</v>
      </c>
      <c r="B2346" s="2">
        <v>3</v>
      </c>
      <c r="C2346" s="2" t="s">
        <v>164</v>
      </c>
      <c r="D2346" s="2">
        <v>3</v>
      </c>
      <c r="E2346" s="2" t="s">
        <v>26</v>
      </c>
      <c r="F2346" s="140">
        <v>4</v>
      </c>
      <c r="G2346" s="2" t="s">
        <v>25</v>
      </c>
      <c r="H2346" s="139">
        <v>4</v>
      </c>
      <c r="J2346" s="6" t="s">
        <v>28</v>
      </c>
      <c r="K2346" s="2" t="s">
        <v>40</v>
      </c>
      <c r="L2346" s="156" t="s">
        <v>47</v>
      </c>
      <c r="M2346" s="82">
        <f t="shared" si="137"/>
        <v>2</v>
      </c>
    </row>
    <row r="2347" spans="1:13" ht="45">
      <c r="A2347" s="3" t="s">
        <v>161</v>
      </c>
      <c r="B2347" s="2">
        <v>5</v>
      </c>
      <c r="C2347" s="2" t="s">
        <v>31</v>
      </c>
      <c r="D2347" s="2">
        <v>4</v>
      </c>
      <c r="E2347" s="2" t="s">
        <v>23</v>
      </c>
      <c r="F2347" s="140">
        <v>4</v>
      </c>
      <c r="G2347" s="2" t="s">
        <v>28</v>
      </c>
      <c r="H2347" s="139">
        <v>4</v>
      </c>
      <c r="J2347" s="3" t="s">
        <v>119</v>
      </c>
      <c r="K2347" s="2" t="s">
        <v>46</v>
      </c>
      <c r="L2347" s="156" t="s">
        <v>47</v>
      </c>
      <c r="M2347" s="82">
        <f t="shared" si="137"/>
        <v>2</v>
      </c>
    </row>
    <row r="2348" spans="1:13" ht="45">
      <c r="A2348" s="3"/>
      <c r="B2348" s="57" t="s">
        <v>132</v>
      </c>
      <c r="C2348" s="2" t="s">
        <v>30</v>
      </c>
      <c r="D2348" s="2">
        <v>4</v>
      </c>
      <c r="E2348" s="2" t="s">
        <v>490</v>
      </c>
      <c r="F2348" s="140">
        <v>3</v>
      </c>
      <c r="G2348" s="2" t="s">
        <v>29</v>
      </c>
      <c r="H2348" s="139">
        <v>4</v>
      </c>
      <c r="J2348" s="9" t="s">
        <v>31</v>
      </c>
      <c r="K2348" s="2" t="s">
        <v>51</v>
      </c>
      <c r="L2348" s="156" t="s">
        <v>47</v>
      </c>
      <c r="M2348" s="82">
        <f t="shared" si="137"/>
        <v>2</v>
      </c>
    </row>
    <row r="2349" spans="1:13" ht="30.75" thickBot="1">
      <c r="A2349" s="3"/>
      <c r="B2349" s="57" t="s">
        <v>132</v>
      </c>
      <c r="C2349" s="2"/>
      <c r="D2349" s="58" t="s">
        <v>132</v>
      </c>
      <c r="E2349" s="2" t="s">
        <v>144</v>
      </c>
      <c r="F2349" s="140">
        <v>4</v>
      </c>
      <c r="G2349" s="2" t="s">
        <v>318</v>
      </c>
      <c r="H2349" s="58">
        <v>4</v>
      </c>
      <c r="J2349" s="78" t="s">
        <v>117</v>
      </c>
      <c r="K2349" s="140" t="s">
        <v>152</v>
      </c>
      <c r="L2349" s="156" t="s">
        <v>48</v>
      </c>
      <c r="M2349" s="82">
        <f t="shared" si="137"/>
        <v>0</v>
      </c>
    </row>
    <row r="2350" spans="1:13" ht="30.75" thickBot="1">
      <c r="A2350" s="3"/>
      <c r="B2350" s="57" t="s">
        <v>132</v>
      </c>
      <c r="C2350" s="2"/>
      <c r="D2350" s="58" t="s">
        <v>132</v>
      </c>
      <c r="E2350" s="2" t="s">
        <v>478</v>
      </c>
      <c r="F2350" s="58">
        <v>4</v>
      </c>
      <c r="G2350" s="2" t="s">
        <v>269</v>
      </c>
      <c r="H2350" s="58">
        <v>4</v>
      </c>
      <c r="J2350" s="157" t="s">
        <v>135</v>
      </c>
      <c r="K2350" s="42" t="s">
        <v>107</v>
      </c>
      <c r="L2350" s="158"/>
      <c r="M2350" s="83"/>
    </row>
    <row r="2351" spans="1:13" ht="15.75" thickBot="1">
      <c r="A2351" s="4"/>
      <c r="B2351" s="58" t="s">
        <v>132</v>
      </c>
      <c r="C2351" s="5"/>
      <c r="D2351" s="58" t="s">
        <v>132</v>
      </c>
      <c r="E2351" s="5"/>
      <c r="F2351" s="58" t="s">
        <v>132</v>
      </c>
      <c r="G2351" s="5"/>
      <c r="H2351" s="58" t="s">
        <v>132</v>
      </c>
      <c r="K2351" s="90"/>
    </row>
    <row r="2352" spans="1:13" ht="15.75" thickBot="1">
      <c r="A2352"/>
      <c r="B2352"/>
      <c r="C2352"/>
      <c r="D2352"/>
      <c r="E2352"/>
      <c r="F2352"/>
      <c r="G2352"/>
      <c r="H2352"/>
      <c r="J2352"/>
      <c r="K2352"/>
      <c r="L2352"/>
    </row>
    <row r="2353" spans="1:13" ht="19.5" thickBot="1">
      <c r="A2353" s="391">
        <v>45429</v>
      </c>
      <c r="B2353" s="392"/>
      <c r="C2353" s="392"/>
      <c r="D2353" s="392"/>
      <c r="E2353" s="392"/>
      <c r="F2353" s="392"/>
      <c r="G2353" s="393"/>
      <c r="H2353" s="89">
        <f>SUM(B2355:B2368,D2355:D2368,F2355:F2368,H2355:H2368)+SUM(M2354:M2366)</f>
        <v>213</v>
      </c>
      <c r="J2353" s="53" t="s">
        <v>34</v>
      </c>
      <c r="K2353" s="54" t="s">
        <v>35</v>
      </c>
      <c r="L2353" s="91" t="s">
        <v>50</v>
      </c>
      <c r="M2353" s="161" t="s">
        <v>151</v>
      </c>
    </row>
    <row r="2354" spans="1:13" ht="60.75" thickBot="1">
      <c r="A2354" s="49" t="s">
        <v>0</v>
      </c>
      <c r="B2354" s="51" t="s">
        <v>120</v>
      </c>
      <c r="C2354" s="50" t="s">
        <v>1</v>
      </c>
      <c r="D2354" s="51" t="s">
        <v>120</v>
      </c>
      <c r="E2354" s="50" t="s">
        <v>112</v>
      </c>
      <c r="F2354" s="51" t="s">
        <v>120</v>
      </c>
      <c r="G2354" s="50" t="s">
        <v>131</v>
      </c>
      <c r="H2354" s="52" t="s">
        <v>120</v>
      </c>
      <c r="I2354" s="155">
        <f>H2353/230</f>
        <v>0.92608695652173911</v>
      </c>
      <c r="J2354" s="10" t="s">
        <v>21</v>
      </c>
      <c r="K2354" s="46" t="s">
        <v>467</v>
      </c>
      <c r="L2354" s="159" t="s">
        <v>47</v>
      </c>
      <c r="M2354" s="160">
        <f t="shared" ref="M2354:M2366" si="138">IF(L2354="✔",2,0)</f>
        <v>2</v>
      </c>
    </row>
    <row r="2355" spans="1:13" ht="45">
      <c r="A2355" s="47" t="s">
        <v>424</v>
      </c>
      <c r="B2355" s="48">
        <v>5</v>
      </c>
      <c r="C2355" s="48" t="s">
        <v>2</v>
      </c>
      <c r="D2355" s="48">
        <v>4</v>
      </c>
      <c r="E2355" s="48" t="s">
        <v>11</v>
      </c>
      <c r="F2355" s="55">
        <v>5</v>
      </c>
      <c r="G2355" s="48" t="s">
        <v>5</v>
      </c>
      <c r="H2355" s="138">
        <v>4</v>
      </c>
      <c r="J2355" s="7" t="s">
        <v>2</v>
      </c>
      <c r="K2355" s="2" t="s">
        <v>37</v>
      </c>
      <c r="L2355" s="156" t="s">
        <v>47</v>
      </c>
      <c r="M2355" s="82">
        <f t="shared" si="138"/>
        <v>2</v>
      </c>
    </row>
    <row r="2356" spans="1:13" ht="45">
      <c r="A2356" s="3" t="s">
        <v>113</v>
      </c>
      <c r="B2356" s="2">
        <v>4</v>
      </c>
      <c r="C2356" s="2" t="s">
        <v>21</v>
      </c>
      <c r="D2356" s="2">
        <v>3</v>
      </c>
      <c r="E2356" s="2" t="s">
        <v>479</v>
      </c>
      <c r="F2356" s="140">
        <v>5</v>
      </c>
      <c r="G2356" s="2" t="s">
        <v>6</v>
      </c>
      <c r="H2356" s="139">
        <v>4</v>
      </c>
      <c r="J2356" s="8" t="s">
        <v>4</v>
      </c>
      <c r="K2356" s="2" t="s">
        <v>39</v>
      </c>
      <c r="L2356" s="156" t="s">
        <v>47</v>
      </c>
      <c r="M2356" s="82">
        <f t="shared" si="138"/>
        <v>2</v>
      </c>
    </row>
    <row r="2357" spans="1:13" ht="45">
      <c r="A2357" s="3" t="s">
        <v>163</v>
      </c>
      <c r="B2357" s="2">
        <v>5</v>
      </c>
      <c r="C2357" s="2" t="s">
        <v>17</v>
      </c>
      <c r="D2357" s="2">
        <v>3</v>
      </c>
      <c r="E2357" s="2" t="s">
        <v>12</v>
      </c>
      <c r="F2357" s="140">
        <v>5</v>
      </c>
      <c r="G2357" s="2" t="s">
        <v>7</v>
      </c>
      <c r="H2357" s="139">
        <v>4</v>
      </c>
      <c r="J2357" s="8" t="s">
        <v>38</v>
      </c>
      <c r="K2357" s="2" t="s">
        <v>41</v>
      </c>
      <c r="L2357" s="156" t="s">
        <v>47</v>
      </c>
      <c r="M2357" s="82">
        <f t="shared" si="138"/>
        <v>2</v>
      </c>
    </row>
    <row r="2358" spans="1:13" ht="45">
      <c r="A2358" s="3" t="s">
        <v>114</v>
      </c>
      <c r="B2358" s="2">
        <v>5</v>
      </c>
      <c r="C2358" s="2" t="s">
        <v>4</v>
      </c>
      <c r="D2358" s="2">
        <v>3</v>
      </c>
      <c r="E2358" s="2" t="s">
        <v>13</v>
      </c>
      <c r="F2358" s="140">
        <v>4</v>
      </c>
      <c r="G2358" s="2" t="s">
        <v>8</v>
      </c>
      <c r="H2358" s="139">
        <v>4</v>
      </c>
      <c r="J2358" s="6" t="s">
        <v>20</v>
      </c>
      <c r="K2358" s="2" t="s">
        <v>44</v>
      </c>
      <c r="L2358" s="156" t="s">
        <v>47</v>
      </c>
      <c r="M2358" s="82">
        <f t="shared" si="138"/>
        <v>2</v>
      </c>
    </row>
    <row r="2359" spans="1:13" ht="60">
      <c r="A2359" s="3" t="s">
        <v>32</v>
      </c>
      <c r="B2359" s="2">
        <v>5</v>
      </c>
      <c r="C2359" s="2" t="s">
        <v>38</v>
      </c>
      <c r="D2359" s="2">
        <v>4</v>
      </c>
      <c r="E2359" s="2" t="s">
        <v>43</v>
      </c>
      <c r="F2359" s="140">
        <v>4</v>
      </c>
      <c r="G2359" s="2" t="s">
        <v>9</v>
      </c>
      <c r="H2359" s="139">
        <v>4</v>
      </c>
      <c r="J2359" s="8" t="s">
        <v>31</v>
      </c>
      <c r="K2359" s="2" t="s">
        <v>45</v>
      </c>
      <c r="L2359" s="156" t="s">
        <v>47</v>
      </c>
      <c r="M2359" s="82">
        <f t="shared" si="138"/>
        <v>2</v>
      </c>
    </row>
    <row r="2360" spans="1:13" ht="45">
      <c r="A2360" s="3" t="s">
        <v>115</v>
      </c>
      <c r="B2360" s="2">
        <v>5</v>
      </c>
      <c r="C2360" s="2" t="s">
        <v>27</v>
      </c>
      <c r="D2360" s="2">
        <v>4</v>
      </c>
      <c r="E2360" s="2" t="s">
        <v>14</v>
      </c>
      <c r="F2360" s="140">
        <v>4</v>
      </c>
      <c r="G2360" s="2" t="s">
        <v>10</v>
      </c>
      <c r="H2360" s="139">
        <v>4</v>
      </c>
      <c r="J2360" s="3" t="s">
        <v>33</v>
      </c>
      <c r="K2360" s="2" t="s">
        <v>49</v>
      </c>
      <c r="L2360" s="156" t="s">
        <v>47</v>
      </c>
      <c r="M2360" s="82">
        <f t="shared" si="138"/>
        <v>2</v>
      </c>
    </row>
    <row r="2361" spans="1:13" ht="45">
      <c r="A2361" s="3" t="s">
        <v>116</v>
      </c>
      <c r="B2361" s="2">
        <v>5</v>
      </c>
      <c r="C2361" s="2" t="s">
        <v>323</v>
      </c>
      <c r="D2361" s="2">
        <v>4</v>
      </c>
      <c r="E2361" s="2" t="s">
        <v>15</v>
      </c>
      <c r="F2361" s="140">
        <v>4</v>
      </c>
      <c r="G2361" s="2" t="s">
        <v>18</v>
      </c>
      <c r="H2361" s="139">
        <v>4</v>
      </c>
      <c r="J2361" s="8" t="s">
        <v>16</v>
      </c>
      <c r="K2361" s="2" t="s">
        <v>40</v>
      </c>
      <c r="L2361" s="156" t="s">
        <v>48</v>
      </c>
      <c r="M2361" s="82">
        <f t="shared" si="138"/>
        <v>0</v>
      </c>
    </row>
    <row r="2362" spans="1:13" ht="60">
      <c r="A2362" s="3" t="s">
        <v>117</v>
      </c>
      <c r="B2362" s="2">
        <v>3</v>
      </c>
      <c r="C2362" s="2" t="s">
        <v>130</v>
      </c>
      <c r="D2362" s="2">
        <v>4</v>
      </c>
      <c r="E2362" s="2" t="s">
        <v>16</v>
      </c>
      <c r="F2362" s="140">
        <v>4</v>
      </c>
      <c r="G2362" s="2" t="s">
        <v>252</v>
      </c>
      <c r="H2362" s="139">
        <v>4</v>
      </c>
      <c r="J2362" s="9" t="s">
        <v>27</v>
      </c>
      <c r="K2362" s="2" t="s">
        <v>476</v>
      </c>
      <c r="L2362" s="156" t="s">
        <v>47</v>
      </c>
      <c r="M2362" s="82">
        <f t="shared" si="138"/>
        <v>2</v>
      </c>
    </row>
    <row r="2363" spans="1:13" ht="45">
      <c r="A2363" s="3" t="s">
        <v>118</v>
      </c>
      <c r="B2363" s="2">
        <v>3</v>
      </c>
      <c r="C2363" s="2" t="s">
        <v>164</v>
      </c>
      <c r="D2363" s="2">
        <v>3</v>
      </c>
      <c r="E2363" s="2" t="s">
        <v>26</v>
      </c>
      <c r="F2363" s="140">
        <v>4</v>
      </c>
      <c r="G2363" s="2" t="s">
        <v>25</v>
      </c>
      <c r="H2363" s="139">
        <v>4</v>
      </c>
      <c r="J2363" s="6" t="s">
        <v>28</v>
      </c>
      <c r="K2363" s="2" t="s">
        <v>40</v>
      </c>
      <c r="L2363" s="156" t="s">
        <v>47</v>
      </c>
      <c r="M2363" s="82">
        <f t="shared" si="138"/>
        <v>2</v>
      </c>
    </row>
    <row r="2364" spans="1:13" ht="45">
      <c r="A2364" s="3" t="s">
        <v>161</v>
      </c>
      <c r="B2364" s="2">
        <v>5</v>
      </c>
      <c r="C2364" s="2" t="s">
        <v>31</v>
      </c>
      <c r="D2364" s="2">
        <v>4</v>
      </c>
      <c r="E2364" s="2" t="s">
        <v>23</v>
      </c>
      <c r="F2364" s="140">
        <v>4</v>
      </c>
      <c r="G2364" s="2" t="s">
        <v>28</v>
      </c>
      <c r="H2364" s="139">
        <v>4</v>
      </c>
      <c r="J2364" s="3" t="s">
        <v>119</v>
      </c>
      <c r="K2364" s="2" t="s">
        <v>46</v>
      </c>
      <c r="L2364" s="156" t="s">
        <v>47</v>
      </c>
      <c r="M2364" s="82">
        <f t="shared" si="138"/>
        <v>2</v>
      </c>
    </row>
    <row r="2365" spans="1:13" ht="45">
      <c r="A2365" s="3"/>
      <c r="B2365" s="57" t="s">
        <v>132</v>
      </c>
      <c r="C2365" s="2" t="s">
        <v>30</v>
      </c>
      <c r="D2365" s="2">
        <v>4</v>
      </c>
      <c r="E2365" s="2" t="s">
        <v>490</v>
      </c>
      <c r="F2365" s="140">
        <v>3</v>
      </c>
      <c r="G2365" s="2" t="s">
        <v>29</v>
      </c>
      <c r="H2365" s="139">
        <v>4</v>
      </c>
      <c r="J2365" s="9" t="s">
        <v>31</v>
      </c>
      <c r="K2365" s="2" t="s">
        <v>51</v>
      </c>
      <c r="L2365" s="156" t="s">
        <v>47</v>
      </c>
      <c r="M2365" s="82">
        <f t="shared" si="138"/>
        <v>2</v>
      </c>
    </row>
    <row r="2366" spans="1:13" ht="30.75" thickBot="1">
      <c r="A2366" s="3"/>
      <c r="B2366" s="57" t="s">
        <v>132</v>
      </c>
      <c r="C2366" s="2"/>
      <c r="D2366" s="58" t="s">
        <v>132</v>
      </c>
      <c r="E2366" s="2" t="s">
        <v>144</v>
      </c>
      <c r="F2366" s="140">
        <v>4</v>
      </c>
      <c r="G2366" s="2" t="s">
        <v>318</v>
      </c>
      <c r="H2366" s="58">
        <v>4</v>
      </c>
      <c r="J2366" s="78" t="s">
        <v>117</v>
      </c>
      <c r="K2366" s="140" t="s">
        <v>152</v>
      </c>
      <c r="L2366" s="156" t="s">
        <v>48</v>
      </c>
      <c r="M2366" s="82">
        <f t="shared" si="138"/>
        <v>0</v>
      </c>
    </row>
    <row r="2367" spans="1:13" ht="30.75" thickBot="1">
      <c r="A2367" s="3"/>
      <c r="B2367" s="57" t="s">
        <v>132</v>
      </c>
      <c r="C2367" s="2"/>
      <c r="D2367" s="58" t="s">
        <v>132</v>
      </c>
      <c r="E2367" s="2" t="s">
        <v>478</v>
      </c>
      <c r="F2367" s="58">
        <v>4</v>
      </c>
      <c r="G2367" s="2" t="s">
        <v>269</v>
      </c>
      <c r="H2367" s="58">
        <v>4</v>
      </c>
      <c r="J2367" s="157" t="s">
        <v>135</v>
      </c>
      <c r="K2367" s="42" t="s">
        <v>107</v>
      </c>
      <c r="L2367" s="158"/>
      <c r="M2367" s="83"/>
    </row>
    <row r="2368" spans="1:13" ht="15.75" thickBot="1">
      <c r="A2368" s="4"/>
      <c r="B2368" s="58" t="s">
        <v>132</v>
      </c>
      <c r="C2368" s="5"/>
      <c r="D2368" s="58" t="s">
        <v>132</v>
      </c>
      <c r="E2368" s="5"/>
      <c r="F2368" s="58" t="s">
        <v>132</v>
      </c>
      <c r="G2368" s="5"/>
      <c r="H2368" s="58" t="s">
        <v>132</v>
      </c>
      <c r="K2368" s="90"/>
    </row>
    <row r="2369" spans="1:13" ht="15.75" thickBot="1">
      <c r="A2369"/>
      <c r="B2369"/>
      <c r="C2369"/>
      <c r="D2369"/>
      <c r="E2369"/>
      <c r="F2369"/>
      <c r="G2369"/>
      <c r="H2369"/>
      <c r="J2369"/>
      <c r="K2369"/>
      <c r="L2369"/>
    </row>
    <row r="2370" spans="1:13" ht="19.5" thickBot="1">
      <c r="A2370" s="391">
        <v>45430</v>
      </c>
      <c r="B2370" s="392"/>
      <c r="C2370" s="392"/>
      <c r="D2370" s="392"/>
      <c r="E2370" s="392"/>
      <c r="F2370" s="392"/>
      <c r="G2370" s="393"/>
      <c r="H2370" s="89">
        <f>SUM(B2372:B2385,D2372:D2385,F2372:F2385,H2372:H2385)+SUM(M2371:M2383)</f>
        <v>213</v>
      </c>
      <c r="J2370" s="53" t="s">
        <v>34</v>
      </c>
      <c r="K2370" s="54" t="s">
        <v>35</v>
      </c>
      <c r="L2370" s="91" t="s">
        <v>50</v>
      </c>
      <c r="M2370" s="161" t="s">
        <v>151</v>
      </c>
    </row>
    <row r="2371" spans="1:13" ht="60.75" thickBot="1">
      <c r="A2371" s="49" t="s">
        <v>0</v>
      </c>
      <c r="B2371" s="51" t="s">
        <v>120</v>
      </c>
      <c r="C2371" s="50" t="s">
        <v>1</v>
      </c>
      <c r="D2371" s="51" t="s">
        <v>120</v>
      </c>
      <c r="E2371" s="50" t="s">
        <v>112</v>
      </c>
      <c r="F2371" s="51" t="s">
        <v>120</v>
      </c>
      <c r="G2371" s="50" t="s">
        <v>131</v>
      </c>
      <c r="H2371" s="52" t="s">
        <v>120</v>
      </c>
      <c r="I2371" s="155">
        <f>H2370/230</f>
        <v>0.92608695652173911</v>
      </c>
      <c r="J2371" s="10" t="s">
        <v>21</v>
      </c>
      <c r="K2371" s="46" t="s">
        <v>467</v>
      </c>
      <c r="L2371" s="159" t="s">
        <v>47</v>
      </c>
      <c r="M2371" s="160">
        <f t="shared" ref="M2371:M2383" si="139">IF(L2371="✔",2,0)</f>
        <v>2</v>
      </c>
    </row>
    <row r="2372" spans="1:13" ht="45">
      <c r="A2372" s="47" t="s">
        <v>424</v>
      </c>
      <c r="B2372" s="48">
        <v>5</v>
      </c>
      <c r="C2372" s="48" t="s">
        <v>2</v>
      </c>
      <c r="D2372" s="48">
        <v>4</v>
      </c>
      <c r="E2372" s="48" t="s">
        <v>11</v>
      </c>
      <c r="F2372" s="55">
        <v>5</v>
      </c>
      <c r="G2372" s="48" t="s">
        <v>5</v>
      </c>
      <c r="H2372" s="138">
        <v>4</v>
      </c>
      <c r="J2372" s="7" t="s">
        <v>2</v>
      </c>
      <c r="K2372" s="2" t="s">
        <v>37</v>
      </c>
      <c r="L2372" s="156" t="s">
        <v>47</v>
      </c>
      <c r="M2372" s="82">
        <f t="shared" si="139"/>
        <v>2</v>
      </c>
    </row>
    <row r="2373" spans="1:13" ht="45">
      <c r="A2373" s="3" t="s">
        <v>113</v>
      </c>
      <c r="B2373" s="2">
        <v>4</v>
      </c>
      <c r="C2373" s="2" t="s">
        <v>21</v>
      </c>
      <c r="D2373" s="2">
        <v>3</v>
      </c>
      <c r="E2373" s="2" t="s">
        <v>479</v>
      </c>
      <c r="F2373" s="140">
        <v>5</v>
      </c>
      <c r="G2373" s="2" t="s">
        <v>6</v>
      </c>
      <c r="H2373" s="139">
        <v>4</v>
      </c>
      <c r="J2373" s="8" t="s">
        <v>4</v>
      </c>
      <c r="K2373" s="2" t="s">
        <v>39</v>
      </c>
      <c r="L2373" s="156" t="s">
        <v>47</v>
      </c>
      <c r="M2373" s="82">
        <f t="shared" si="139"/>
        <v>2</v>
      </c>
    </row>
    <row r="2374" spans="1:13" ht="45">
      <c r="A2374" s="3" t="s">
        <v>163</v>
      </c>
      <c r="B2374" s="2">
        <v>5</v>
      </c>
      <c r="C2374" s="2" t="s">
        <v>17</v>
      </c>
      <c r="D2374" s="2">
        <v>3</v>
      </c>
      <c r="E2374" s="2" t="s">
        <v>12</v>
      </c>
      <c r="F2374" s="140">
        <v>5</v>
      </c>
      <c r="G2374" s="2" t="s">
        <v>7</v>
      </c>
      <c r="H2374" s="139">
        <v>4</v>
      </c>
      <c r="J2374" s="8" t="s">
        <v>38</v>
      </c>
      <c r="K2374" s="2" t="s">
        <v>41</v>
      </c>
      <c r="L2374" s="156" t="s">
        <v>47</v>
      </c>
      <c r="M2374" s="82">
        <f t="shared" si="139"/>
        <v>2</v>
      </c>
    </row>
    <row r="2375" spans="1:13" ht="45">
      <c r="A2375" s="3" t="s">
        <v>114</v>
      </c>
      <c r="B2375" s="2">
        <v>5</v>
      </c>
      <c r="C2375" s="2" t="s">
        <v>4</v>
      </c>
      <c r="D2375" s="2">
        <v>3</v>
      </c>
      <c r="E2375" s="2" t="s">
        <v>13</v>
      </c>
      <c r="F2375" s="140">
        <v>4</v>
      </c>
      <c r="G2375" s="2" t="s">
        <v>8</v>
      </c>
      <c r="H2375" s="139">
        <v>4</v>
      </c>
      <c r="J2375" s="6" t="s">
        <v>20</v>
      </c>
      <c r="K2375" s="2" t="s">
        <v>44</v>
      </c>
      <c r="L2375" s="156" t="s">
        <v>47</v>
      </c>
      <c r="M2375" s="82">
        <f t="shared" si="139"/>
        <v>2</v>
      </c>
    </row>
    <row r="2376" spans="1:13" ht="60">
      <c r="A2376" s="3" t="s">
        <v>32</v>
      </c>
      <c r="B2376" s="2">
        <v>5</v>
      </c>
      <c r="C2376" s="2" t="s">
        <v>38</v>
      </c>
      <c r="D2376" s="2">
        <v>4</v>
      </c>
      <c r="E2376" s="2" t="s">
        <v>43</v>
      </c>
      <c r="F2376" s="140">
        <v>4</v>
      </c>
      <c r="G2376" s="2" t="s">
        <v>9</v>
      </c>
      <c r="H2376" s="139">
        <v>4</v>
      </c>
      <c r="J2376" s="8" t="s">
        <v>31</v>
      </c>
      <c r="K2376" s="2" t="s">
        <v>45</v>
      </c>
      <c r="L2376" s="156" t="s">
        <v>47</v>
      </c>
      <c r="M2376" s="82">
        <f t="shared" si="139"/>
        <v>2</v>
      </c>
    </row>
    <row r="2377" spans="1:13" ht="45">
      <c r="A2377" s="3" t="s">
        <v>115</v>
      </c>
      <c r="B2377" s="2">
        <v>5</v>
      </c>
      <c r="C2377" s="2" t="s">
        <v>27</v>
      </c>
      <c r="D2377" s="2">
        <v>4</v>
      </c>
      <c r="E2377" s="2" t="s">
        <v>14</v>
      </c>
      <c r="F2377" s="140">
        <v>4</v>
      </c>
      <c r="G2377" s="2" t="s">
        <v>10</v>
      </c>
      <c r="H2377" s="139">
        <v>4</v>
      </c>
      <c r="J2377" s="3" t="s">
        <v>33</v>
      </c>
      <c r="K2377" s="2" t="s">
        <v>49</v>
      </c>
      <c r="L2377" s="156" t="s">
        <v>47</v>
      </c>
      <c r="M2377" s="82">
        <f t="shared" si="139"/>
        <v>2</v>
      </c>
    </row>
    <row r="2378" spans="1:13" ht="45">
      <c r="A2378" s="3" t="s">
        <v>116</v>
      </c>
      <c r="B2378" s="2">
        <v>5</v>
      </c>
      <c r="C2378" s="2" t="s">
        <v>323</v>
      </c>
      <c r="D2378" s="2">
        <v>4</v>
      </c>
      <c r="E2378" s="2" t="s">
        <v>15</v>
      </c>
      <c r="F2378" s="140">
        <v>4</v>
      </c>
      <c r="G2378" s="2" t="s">
        <v>18</v>
      </c>
      <c r="H2378" s="139">
        <v>4</v>
      </c>
      <c r="J2378" s="8" t="s">
        <v>16</v>
      </c>
      <c r="K2378" s="2" t="s">
        <v>40</v>
      </c>
      <c r="L2378" s="156" t="s">
        <v>48</v>
      </c>
      <c r="M2378" s="82">
        <f t="shared" si="139"/>
        <v>0</v>
      </c>
    </row>
    <row r="2379" spans="1:13" ht="60">
      <c r="A2379" s="3" t="s">
        <v>117</v>
      </c>
      <c r="B2379" s="2">
        <v>3</v>
      </c>
      <c r="C2379" s="2" t="s">
        <v>130</v>
      </c>
      <c r="D2379" s="2">
        <v>4</v>
      </c>
      <c r="E2379" s="2" t="s">
        <v>16</v>
      </c>
      <c r="F2379" s="140">
        <v>4</v>
      </c>
      <c r="G2379" s="2" t="s">
        <v>252</v>
      </c>
      <c r="H2379" s="139">
        <v>4</v>
      </c>
      <c r="J2379" s="9" t="s">
        <v>27</v>
      </c>
      <c r="K2379" s="2" t="s">
        <v>476</v>
      </c>
      <c r="L2379" s="156" t="s">
        <v>47</v>
      </c>
      <c r="M2379" s="82">
        <f t="shared" si="139"/>
        <v>2</v>
      </c>
    </row>
    <row r="2380" spans="1:13" ht="45">
      <c r="A2380" s="3" t="s">
        <v>118</v>
      </c>
      <c r="B2380" s="2">
        <v>3</v>
      </c>
      <c r="C2380" s="2" t="s">
        <v>164</v>
      </c>
      <c r="D2380" s="2">
        <v>3</v>
      </c>
      <c r="E2380" s="2" t="s">
        <v>26</v>
      </c>
      <c r="F2380" s="140">
        <v>4</v>
      </c>
      <c r="G2380" s="2" t="s">
        <v>25</v>
      </c>
      <c r="H2380" s="139">
        <v>4</v>
      </c>
      <c r="J2380" s="6" t="s">
        <v>28</v>
      </c>
      <c r="K2380" s="2" t="s">
        <v>40</v>
      </c>
      <c r="L2380" s="156" t="s">
        <v>47</v>
      </c>
      <c r="M2380" s="82">
        <f t="shared" si="139"/>
        <v>2</v>
      </c>
    </row>
    <row r="2381" spans="1:13" ht="45">
      <c r="A2381" s="3" t="s">
        <v>161</v>
      </c>
      <c r="B2381" s="2">
        <v>5</v>
      </c>
      <c r="C2381" s="2" t="s">
        <v>31</v>
      </c>
      <c r="D2381" s="2">
        <v>4</v>
      </c>
      <c r="E2381" s="2" t="s">
        <v>23</v>
      </c>
      <c r="F2381" s="140">
        <v>4</v>
      </c>
      <c r="G2381" s="2" t="s">
        <v>28</v>
      </c>
      <c r="H2381" s="139">
        <v>4</v>
      </c>
      <c r="J2381" s="3" t="s">
        <v>119</v>
      </c>
      <c r="K2381" s="2" t="s">
        <v>46</v>
      </c>
      <c r="L2381" s="156" t="s">
        <v>47</v>
      </c>
      <c r="M2381" s="82">
        <f t="shared" si="139"/>
        <v>2</v>
      </c>
    </row>
    <row r="2382" spans="1:13" ht="45">
      <c r="A2382" s="3"/>
      <c r="B2382" s="57" t="s">
        <v>132</v>
      </c>
      <c r="C2382" s="2" t="s">
        <v>30</v>
      </c>
      <c r="D2382" s="2">
        <v>4</v>
      </c>
      <c r="E2382" s="2" t="s">
        <v>490</v>
      </c>
      <c r="F2382" s="140">
        <v>3</v>
      </c>
      <c r="G2382" s="2" t="s">
        <v>29</v>
      </c>
      <c r="H2382" s="139">
        <v>4</v>
      </c>
      <c r="J2382" s="9" t="s">
        <v>31</v>
      </c>
      <c r="K2382" s="2" t="s">
        <v>51</v>
      </c>
      <c r="L2382" s="156" t="s">
        <v>47</v>
      </c>
      <c r="M2382" s="82">
        <f t="shared" si="139"/>
        <v>2</v>
      </c>
    </row>
    <row r="2383" spans="1:13" ht="30.75" thickBot="1">
      <c r="A2383" s="3"/>
      <c r="B2383" s="57" t="s">
        <v>132</v>
      </c>
      <c r="C2383" s="2"/>
      <c r="D2383" s="58" t="s">
        <v>132</v>
      </c>
      <c r="E2383" s="2" t="s">
        <v>144</v>
      </c>
      <c r="F2383" s="140">
        <v>4</v>
      </c>
      <c r="G2383" s="2" t="s">
        <v>318</v>
      </c>
      <c r="H2383" s="58">
        <v>4</v>
      </c>
      <c r="J2383" s="78" t="s">
        <v>117</v>
      </c>
      <c r="K2383" s="140" t="s">
        <v>152</v>
      </c>
      <c r="L2383" s="156" t="s">
        <v>48</v>
      </c>
      <c r="M2383" s="82">
        <f t="shared" si="139"/>
        <v>0</v>
      </c>
    </row>
    <row r="2384" spans="1:13" ht="30.75" thickBot="1">
      <c r="A2384" s="3"/>
      <c r="B2384" s="57" t="s">
        <v>132</v>
      </c>
      <c r="C2384" s="2"/>
      <c r="D2384" s="58" t="s">
        <v>132</v>
      </c>
      <c r="E2384" s="2" t="s">
        <v>478</v>
      </c>
      <c r="F2384" s="58">
        <v>4</v>
      </c>
      <c r="G2384" s="2" t="s">
        <v>269</v>
      </c>
      <c r="H2384" s="58">
        <v>4</v>
      </c>
      <c r="J2384" s="157" t="s">
        <v>135</v>
      </c>
      <c r="K2384" s="42" t="s">
        <v>107</v>
      </c>
      <c r="L2384" s="158"/>
      <c r="M2384" s="83"/>
    </row>
    <row r="2385" spans="1:13" ht="15.75" thickBot="1">
      <c r="A2385" s="4"/>
      <c r="B2385" s="58" t="s">
        <v>132</v>
      </c>
      <c r="C2385" s="5"/>
      <c r="D2385" s="58" t="s">
        <v>132</v>
      </c>
      <c r="E2385" s="5"/>
      <c r="F2385" s="58" t="s">
        <v>132</v>
      </c>
      <c r="G2385" s="5"/>
      <c r="H2385" s="58" t="s">
        <v>132</v>
      </c>
      <c r="K2385" s="90"/>
    </row>
    <row r="2386" spans="1:13" ht="15.75" thickBot="1">
      <c r="A2386"/>
      <c r="B2386"/>
      <c r="C2386"/>
      <c r="D2386"/>
      <c r="E2386"/>
      <c r="F2386"/>
      <c r="G2386"/>
      <c r="H2386"/>
      <c r="J2386"/>
      <c r="K2386"/>
      <c r="L2386"/>
    </row>
    <row r="2387" spans="1:13" ht="19.5" thickBot="1">
      <c r="A2387" s="391">
        <v>45431</v>
      </c>
      <c r="B2387" s="392"/>
      <c r="C2387" s="392"/>
      <c r="D2387" s="392"/>
      <c r="E2387" s="392"/>
      <c r="F2387" s="392"/>
      <c r="G2387" s="393"/>
      <c r="H2387" s="89">
        <f>SUM(B2389:B2402,D2389:D2402,F2389:F2402,H2389:H2402)+SUM(M2388:M2400)</f>
        <v>213</v>
      </c>
      <c r="J2387" s="53" t="s">
        <v>34</v>
      </c>
      <c r="K2387" s="54" t="s">
        <v>35</v>
      </c>
      <c r="L2387" s="91" t="s">
        <v>50</v>
      </c>
      <c r="M2387" s="161" t="s">
        <v>151</v>
      </c>
    </row>
    <row r="2388" spans="1:13" ht="60.75" thickBot="1">
      <c r="A2388" s="49" t="s">
        <v>0</v>
      </c>
      <c r="B2388" s="51" t="s">
        <v>120</v>
      </c>
      <c r="C2388" s="50" t="s">
        <v>1</v>
      </c>
      <c r="D2388" s="51" t="s">
        <v>120</v>
      </c>
      <c r="E2388" s="50" t="s">
        <v>112</v>
      </c>
      <c r="F2388" s="51" t="s">
        <v>120</v>
      </c>
      <c r="G2388" s="50" t="s">
        <v>131</v>
      </c>
      <c r="H2388" s="52" t="s">
        <v>120</v>
      </c>
      <c r="I2388" s="155">
        <f>H2387/230</f>
        <v>0.92608695652173911</v>
      </c>
      <c r="J2388" s="10" t="s">
        <v>21</v>
      </c>
      <c r="K2388" s="46" t="s">
        <v>467</v>
      </c>
      <c r="L2388" s="159" t="s">
        <v>47</v>
      </c>
      <c r="M2388" s="160">
        <f t="shared" ref="M2388:M2400" si="140">IF(L2388="✔",2,0)</f>
        <v>2</v>
      </c>
    </row>
    <row r="2389" spans="1:13" ht="45">
      <c r="A2389" s="47" t="s">
        <v>424</v>
      </c>
      <c r="B2389" s="48">
        <v>5</v>
      </c>
      <c r="C2389" s="48" t="s">
        <v>2</v>
      </c>
      <c r="D2389" s="48">
        <v>4</v>
      </c>
      <c r="E2389" s="48" t="s">
        <v>11</v>
      </c>
      <c r="F2389" s="55">
        <v>5</v>
      </c>
      <c r="G2389" s="48" t="s">
        <v>5</v>
      </c>
      <c r="H2389" s="138">
        <v>4</v>
      </c>
      <c r="J2389" s="7" t="s">
        <v>2</v>
      </c>
      <c r="K2389" s="2" t="s">
        <v>37</v>
      </c>
      <c r="L2389" s="156" t="s">
        <v>47</v>
      </c>
      <c r="M2389" s="82">
        <f t="shared" si="140"/>
        <v>2</v>
      </c>
    </row>
    <row r="2390" spans="1:13" ht="45">
      <c r="A2390" s="3" t="s">
        <v>113</v>
      </c>
      <c r="B2390" s="2">
        <v>4</v>
      </c>
      <c r="C2390" s="2" t="s">
        <v>21</v>
      </c>
      <c r="D2390" s="2">
        <v>3</v>
      </c>
      <c r="E2390" s="2" t="s">
        <v>479</v>
      </c>
      <c r="F2390" s="140">
        <v>5</v>
      </c>
      <c r="G2390" s="2" t="s">
        <v>6</v>
      </c>
      <c r="H2390" s="139">
        <v>4</v>
      </c>
      <c r="J2390" s="8" t="s">
        <v>4</v>
      </c>
      <c r="K2390" s="2" t="s">
        <v>39</v>
      </c>
      <c r="L2390" s="156" t="s">
        <v>47</v>
      </c>
      <c r="M2390" s="82">
        <f t="shared" si="140"/>
        <v>2</v>
      </c>
    </row>
    <row r="2391" spans="1:13" ht="45">
      <c r="A2391" s="3" t="s">
        <v>163</v>
      </c>
      <c r="B2391" s="2">
        <v>5</v>
      </c>
      <c r="C2391" s="2" t="s">
        <v>17</v>
      </c>
      <c r="D2391" s="2">
        <v>3</v>
      </c>
      <c r="E2391" s="2" t="s">
        <v>12</v>
      </c>
      <c r="F2391" s="140">
        <v>5</v>
      </c>
      <c r="G2391" s="2" t="s">
        <v>7</v>
      </c>
      <c r="H2391" s="139">
        <v>4</v>
      </c>
      <c r="J2391" s="8" t="s">
        <v>38</v>
      </c>
      <c r="K2391" s="2" t="s">
        <v>41</v>
      </c>
      <c r="L2391" s="156" t="s">
        <v>47</v>
      </c>
      <c r="M2391" s="82">
        <f t="shared" si="140"/>
        <v>2</v>
      </c>
    </row>
    <row r="2392" spans="1:13" ht="45">
      <c r="A2392" s="3" t="s">
        <v>114</v>
      </c>
      <c r="B2392" s="2">
        <v>5</v>
      </c>
      <c r="C2392" s="2" t="s">
        <v>4</v>
      </c>
      <c r="D2392" s="2">
        <v>3</v>
      </c>
      <c r="E2392" s="2" t="s">
        <v>13</v>
      </c>
      <c r="F2392" s="140">
        <v>4</v>
      </c>
      <c r="G2392" s="2" t="s">
        <v>8</v>
      </c>
      <c r="H2392" s="139">
        <v>4</v>
      </c>
      <c r="J2392" s="6" t="s">
        <v>20</v>
      </c>
      <c r="K2392" s="2" t="s">
        <v>44</v>
      </c>
      <c r="L2392" s="156" t="s">
        <v>47</v>
      </c>
      <c r="M2392" s="82">
        <f t="shared" si="140"/>
        <v>2</v>
      </c>
    </row>
    <row r="2393" spans="1:13" ht="60">
      <c r="A2393" s="3" t="s">
        <v>32</v>
      </c>
      <c r="B2393" s="2">
        <v>5</v>
      </c>
      <c r="C2393" s="2" t="s">
        <v>38</v>
      </c>
      <c r="D2393" s="2">
        <v>4</v>
      </c>
      <c r="E2393" s="2" t="s">
        <v>43</v>
      </c>
      <c r="F2393" s="140">
        <v>4</v>
      </c>
      <c r="G2393" s="2" t="s">
        <v>9</v>
      </c>
      <c r="H2393" s="139">
        <v>4</v>
      </c>
      <c r="J2393" s="8" t="s">
        <v>31</v>
      </c>
      <c r="K2393" s="2" t="s">
        <v>45</v>
      </c>
      <c r="L2393" s="156" t="s">
        <v>47</v>
      </c>
      <c r="M2393" s="82">
        <f t="shared" si="140"/>
        <v>2</v>
      </c>
    </row>
    <row r="2394" spans="1:13" ht="45">
      <c r="A2394" s="3" t="s">
        <v>115</v>
      </c>
      <c r="B2394" s="2">
        <v>5</v>
      </c>
      <c r="C2394" s="2" t="s">
        <v>27</v>
      </c>
      <c r="D2394" s="2">
        <v>4</v>
      </c>
      <c r="E2394" s="2" t="s">
        <v>14</v>
      </c>
      <c r="F2394" s="140">
        <v>4</v>
      </c>
      <c r="G2394" s="2" t="s">
        <v>10</v>
      </c>
      <c r="H2394" s="139">
        <v>4</v>
      </c>
      <c r="J2394" s="3" t="s">
        <v>33</v>
      </c>
      <c r="K2394" s="2" t="s">
        <v>49</v>
      </c>
      <c r="L2394" s="156" t="s">
        <v>47</v>
      </c>
      <c r="M2394" s="82">
        <f t="shared" si="140"/>
        <v>2</v>
      </c>
    </row>
    <row r="2395" spans="1:13" ht="45">
      <c r="A2395" s="3" t="s">
        <v>116</v>
      </c>
      <c r="B2395" s="2">
        <v>5</v>
      </c>
      <c r="C2395" s="2" t="s">
        <v>323</v>
      </c>
      <c r="D2395" s="2">
        <v>4</v>
      </c>
      <c r="E2395" s="2" t="s">
        <v>15</v>
      </c>
      <c r="F2395" s="140">
        <v>4</v>
      </c>
      <c r="G2395" s="2" t="s">
        <v>18</v>
      </c>
      <c r="H2395" s="139">
        <v>4</v>
      </c>
      <c r="J2395" s="8" t="s">
        <v>16</v>
      </c>
      <c r="K2395" s="2" t="s">
        <v>40</v>
      </c>
      <c r="L2395" s="156" t="s">
        <v>48</v>
      </c>
      <c r="M2395" s="82">
        <f t="shared" si="140"/>
        <v>0</v>
      </c>
    </row>
    <row r="2396" spans="1:13" ht="60">
      <c r="A2396" s="3" t="s">
        <v>117</v>
      </c>
      <c r="B2396" s="2">
        <v>3</v>
      </c>
      <c r="C2396" s="2" t="s">
        <v>130</v>
      </c>
      <c r="D2396" s="2">
        <v>4</v>
      </c>
      <c r="E2396" s="2" t="s">
        <v>16</v>
      </c>
      <c r="F2396" s="140">
        <v>4</v>
      </c>
      <c r="G2396" s="2" t="s">
        <v>252</v>
      </c>
      <c r="H2396" s="139">
        <v>4</v>
      </c>
      <c r="J2396" s="9" t="s">
        <v>27</v>
      </c>
      <c r="K2396" s="2" t="s">
        <v>476</v>
      </c>
      <c r="L2396" s="156" t="s">
        <v>47</v>
      </c>
      <c r="M2396" s="82">
        <f t="shared" si="140"/>
        <v>2</v>
      </c>
    </row>
    <row r="2397" spans="1:13" ht="45">
      <c r="A2397" s="3" t="s">
        <v>118</v>
      </c>
      <c r="B2397" s="2">
        <v>3</v>
      </c>
      <c r="C2397" s="2" t="s">
        <v>164</v>
      </c>
      <c r="D2397" s="2">
        <v>3</v>
      </c>
      <c r="E2397" s="2" t="s">
        <v>26</v>
      </c>
      <c r="F2397" s="140">
        <v>4</v>
      </c>
      <c r="G2397" s="2" t="s">
        <v>25</v>
      </c>
      <c r="H2397" s="139">
        <v>4</v>
      </c>
      <c r="J2397" s="6" t="s">
        <v>28</v>
      </c>
      <c r="K2397" s="2" t="s">
        <v>40</v>
      </c>
      <c r="L2397" s="156" t="s">
        <v>47</v>
      </c>
      <c r="M2397" s="82">
        <f t="shared" si="140"/>
        <v>2</v>
      </c>
    </row>
    <row r="2398" spans="1:13" ht="45">
      <c r="A2398" s="3" t="s">
        <v>161</v>
      </c>
      <c r="B2398" s="2">
        <v>5</v>
      </c>
      <c r="C2398" s="2" t="s">
        <v>31</v>
      </c>
      <c r="D2398" s="2">
        <v>4</v>
      </c>
      <c r="E2398" s="2" t="s">
        <v>23</v>
      </c>
      <c r="F2398" s="140">
        <v>4</v>
      </c>
      <c r="G2398" s="2" t="s">
        <v>28</v>
      </c>
      <c r="H2398" s="139">
        <v>4</v>
      </c>
      <c r="J2398" s="3" t="s">
        <v>119</v>
      </c>
      <c r="K2398" s="2" t="s">
        <v>46</v>
      </c>
      <c r="L2398" s="156" t="s">
        <v>47</v>
      </c>
      <c r="M2398" s="82">
        <f t="shared" si="140"/>
        <v>2</v>
      </c>
    </row>
    <row r="2399" spans="1:13" ht="45">
      <c r="A2399" s="3"/>
      <c r="B2399" s="57" t="s">
        <v>132</v>
      </c>
      <c r="C2399" s="2" t="s">
        <v>30</v>
      </c>
      <c r="D2399" s="2">
        <v>4</v>
      </c>
      <c r="E2399" s="2" t="s">
        <v>490</v>
      </c>
      <c r="F2399" s="140">
        <v>3</v>
      </c>
      <c r="G2399" s="2" t="s">
        <v>29</v>
      </c>
      <c r="H2399" s="139">
        <v>4</v>
      </c>
      <c r="J2399" s="9" t="s">
        <v>31</v>
      </c>
      <c r="K2399" s="2" t="s">
        <v>51</v>
      </c>
      <c r="L2399" s="156" t="s">
        <v>47</v>
      </c>
      <c r="M2399" s="82">
        <f t="shared" si="140"/>
        <v>2</v>
      </c>
    </row>
    <row r="2400" spans="1:13" ht="30.75" thickBot="1">
      <c r="A2400" s="3"/>
      <c r="B2400" s="57" t="s">
        <v>132</v>
      </c>
      <c r="C2400" s="2"/>
      <c r="D2400" s="58" t="s">
        <v>132</v>
      </c>
      <c r="E2400" s="2" t="s">
        <v>144</v>
      </c>
      <c r="F2400" s="140">
        <v>4</v>
      </c>
      <c r="G2400" s="2" t="s">
        <v>318</v>
      </c>
      <c r="H2400" s="58">
        <v>4</v>
      </c>
      <c r="J2400" s="78" t="s">
        <v>117</v>
      </c>
      <c r="K2400" s="140" t="s">
        <v>152</v>
      </c>
      <c r="L2400" s="156" t="s">
        <v>48</v>
      </c>
      <c r="M2400" s="82">
        <f t="shared" si="140"/>
        <v>0</v>
      </c>
    </row>
    <row r="2401" spans="1:13" ht="30.75" thickBot="1">
      <c r="A2401" s="3"/>
      <c r="B2401" s="57" t="s">
        <v>132</v>
      </c>
      <c r="C2401" s="2"/>
      <c r="D2401" s="58" t="s">
        <v>132</v>
      </c>
      <c r="E2401" s="2" t="s">
        <v>478</v>
      </c>
      <c r="F2401" s="58">
        <v>4</v>
      </c>
      <c r="G2401" s="2" t="s">
        <v>269</v>
      </c>
      <c r="H2401" s="58">
        <v>4</v>
      </c>
      <c r="J2401" s="157" t="s">
        <v>135</v>
      </c>
      <c r="K2401" s="42" t="s">
        <v>107</v>
      </c>
      <c r="L2401" s="158"/>
      <c r="M2401" s="83"/>
    </row>
    <row r="2402" spans="1:13" ht="15.75" thickBot="1">
      <c r="A2402" s="4"/>
      <c r="B2402" s="58" t="s">
        <v>132</v>
      </c>
      <c r="C2402" s="5"/>
      <c r="D2402" s="58" t="s">
        <v>132</v>
      </c>
      <c r="E2402" s="5"/>
      <c r="F2402" s="58" t="s">
        <v>132</v>
      </c>
      <c r="G2402" s="5"/>
      <c r="H2402" s="58" t="s">
        <v>132</v>
      </c>
      <c r="K2402" s="90"/>
    </row>
    <row r="2403" spans="1:13" ht="15.75" thickBot="1">
      <c r="A2403"/>
      <c r="B2403"/>
      <c r="C2403"/>
      <c r="D2403"/>
      <c r="E2403"/>
      <c r="F2403"/>
      <c r="G2403"/>
      <c r="H2403"/>
      <c r="J2403"/>
      <c r="K2403"/>
      <c r="L2403"/>
    </row>
    <row r="2404" spans="1:13" ht="19.5" thickBot="1">
      <c r="A2404" s="391">
        <v>45432</v>
      </c>
      <c r="B2404" s="392"/>
      <c r="C2404" s="392"/>
      <c r="D2404" s="392"/>
      <c r="E2404" s="392"/>
      <c r="F2404" s="392"/>
      <c r="G2404" s="393"/>
      <c r="H2404" s="89">
        <f>SUM(B2406:B2419,D2406:D2419,F2406:F2419,H2406:H2419)+SUM(M2405:M2417)</f>
        <v>218</v>
      </c>
      <c r="J2404" s="53" t="s">
        <v>34</v>
      </c>
      <c r="K2404" s="54" t="s">
        <v>35</v>
      </c>
      <c r="L2404" s="91" t="s">
        <v>50</v>
      </c>
      <c r="M2404" s="161" t="s">
        <v>151</v>
      </c>
    </row>
    <row r="2405" spans="1:13" ht="60.75" thickBot="1">
      <c r="A2405" s="49" t="s">
        <v>0</v>
      </c>
      <c r="B2405" s="51" t="s">
        <v>120</v>
      </c>
      <c r="C2405" s="50" t="s">
        <v>1</v>
      </c>
      <c r="D2405" s="51" t="s">
        <v>120</v>
      </c>
      <c r="E2405" s="50" t="s">
        <v>112</v>
      </c>
      <c r="F2405" s="51" t="s">
        <v>120</v>
      </c>
      <c r="G2405" s="50" t="s">
        <v>131</v>
      </c>
      <c r="H2405" s="52" t="s">
        <v>120</v>
      </c>
      <c r="I2405" s="155">
        <f>H2404/230</f>
        <v>0.94782608695652171</v>
      </c>
      <c r="J2405" s="10" t="s">
        <v>21</v>
      </c>
      <c r="K2405" s="46" t="s">
        <v>467</v>
      </c>
      <c r="L2405" s="159" t="s">
        <v>47</v>
      </c>
      <c r="M2405" s="160">
        <f t="shared" ref="M2405:M2417" si="141">IF(L2405="✔",2,0)</f>
        <v>2</v>
      </c>
    </row>
    <row r="2406" spans="1:13" ht="45">
      <c r="A2406" s="47" t="s">
        <v>424</v>
      </c>
      <c r="B2406" s="48">
        <v>5</v>
      </c>
      <c r="C2406" s="48" t="s">
        <v>2</v>
      </c>
      <c r="D2406" s="48">
        <v>4</v>
      </c>
      <c r="E2406" s="48" t="s">
        <v>11</v>
      </c>
      <c r="F2406" s="55">
        <v>5</v>
      </c>
      <c r="G2406" s="48" t="s">
        <v>5</v>
      </c>
      <c r="H2406" s="138">
        <v>4</v>
      </c>
      <c r="J2406" s="7" t="s">
        <v>2</v>
      </c>
      <c r="K2406" s="2" t="s">
        <v>37</v>
      </c>
      <c r="L2406" s="156" t="s">
        <v>47</v>
      </c>
      <c r="M2406" s="82">
        <f t="shared" si="141"/>
        <v>2</v>
      </c>
    </row>
    <row r="2407" spans="1:13" ht="45">
      <c r="A2407" s="3" t="s">
        <v>113</v>
      </c>
      <c r="B2407" s="2">
        <v>4</v>
      </c>
      <c r="C2407" s="2" t="s">
        <v>21</v>
      </c>
      <c r="D2407" s="2">
        <v>3</v>
      </c>
      <c r="E2407" s="2" t="s">
        <v>479</v>
      </c>
      <c r="F2407" s="140">
        <v>5</v>
      </c>
      <c r="G2407" s="2" t="s">
        <v>6</v>
      </c>
      <c r="H2407" s="139">
        <v>4</v>
      </c>
      <c r="J2407" s="8" t="s">
        <v>4</v>
      </c>
      <c r="K2407" s="2" t="s">
        <v>39</v>
      </c>
      <c r="L2407" s="156" t="s">
        <v>47</v>
      </c>
      <c r="M2407" s="82">
        <f t="shared" si="141"/>
        <v>2</v>
      </c>
    </row>
    <row r="2408" spans="1:13" ht="45">
      <c r="A2408" s="3" t="s">
        <v>163</v>
      </c>
      <c r="B2408" s="2">
        <v>5</v>
      </c>
      <c r="C2408" s="2" t="s">
        <v>17</v>
      </c>
      <c r="D2408" s="2">
        <v>3</v>
      </c>
      <c r="E2408" s="2" t="s">
        <v>12</v>
      </c>
      <c r="F2408" s="140">
        <v>5</v>
      </c>
      <c r="G2408" s="2" t="s">
        <v>7</v>
      </c>
      <c r="H2408" s="139">
        <v>4</v>
      </c>
      <c r="J2408" s="8" t="s">
        <v>38</v>
      </c>
      <c r="K2408" s="2" t="s">
        <v>41</v>
      </c>
      <c r="L2408" s="156" t="s">
        <v>47</v>
      </c>
      <c r="M2408" s="82">
        <f t="shared" si="141"/>
        <v>2</v>
      </c>
    </row>
    <row r="2409" spans="1:13" ht="45">
      <c r="A2409" s="3" t="s">
        <v>114</v>
      </c>
      <c r="B2409" s="2">
        <v>5</v>
      </c>
      <c r="C2409" s="2" t="s">
        <v>4</v>
      </c>
      <c r="D2409" s="2">
        <v>3</v>
      </c>
      <c r="E2409" s="2" t="s">
        <v>13</v>
      </c>
      <c r="F2409" s="140">
        <v>4</v>
      </c>
      <c r="G2409" s="2" t="s">
        <v>8</v>
      </c>
      <c r="H2409" s="139">
        <v>4</v>
      </c>
      <c r="J2409" s="6" t="s">
        <v>20</v>
      </c>
      <c r="K2409" s="2" t="s">
        <v>44</v>
      </c>
      <c r="L2409" s="156" t="s">
        <v>47</v>
      </c>
      <c r="M2409" s="82">
        <f t="shared" si="141"/>
        <v>2</v>
      </c>
    </row>
    <row r="2410" spans="1:13" ht="60">
      <c r="A2410" s="3" t="s">
        <v>32</v>
      </c>
      <c r="B2410" s="2">
        <v>5</v>
      </c>
      <c r="C2410" s="2" t="s">
        <v>38</v>
      </c>
      <c r="D2410" s="2">
        <v>4</v>
      </c>
      <c r="E2410" s="2" t="s">
        <v>43</v>
      </c>
      <c r="F2410" s="140">
        <v>4</v>
      </c>
      <c r="G2410" s="2" t="s">
        <v>9</v>
      </c>
      <c r="H2410" s="139">
        <v>4</v>
      </c>
      <c r="J2410" s="8" t="s">
        <v>31</v>
      </c>
      <c r="K2410" s="2" t="s">
        <v>45</v>
      </c>
      <c r="L2410" s="156" t="s">
        <v>47</v>
      </c>
      <c r="M2410" s="82">
        <f t="shared" si="141"/>
        <v>2</v>
      </c>
    </row>
    <row r="2411" spans="1:13" ht="45">
      <c r="A2411" s="3" t="s">
        <v>115</v>
      </c>
      <c r="B2411" s="2">
        <v>5</v>
      </c>
      <c r="C2411" s="2" t="s">
        <v>27</v>
      </c>
      <c r="D2411" s="2">
        <v>4</v>
      </c>
      <c r="E2411" s="2" t="s">
        <v>14</v>
      </c>
      <c r="F2411" s="140">
        <v>4</v>
      </c>
      <c r="G2411" s="2" t="s">
        <v>10</v>
      </c>
      <c r="H2411" s="139">
        <v>4</v>
      </c>
      <c r="J2411" s="3" t="s">
        <v>33</v>
      </c>
      <c r="K2411" s="2" t="s">
        <v>49</v>
      </c>
      <c r="L2411" s="156" t="s">
        <v>47</v>
      </c>
      <c r="M2411" s="82">
        <f t="shared" si="141"/>
        <v>2</v>
      </c>
    </row>
    <row r="2412" spans="1:13" ht="45">
      <c r="A2412" s="3" t="s">
        <v>116</v>
      </c>
      <c r="B2412" s="2">
        <v>5</v>
      </c>
      <c r="C2412" s="2" t="s">
        <v>323</v>
      </c>
      <c r="D2412" s="2">
        <v>4</v>
      </c>
      <c r="E2412" s="2" t="s">
        <v>15</v>
      </c>
      <c r="F2412" s="140">
        <v>4</v>
      </c>
      <c r="G2412" s="2" t="s">
        <v>18</v>
      </c>
      <c r="H2412" s="139">
        <v>4</v>
      </c>
      <c r="J2412" s="8" t="s">
        <v>16</v>
      </c>
      <c r="K2412" s="2" t="s">
        <v>40</v>
      </c>
      <c r="L2412" s="156" t="s">
        <v>48</v>
      </c>
      <c r="M2412" s="82">
        <f t="shared" si="141"/>
        <v>0</v>
      </c>
    </row>
    <row r="2413" spans="1:13" ht="60">
      <c r="A2413" s="3" t="s">
        <v>117</v>
      </c>
      <c r="B2413" s="2">
        <v>5</v>
      </c>
      <c r="C2413" s="2" t="s">
        <v>130</v>
      </c>
      <c r="D2413" s="2">
        <v>4</v>
      </c>
      <c r="E2413" s="2" t="s">
        <v>16</v>
      </c>
      <c r="F2413" s="140">
        <v>3</v>
      </c>
      <c r="G2413" s="2" t="s">
        <v>252</v>
      </c>
      <c r="H2413" s="139">
        <v>4</v>
      </c>
      <c r="J2413" s="9" t="s">
        <v>27</v>
      </c>
      <c r="K2413" s="2" t="s">
        <v>476</v>
      </c>
      <c r="L2413" s="156" t="s">
        <v>47</v>
      </c>
      <c r="M2413" s="82">
        <f t="shared" si="141"/>
        <v>2</v>
      </c>
    </row>
    <row r="2414" spans="1:13" ht="45">
      <c r="A2414" s="3" t="s">
        <v>118</v>
      </c>
      <c r="B2414" s="2">
        <v>5</v>
      </c>
      <c r="C2414" s="2" t="s">
        <v>164</v>
      </c>
      <c r="D2414" s="2">
        <v>3</v>
      </c>
      <c r="E2414" s="2" t="s">
        <v>26</v>
      </c>
      <c r="F2414" s="140">
        <v>4</v>
      </c>
      <c r="G2414" s="2" t="s">
        <v>25</v>
      </c>
      <c r="H2414" s="139">
        <v>4</v>
      </c>
      <c r="J2414" s="6" t="s">
        <v>28</v>
      </c>
      <c r="K2414" s="2" t="s">
        <v>40</v>
      </c>
      <c r="L2414" s="156" t="s">
        <v>47</v>
      </c>
      <c r="M2414" s="82">
        <f t="shared" si="141"/>
        <v>2</v>
      </c>
    </row>
    <row r="2415" spans="1:13" ht="45">
      <c r="A2415" s="3" t="s">
        <v>161</v>
      </c>
      <c r="B2415" s="2">
        <v>5</v>
      </c>
      <c r="C2415" s="2" t="s">
        <v>31</v>
      </c>
      <c r="D2415" s="2">
        <v>4</v>
      </c>
      <c r="E2415" s="2" t="s">
        <v>23</v>
      </c>
      <c r="F2415" s="140">
        <v>4</v>
      </c>
      <c r="G2415" s="2" t="s">
        <v>28</v>
      </c>
      <c r="H2415" s="139">
        <v>4</v>
      </c>
      <c r="J2415" s="3" t="s">
        <v>119</v>
      </c>
      <c r="K2415" s="2" t="s">
        <v>46</v>
      </c>
      <c r="L2415" s="156" t="s">
        <v>47</v>
      </c>
      <c r="M2415" s="82">
        <f t="shared" si="141"/>
        <v>2</v>
      </c>
    </row>
    <row r="2416" spans="1:13" ht="45">
      <c r="A2416" s="3"/>
      <c r="B2416" s="57" t="s">
        <v>132</v>
      </c>
      <c r="C2416" s="2" t="s">
        <v>30</v>
      </c>
      <c r="D2416" s="2">
        <v>4</v>
      </c>
      <c r="E2416" s="2" t="s">
        <v>490</v>
      </c>
      <c r="F2416" s="140">
        <v>3</v>
      </c>
      <c r="G2416" s="2" t="s">
        <v>29</v>
      </c>
      <c r="H2416" s="139">
        <v>4</v>
      </c>
      <c r="J2416" s="9" t="s">
        <v>31</v>
      </c>
      <c r="K2416" s="2" t="s">
        <v>51</v>
      </c>
      <c r="L2416" s="156" t="s">
        <v>47</v>
      </c>
      <c r="M2416" s="82">
        <f t="shared" si="141"/>
        <v>2</v>
      </c>
    </row>
    <row r="2417" spans="1:13" ht="30.75" thickBot="1">
      <c r="A2417" s="3"/>
      <c r="B2417" s="57" t="s">
        <v>132</v>
      </c>
      <c r="C2417" s="2"/>
      <c r="D2417" s="58" t="s">
        <v>132</v>
      </c>
      <c r="E2417" s="2" t="s">
        <v>144</v>
      </c>
      <c r="F2417" s="140">
        <v>4</v>
      </c>
      <c r="G2417" s="2" t="s">
        <v>318</v>
      </c>
      <c r="H2417" s="58">
        <v>4</v>
      </c>
      <c r="J2417" s="78" t="s">
        <v>117</v>
      </c>
      <c r="K2417" s="140" t="s">
        <v>152</v>
      </c>
      <c r="L2417" s="156" t="s">
        <v>47</v>
      </c>
      <c r="M2417" s="82">
        <f t="shared" si="141"/>
        <v>2</v>
      </c>
    </row>
    <row r="2418" spans="1:13" ht="30.75" thickBot="1">
      <c r="A2418" s="3"/>
      <c r="B2418" s="57" t="s">
        <v>132</v>
      </c>
      <c r="C2418" s="2"/>
      <c r="D2418" s="58" t="s">
        <v>132</v>
      </c>
      <c r="E2418" s="2" t="s">
        <v>478</v>
      </c>
      <c r="F2418" s="58">
        <v>4</v>
      </c>
      <c r="G2418" s="2" t="s">
        <v>269</v>
      </c>
      <c r="H2418" s="58">
        <v>4</v>
      </c>
      <c r="J2418" s="157" t="s">
        <v>135</v>
      </c>
      <c r="K2418" s="42" t="s">
        <v>107</v>
      </c>
      <c r="L2418" s="158"/>
      <c r="M2418" s="83"/>
    </row>
    <row r="2419" spans="1:13" ht="15.75" thickBot="1">
      <c r="A2419" s="4"/>
      <c r="B2419" s="58" t="s">
        <v>132</v>
      </c>
      <c r="C2419" s="5"/>
      <c r="D2419" s="58" t="s">
        <v>132</v>
      </c>
      <c r="E2419" s="5"/>
      <c r="F2419" s="58" t="s">
        <v>132</v>
      </c>
      <c r="G2419" s="5"/>
      <c r="H2419" s="58" t="s">
        <v>132</v>
      </c>
      <c r="K2419" s="90"/>
    </row>
    <row r="2420" spans="1:13" ht="15.75" thickBot="1">
      <c r="A2420"/>
      <c r="B2420"/>
      <c r="C2420"/>
      <c r="D2420"/>
      <c r="E2420"/>
      <c r="F2420"/>
      <c r="G2420"/>
      <c r="H2420"/>
      <c r="J2420"/>
      <c r="K2420"/>
      <c r="L2420"/>
    </row>
    <row r="2421" spans="1:13" ht="19.5" thickBot="1">
      <c r="A2421" s="391">
        <v>45433</v>
      </c>
      <c r="B2421" s="392"/>
      <c r="C2421" s="392"/>
      <c r="D2421" s="392"/>
      <c r="E2421" s="392"/>
      <c r="F2421" s="392"/>
      <c r="G2421" s="393"/>
      <c r="H2421" s="89">
        <f>SUM(B2423:B2436,D2423:D2436,F2423:F2436,H2423:H2436)+SUM(M2422:M2434)</f>
        <v>218</v>
      </c>
      <c r="J2421" s="53" t="s">
        <v>34</v>
      </c>
      <c r="K2421" s="54" t="s">
        <v>35</v>
      </c>
      <c r="L2421" s="91" t="s">
        <v>50</v>
      </c>
      <c r="M2421" s="161" t="s">
        <v>151</v>
      </c>
    </row>
    <row r="2422" spans="1:13" ht="60.75" thickBot="1">
      <c r="A2422" s="49" t="s">
        <v>0</v>
      </c>
      <c r="B2422" s="51" t="s">
        <v>120</v>
      </c>
      <c r="C2422" s="50" t="s">
        <v>1</v>
      </c>
      <c r="D2422" s="51" t="s">
        <v>120</v>
      </c>
      <c r="E2422" s="50" t="s">
        <v>112</v>
      </c>
      <c r="F2422" s="51" t="s">
        <v>120</v>
      </c>
      <c r="G2422" s="50" t="s">
        <v>131</v>
      </c>
      <c r="H2422" s="52" t="s">
        <v>120</v>
      </c>
      <c r="I2422" s="155">
        <f>H2421/230</f>
        <v>0.94782608695652171</v>
      </c>
      <c r="J2422" s="10" t="s">
        <v>21</v>
      </c>
      <c r="K2422" s="46" t="s">
        <v>467</v>
      </c>
      <c r="L2422" s="159" t="s">
        <v>47</v>
      </c>
      <c r="M2422" s="160">
        <f t="shared" ref="M2422:M2434" si="142">IF(L2422="✔",2,0)</f>
        <v>2</v>
      </c>
    </row>
    <row r="2423" spans="1:13" ht="45">
      <c r="A2423" s="47" t="s">
        <v>424</v>
      </c>
      <c r="B2423" s="48">
        <v>5</v>
      </c>
      <c r="C2423" s="48" t="s">
        <v>2</v>
      </c>
      <c r="D2423" s="48">
        <v>4</v>
      </c>
      <c r="E2423" s="48" t="s">
        <v>11</v>
      </c>
      <c r="F2423" s="55">
        <v>5</v>
      </c>
      <c r="G2423" s="48" t="s">
        <v>5</v>
      </c>
      <c r="H2423" s="138">
        <v>4</v>
      </c>
      <c r="J2423" s="7" t="s">
        <v>2</v>
      </c>
      <c r="K2423" s="2" t="s">
        <v>37</v>
      </c>
      <c r="L2423" s="156" t="s">
        <v>47</v>
      </c>
      <c r="M2423" s="82">
        <f t="shared" si="142"/>
        <v>2</v>
      </c>
    </row>
    <row r="2424" spans="1:13" ht="45">
      <c r="A2424" s="3" t="s">
        <v>113</v>
      </c>
      <c r="B2424" s="2">
        <v>4</v>
      </c>
      <c r="C2424" s="2" t="s">
        <v>21</v>
      </c>
      <c r="D2424" s="2">
        <v>2</v>
      </c>
      <c r="E2424" s="2" t="s">
        <v>479</v>
      </c>
      <c r="F2424" s="140">
        <v>5</v>
      </c>
      <c r="G2424" s="2" t="s">
        <v>6</v>
      </c>
      <c r="H2424" s="139">
        <v>4</v>
      </c>
      <c r="J2424" s="8" t="s">
        <v>4</v>
      </c>
      <c r="K2424" s="2" t="s">
        <v>39</v>
      </c>
      <c r="L2424" s="156" t="s">
        <v>47</v>
      </c>
      <c r="M2424" s="82">
        <f t="shared" si="142"/>
        <v>2</v>
      </c>
    </row>
    <row r="2425" spans="1:13" ht="45">
      <c r="A2425" s="3" t="s">
        <v>163</v>
      </c>
      <c r="B2425" s="2">
        <v>5</v>
      </c>
      <c r="C2425" s="2" t="s">
        <v>17</v>
      </c>
      <c r="D2425" s="2">
        <v>3</v>
      </c>
      <c r="E2425" s="2" t="s">
        <v>12</v>
      </c>
      <c r="F2425" s="140">
        <v>5</v>
      </c>
      <c r="G2425" s="2" t="s">
        <v>7</v>
      </c>
      <c r="H2425" s="139">
        <v>4</v>
      </c>
      <c r="J2425" s="8" t="s">
        <v>38</v>
      </c>
      <c r="K2425" s="2" t="s">
        <v>41</v>
      </c>
      <c r="L2425" s="156" t="s">
        <v>47</v>
      </c>
      <c r="M2425" s="82">
        <f t="shared" si="142"/>
        <v>2</v>
      </c>
    </row>
    <row r="2426" spans="1:13" ht="45">
      <c r="A2426" s="3" t="s">
        <v>114</v>
      </c>
      <c r="B2426" s="2">
        <v>5</v>
      </c>
      <c r="C2426" s="2" t="s">
        <v>4</v>
      </c>
      <c r="D2426" s="2">
        <v>3</v>
      </c>
      <c r="E2426" s="2" t="s">
        <v>13</v>
      </c>
      <c r="F2426" s="140">
        <v>4</v>
      </c>
      <c r="G2426" s="2" t="s">
        <v>8</v>
      </c>
      <c r="H2426" s="139">
        <v>4</v>
      </c>
      <c r="J2426" s="6" t="s">
        <v>20</v>
      </c>
      <c r="K2426" s="2" t="s">
        <v>44</v>
      </c>
      <c r="L2426" s="156" t="s">
        <v>47</v>
      </c>
      <c r="M2426" s="82">
        <f t="shared" si="142"/>
        <v>2</v>
      </c>
    </row>
    <row r="2427" spans="1:13" ht="60">
      <c r="A2427" s="3" t="s">
        <v>32</v>
      </c>
      <c r="B2427" s="2">
        <v>5</v>
      </c>
      <c r="C2427" s="2" t="s">
        <v>38</v>
      </c>
      <c r="D2427" s="2">
        <v>4</v>
      </c>
      <c r="E2427" s="2" t="s">
        <v>43</v>
      </c>
      <c r="F2427" s="140">
        <v>4</v>
      </c>
      <c r="G2427" s="2" t="s">
        <v>9</v>
      </c>
      <c r="H2427" s="139">
        <v>4</v>
      </c>
      <c r="J2427" s="8" t="s">
        <v>31</v>
      </c>
      <c r="K2427" s="2" t="s">
        <v>45</v>
      </c>
      <c r="L2427" s="156" t="s">
        <v>47</v>
      </c>
      <c r="M2427" s="82">
        <f t="shared" si="142"/>
        <v>2</v>
      </c>
    </row>
    <row r="2428" spans="1:13" ht="45">
      <c r="A2428" s="3" t="s">
        <v>115</v>
      </c>
      <c r="B2428" s="2">
        <v>5</v>
      </c>
      <c r="C2428" s="2" t="s">
        <v>27</v>
      </c>
      <c r="D2428" s="2">
        <v>4</v>
      </c>
      <c r="E2428" s="2" t="s">
        <v>14</v>
      </c>
      <c r="F2428" s="140">
        <v>4</v>
      </c>
      <c r="G2428" s="2" t="s">
        <v>10</v>
      </c>
      <c r="H2428" s="139">
        <v>4</v>
      </c>
      <c r="J2428" s="3" t="s">
        <v>33</v>
      </c>
      <c r="K2428" s="2" t="s">
        <v>49</v>
      </c>
      <c r="L2428" s="156" t="s">
        <v>47</v>
      </c>
      <c r="M2428" s="82">
        <f t="shared" si="142"/>
        <v>2</v>
      </c>
    </row>
    <row r="2429" spans="1:13" ht="45">
      <c r="A2429" s="3" t="s">
        <v>116</v>
      </c>
      <c r="B2429" s="2">
        <v>5</v>
      </c>
      <c r="C2429" s="2" t="s">
        <v>323</v>
      </c>
      <c r="D2429" s="2">
        <v>4</v>
      </c>
      <c r="E2429" s="2" t="s">
        <v>15</v>
      </c>
      <c r="F2429" s="140">
        <v>4</v>
      </c>
      <c r="G2429" s="2" t="s">
        <v>18</v>
      </c>
      <c r="H2429" s="139">
        <v>4</v>
      </c>
      <c r="J2429" s="8" t="s">
        <v>16</v>
      </c>
      <c r="K2429" s="2" t="s">
        <v>40</v>
      </c>
      <c r="L2429" s="156" t="s">
        <v>48</v>
      </c>
      <c r="M2429" s="82">
        <f t="shared" si="142"/>
        <v>0</v>
      </c>
    </row>
    <row r="2430" spans="1:13" ht="60">
      <c r="A2430" s="3" t="s">
        <v>117</v>
      </c>
      <c r="B2430" s="2">
        <v>5</v>
      </c>
      <c r="C2430" s="2" t="s">
        <v>130</v>
      </c>
      <c r="D2430" s="2">
        <v>4</v>
      </c>
      <c r="E2430" s="2" t="s">
        <v>16</v>
      </c>
      <c r="F2430" s="140">
        <v>4</v>
      </c>
      <c r="G2430" s="2" t="s">
        <v>252</v>
      </c>
      <c r="H2430" s="139">
        <v>4</v>
      </c>
      <c r="J2430" s="9" t="s">
        <v>27</v>
      </c>
      <c r="K2430" s="2" t="s">
        <v>476</v>
      </c>
      <c r="L2430" s="156" t="s">
        <v>47</v>
      </c>
      <c r="M2430" s="82">
        <f t="shared" si="142"/>
        <v>2</v>
      </c>
    </row>
    <row r="2431" spans="1:13" ht="45">
      <c r="A2431" s="3" t="s">
        <v>118</v>
      </c>
      <c r="B2431" s="2">
        <v>5</v>
      </c>
      <c r="C2431" s="2" t="s">
        <v>164</v>
      </c>
      <c r="D2431" s="2">
        <v>3</v>
      </c>
      <c r="E2431" s="2" t="s">
        <v>26</v>
      </c>
      <c r="F2431" s="140">
        <v>4</v>
      </c>
      <c r="G2431" s="2" t="s">
        <v>25</v>
      </c>
      <c r="H2431" s="139">
        <v>4</v>
      </c>
      <c r="J2431" s="6" t="s">
        <v>28</v>
      </c>
      <c r="K2431" s="2" t="s">
        <v>40</v>
      </c>
      <c r="L2431" s="156" t="s">
        <v>47</v>
      </c>
      <c r="M2431" s="82">
        <f t="shared" si="142"/>
        <v>2</v>
      </c>
    </row>
    <row r="2432" spans="1:13" ht="45">
      <c r="A2432" s="3" t="s">
        <v>161</v>
      </c>
      <c r="B2432" s="2">
        <v>5</v>
      </c>
      <c r="C2432" s="2" t="s">
        <v>31</v>
      </c>
      <c r="D2432" s="2">
        <v>4</v>
      </c>
      <c r="E2432" s="2" t="s">
        <v>23</v>
      </c>
      <c r="F2432" s="140">
        <v>4</v>
      </c>
      <c r="G2432" s="2" t="s">
        <v>28</v>
      </c>
      <c r="H2432" s="139">
        <v>4</v>
      </c>
      <c r="J2432" s="3" t="s">
        <v>119</v>
      </c>
      <c r="K2432" s="2" t="s">
        <v>46</v>
      </c>
      <c r="L2432" s="156" t="s">
        <v>47</v>
      </c>
      <c r="M2432" s="82">
        <f t="shared" si="142"/>
        <v>2</v>
      </c>
    </row>
    <row r="2433" spans="1:13" ht="45">
      <c r="A2433" s="3"/>
      <c r="B2433" s="57" t="s">
        <v>132</v>
      </c>
      <c r="C2433" s="2" t="s">
        <v>30</v>
      </c>
      <c r="D2433" s="2">
        <v>4</v>
      </c>
      <c r="E2433" s="2" t="s">
        <v>490</v>
      </c>
      <c r="F2433" s="140">
        <v>3</v>
      </c>
      <c r="G2433" s="2" t="s">
        <v>29</v>
      </c>
      <c r="H2433" s="139">
        <v>4</v>
      </c>
      <c r="J2433" s="9" t="s">
        <v>31</v>
      </c>
      <c r="K2433" s="2" t="s">
        <v>51</v>
      </c>
      <c r="L2433" s="156" t="s">
        <v>47</v>
      </c>
      <c r="M2433" s="82">
        <f t="shared" si="142"/>
        <v>2</v>
      </c>
    </row>
    <row r="2434" spans="1:13" ht="30.75" thickBot="1">
      <c r="A2434" s="3"/>
      <c r="B2434" s="57" t="s">
        <v>132</v>
      </c>
      <c r="C2434" s="2"/>
      <c r="D2434" s="58" t="s">
        <v>132</v>
      </c>
      <c r="E2434" s="2" t="s">
        <v>144</v>
      </c>
      <c r="F2434" s="140">
        <v>4</v>
      </c>
      <c r="G2434" s="2" t="s">
        <v>318</v>
      </c>
      <c r="H2434" s="58">
        <v>4</v>
      </c>
      <c r="J2434" s="78" t="s">
        <v>117</v>
      </c>
      <c r="K2434" s="140" t="s">
        <v>152</v>
      </c>
      <c r="L2434" s="156" t="s">
        <v>47</v>
      </c>
      <c r="M2434" s="82">
        <f t="shared" si="142"/>
        <v>2</v>
      </c>
    </row>
    <row r="2435" spans="1:13" ht="30.75" thickBot="1">
      <c r="A2435" s="3"/>
      <c r="B2435" s="57" t="s">
        <v>132</v>
      </c>
      <c r="C2435" s="2"/>
      <c r="D2435" s="58" t="s">
        <v>132</v>
      </c>
      <c r="E2435" s="2" t="s">
        <v>478</v>
      </c>
      <c r="F2435" s="58">
        <v>4</v>
      </c>
      <c r="G2435" s="2" t="s">
        <v>269</v>
      </c>
      <c r="H2435" s="58">
        <v>4</v>
      </c>
      <c r="J2435" s="157" t="s">
        <v>135</v>
      </c>
      <c r="K2435" s="42" t="s">
        <v>107</v>
      </c>
      <c r="L2435" s="158"/>
      <c r="M2435" s="83"/>
    </row>
    <row r="2436" spans="1:13" ht="15.75" thickBot="1">
      <c r="A2436" s="4"/>
      <c r="B2436" s="58" t="s">
        <v>132</v>
      </c>
      <c r="C2436" s="5"/>
      <c r="D2436" s="58" t="s">
        <v>132</v>
      </c>
      <c r="E2436" s="5"/>
      <c r="F2436" s="58" t="s">
        <v>132</v>
      </c>
      <c r="G2436" s="5"/>
      <c r="H2436" s="58" t="s">
        <v>132</v>
      </c>
      <c r="K2436" s="90"/>
    </row>
    <row r="2437" spans="1:13">
      <c r="A2437"/>
      <c r="B2437"/>
      <c r="C2437"/>
      <c r="D2437"/>
      <c r="E2437"/>
      <c r="F2437"/>
      <c r="G2437"/>
      <c r="H2437"/>
      <c r="J2437"/>
      <c r="K2437"/>
      <c r="L2437"/>
    </row>
    <row r="2438" spans="1:13" ht="15.75" thickBot="1">
      <c r="A2438"/>
      <c r="B2438"/>
      <c r="C2438"/>
      <c r="D2438"/>
      <c r="E2438"/>
      <c r="F2438"/>
      <c r="G2438"/>
      <c r="H2438"/>
      <c r="J2438"/>
      <c r="K2438"/>
      <c r="L2438"/>
    </row>
    <row r="2439" spans="1:13" ht="19.5" thickBot="1">
      <c r="A2439" s="391">
        <v>45434</v>
      </c>
      <c r="B2439" s="392"/>
      <c r="C2439" s="392"/>
      <c r="D2439" s="392"/>
      <c r="E2439" s="392"/>
      <c r="F2439" s="392"/>
      <c r="G2439" s="393"/>
      <c r="H2439" s="89">
        <f>SUM(B2441:B2454,D2441:D2454,F2441:F2454,H2441:H2454)+SUM(M2440:M2452)</f>
        <v>214</v>
      </c>
      <c r="J2439" s="53" t="s">
        <v>34</v>
      </c>
      <c r="K2439" s="54" t="s">
        <v>35</v>
      </c>
      <c r="L2439" s="91" t="s">
        <v>50</v>
      </c>
      <c r="M2439" s="161" t="s">
        <v>151</v>
      </c>
    </row>
    <row r="2440" spans="1:13" ht="60.75" thickBot="1">
      <c r="A2440" s="49" t="s">
        <v>0</v>
      </c>
      <c r="B2440" s="51" t="s">
        <v>120</v>
      </c>
      <c r="C2440" s="50" t="s">
        <v>1</v>
      </c>
      <c r="D2440" s="51" t="s">
        <v>120</v>
      </c>
      <c r="E2440" s="50" t="s">
        <v>112</v>
      </c>
      <c r="F2440" s="51" t="s">
        <v>120</v>
      </c>
      <c r="G2440" s="50" t="s">
        <v>131</v>
      </c>
      <c r="H2440" s="52" t="s">
        <v>120</v>
      </c>
      <c r="I2440" s="155">
        <f>H2439/230</f>
        <v>0.93043478260869561</v>
      </c>
      <c r="J2440" s="10" t="s">
        <v>21</v>
      </c>
      <c r="K2440" s="46" t="s">
        <v>467</v>
      </c>
      <c r="L2440" s="159" t="s">
        <v>47</v>
      </c>
      <c r="M2440" s="160">
        <f t="shared" ref="M2440:M2452" si="143">IF(L2440="✔",2,0)</f>
        <v>2</v>
      </c>
    </row>
    <row r="2441" spans="1:13" ht="45">
      <c r="A2441" s="47" t="s">
        <v>424</v>
      </c>
      <c r="B2441" s="48">
        <v>5</v>
      </c>
      <c r="C2441" s="48" t="s">
        <v>2</v>
      </c>
      <c r="D2441" s="48">
        <v>4</v>
      </c>
      <c r="E2441" s="48" t="s">
        <v>11</v>
      </c>
      <c r="F2441" s="55">
        <v>5</v>
      </c>
      <c r="G2441" s="48" t="s">
        <v>5</v>
      </c>
      <c r="H2441" s="138">
        <v>4</v>
      </c>
      <c r="J2441" s="7" t="s">
        <v>2</v>
      </c>
      <c r="K2441" s="2" t="s">
        <v>37</v>
      </c>
      <c r="L2441" s="156" t="s">
        <v>47</v>
      </c>
      <c r="M2441" s="82">
        <f t="shared" si="143"/>
        <v>2</v>
      </c>
    </row>
    <row r="2442" spans="1:13" ht="45">
      <c r="A2442" s="3" t="s">
        <v>113</v>
      </c>
      <c r="B2442" s="2">
        <v>4</v>
      </c>
      <c r="C2442" s="2" t="s">
        <v>21</v>
      </c>
      <c r="D2442" s="2">
        <v>2</v>
      </c>
      <c r="E2442" s="2" t="s">
        <v>479</v>
      </c>
      <c r="F2442" s="140">
        <v>5</v>
      </c>
      <c r="G2442" s="2" t="s">
        <v>6</v>
      </c>
      <c r="H2442" s="139">
        <v>4</v>
      </c>
      <c r="J2442" s="8" t="s">
        <v>4</v>
      </c>
      <c r="K2442" s="2" t="s">
        <v>39</v>
      </c>
      <c r="L2442" s="156" t="s">
        <v>47</v>
      </c>
      <c r="M2442" s="82">
        <f t="shared" si="143"/>
        <v>2</v>
      </c>
    </row>
    <row r="2443" spans="1:13" ht="45">
      <c r="A2443" s="3" t="s">
        <v>163</v>
      </c>
      <c r="B2443" s="2">
        <v>5</v>
      </c>
      <c r="C2443" s="2" t="s">
        <v>17</v>
      </c>
      <c r="D2443" s="2">
        <v>3</v>
      </c>
      <c r="E2443" s="2" t="s">
        <v>12</v>
      </c>
      <c r="F2443" s="140">
        <v>5</v>
      </c>
      <c r="G2443" s="2" t="s">
        <v>7</v>
      </c>
      <c r="H2443" s="139">
        <v>4</v>
      </c>
      <c r="J2443" s="8" t="s">
        <v>38</v>
      </c>
      <c r="K2443" s="2" t="s">
        <v>41</v>
      </c>
      <c r="L2443" s="156" t="s">
        <v>47</v>
      </c>
      <c r="M2443" s="82">
        <f t="shared" si="143"/>
        <v>2</v>
      </c>
    </row>
    <row r="2444" spans="1:13" ht="45">
      <c r="A2444" s="3" t="s">
        <v>114</v>
      </c>
      <c r="B2444" s="2">
        <v>5</v>
      </c>
      <c r="C2444" s="2" t="s">
        <v>4</v>
      </c>
      <c r="D2444" s="2">
        <v>3</v>
      </c>
      <c r="E2444" s="2" t="s">
        <v>13</v>
      </c>
      <c r="F2444" s="140">
        <v>4</v>
      </c>
      <c r="G2444" s="2" t="s">
        <v>8</v>
      </c>
      <c r="H2444" s="139">
        <v>4</v>
      </c>
      <c r="J2444" s="6" t="s">
        <v>20</v>
      </c>
      <c r="K2444" s="2" t="s">
        <v>44</v>
      </c>
      <c r="L2444" s="156" t="s">
        <v>47</v>
      </c>
      <c r="M2444" s="82">
        <f t="shared" si="143"/>
        <v>2</v>
      </c>
    </row>
    <row r="2445" spans="1:13" ht="60">
      <c r="A2445" s="3" t="s">
        <v>32</v>
      </c>
      <c r="B2445" s="2">
        <v>5</v>
      </c>
      <c r="C2445" s="2" t="s">
        <v>38</v>
      </c>
      <c r="D2445" s="2">
        <v>4</v>
      </c>
      <c r="E2445" s="2" t="s">
        <v>43</v>
      </c>
      <c r="F2445" s="140">
        <v>4</v>
      </c>
      <c r="G2445" s="2" t="s">
        <v>9</v>
      </c>
      <c r="H2445" s="139">
        <v>4</v>
      </c>
      <c r="J2445" s="8" t="s">
        <v>31</v>
      </c>
      <c r="K2445" s="2" t="s">
        <v>45</v>
      </c>
      <c r="L2445" s="156" t="s">
        <v>47</v>
      </c>
      <c r="M2445" s="82">
        <f t="shared" si="143"/>
        <v>2</v>
      </c>
    </row>
    <row r="2446" spans="1:13" ht="45">
      <c r="A2446" s="3" t="s">
        <v>115</v>
      </c>
      <c r="B2446" s="2">
        <v>5</v>
      </c>
      <c r="C2446" s="2" t="s">
        <v>27</v>
      </c>
      <c r="D2446" s="2">
        <v>4</v>
      </c>
      <c r="E2446" s="2" t="s">
        <v>14</v>
      </c>
      <c r="F2446" s="140">
        <v>4</v>
      </c>
      <c r="G2446" s="2" t="s">
        <v>10</v>
      </c>
      <c r="H2446" s="139">
        <v>4</v>
      </c>
      <c r="J2446" s="3" t="s">
        <v>33</v>
      </c>
      <c r="K2446" s="2" t="s">
        <v>49</v>
      </c>
      <c r="L2446" s="156" t="s">
        <v>47</v>
      </c>
      <c r="M2446" s="82">
        <f t="shared" si="143"/>
        <v>2</v>
      </c>
    </row>
    <row r="2447" spans="1:13" ht="45">
      <c r="A2447" s="3" t="s">
        <v>116</v>
      </c>
      <c r="B2447" s="2">
        <v>5</v>
      </c>
      <c r="C2447" s="2" t="s">
        <v>323</v>
      </c>
      <c r="D2447" s="2">
        <v>4</v>
      </c>
      <c r="E2447" s="2" t="s">
        <v>15</v>
      </c>
      <c r="F2447" s="140">
        <v>4</v>
      </c>
      <c r="G2447" s="2" t="s">
        <v>18</v>
      </c>
      <c r="H2447" s="139">
        <v>4</v>
      </c>
      <c r="J2447" s="8" t="s">
        <v>16</v>
      </c>
      <c r="K2447" s="2" t="s">
        <v>40</v>
      </c>
      <c r="L2447" s="156" t="s">
        <v>48</v>
      </c>
      <c r="M2447" s="82">
        <f t="shared" si="143"/>
        <v>0</v>
      </c>
    </row>
    <row r="2448" spans="1:13" ht="60">
      <c r="A2448" s="3" t="s">
        <v>117</v>
      </c>
      <c r="B2448" s="2">
        <v>3</v>
      </c>
      <c r="C2448" s="2" t="s">
        <v>130</v>
      </c>
      <c r="D2448" s="2">
        <v>4</v>
      </c>
      <c r="E2448" s="2" t="s">
        <v>16</v>
      </c>
      <c r="F2448" s="140">
        <v>4</v>
      </c>
      <c r="G2448" s="2" t="s">
        <v>252</v>
      </c>
      <c r="H2448" s="139">
        <v>4</v>
      </c>
      <c r="J2448" s="9" t="s">
        <v>27</v>
      </c>
      <c r="K2448" s="2" t="s">
        <v>476</v>
      </c>
      <c r="L2448" s="156" t="s">
        <v>47</v>
      </c>
      <c r="M2448" s="82">
        <f t="shared" si="143"/>
        <v>2</v>
      </c>
    </row>
    <row r="2449" spans="1:13" ht="45">
      <c r="A2449" s="3" t="s">
        <v>118</v>
      </c>
      <c r="B2449" s="2">
        <v>3</v>
      </c>
      <c r="C2449" s="2" t="s">
        <v>164</v>
      </c>
      <c r="D2449" s="2">
        <v>3</v>
      </c>
      <c r="E2449" s="2" t="s">
        <v>26</v>
      </c>
      <c r="F2449" s="140">
        <v>4</v>
      </c>
      <c r="G2449" s="2" t="s">
        <v>25</v>
      </c>
      <c r="H2449" s="139">
        <v>4</v>
      </c>
      <c r="J2449" s="6" t="s">
        <v>28</v>
      </c>
      <c r="K2449" s="2" t="s">
        <v>40</v>
      </c>
      <c r="L2449" s="156" t="s">
        <v>47</v>
      </c>
      <c r="M2449" s="82">
        <f t="shared" si="143"/>
        <v>2</v>
      </c>
    </row>
    <row r="2450" spans="1:13" ht="45">
      <c r="A2450" s="3" t="s">
        <v>161</v>
      </c>
      <c r="B2450" s="2">
        <v>5</v>
      </c>
      <c r="C2450" s="2" t="s">
        <v>31</v>
      </c>
      <c r="D2450" s="2">
        <v>4</v>
      </c>
      <c r="E2450" s="2" t="s">
        <v>23</v>
      </c>
      <c r="F2450" s="140">
        <v>4</v>
      </c>
      <c r="G2450" s="2" t="s">
        <v>28</v>
      </c>
      <c r="H2450" s="139">
        <v>4</v>
      </c>
      <c r="J2450" s="3" t="s">
        <v>119</v>
      </c>
      <c r="K2450" s="2" t="s">
        <v>46</v>
      </c>
      <c r="L2450" s="156" t="s">
        <v>47</v>
      </c>
      <c r="M2450" s="82">
        <f t="shared" si="143"/>
        <v>2</v>
      </c>
    </row>
    <row r="2451" spans="1:13" ht="45">
      <c r="A2451" s="3"/>
      <c r="B2451" s="57" t="s">
        <v>132</v>
      </c>
      <c r="C2451" s="2" t="s">
        <v>30</v>
      </c>
      <c r="D2451" s="2">
        <v>4</v>
      </c>
      <c r="E2451" s="2" t="s">
        <v>490</v>
      </c>
      <c r="F2451" s="140">
        <v>3</v>
      </c>
      <c r="G2451" s="2" t="s">
        <v>29</v>
      </c>
      <c r="H2451" s="139">
        <v>4</v>
      </c>
      <c r="J2451" s="9" t="s">
        <v>31</v>
      </c>
      <c r="K2451" s="2" t="s">
        <v>51</v>
      </c>
      <c r="L2451" s="156" t="s">
        <v>47</v>
      </c>
      <c r="M2451" s="82">
        <f t="shared" si="143"/>
        <v>2</v>
      </c>
    </row>
    <row r="2452" spans="1:13" ht="30.75" thickBot="1">
      <c r="A2452" s="3"/>
      <c r="B2452" s="57" t="s">
        <v>132</v>
      </c>
      <c r="C2452" s="2"/>
      <c r="D2452" s="58" t="s">
        <v>132</v>
      </c>
      <c r="E2452" s="2" t="s">
        <v>144</v>
      </c>
      <c r="F2452" s="140">
        <v>4</v>
      </c>
      <c r="G2452" s="2" t="s">
        <v>318</v>
      </c>
      <c r="H2452" s="58">
        <v>4</v>
      </c>
      <c r="J2452" s="78" t="s">
        <v>117</v>
      </c>
      <c r="K2452" s="140" t="s">
        <v>152</v>
      </c>
      <c r="L2452" s="156" t="s">
        <v>47</v>
      </c>
      <c r="M2452" s="82">
        <f t="shared" si="143"/>
        <v>2</v>
      </c>
    </row>
    <row r="2453" spans="1:13" ht="30.75" thickBot="1">
      <c r="A2453" s="3"/>
      <c r="B2453" s="57" t="s">
        <v>132</v>
      </c>
      <c r="C2453" s="2"/>
      <c r="D2453" s="58" t="s">
        <v>132</v>
      </c>
      <c r="E2453" s="2" t="s">
        <v>478</v>
      </c>
      <c r="F2453" s="58">
        <v>4</v>
      </c>
      <c r="G2453" s="2" t="s">
        <v>269</v>
      </c>
      <c r="H2453" s="58">
        <v>4</v>
      </c>
      <c r="J2453" s="157" t="s">
        <v>135</v>
      </c>
      <c r="K2453" s="42" t="s">
        <v>107</v>
      </c>
      <c r="L2453" s="158"/>
      <c r="M2453" s="83"/>
    </row>
    <row r="2454" spans="1:13" ht="15.75" thickBot="1">
      <c r="A2454" s="4"/>
      <c r="B2454" s="58" t="s">
        <v>132</v>
      </c>
      <c r="C2454" s="5"/>
      <c r="D2454" s="58" t="s">
        <v>132</v>
      </c>
      <c r="E2454" s="5"/>
      <c r="F2454" s="58" t="s">
        <v>132</v>
      </c>
      <c r="G2454" s="5"/>
      <c r="H2454" s="58" t="s">
        <v>132</v>
      </c>
      <c r="K2454" s="90"/>
    </row>
    <row r="2455" spans="1:13" ht="15.75" thickBot="1">
      <c r="A2455"/>
      <c r="B2455"/>
      <c r="C2455"/>
      <c r="D2455"/>
      <c r="E2455"/>
      <c r="F2455"/>
      <c r="G2455"/>
      <c r="H2455"/>
      <c r="J2455"/>
      <c r="K2455"/>
      <c r="L2455"/>
    </row>
    <row r="2456" spans="1:13" ht="19.5" thickBot="1">
      <c r="A2456" s="391">
        <v>45435</v>
      </c>
      <c r="B2456" s="392"/>
      <c r="C2456" s="392"/>
      <c r="D2456" s="392"/>
      <c r="E2456" s="392"/>
      <c r="F2456" s="392"/>
      <c r="G2456" s="393"/>
      <c r="H2456" s="89">
        <f>SUM(B2458:B2471,D2458:D2471,F2458:F2471,H2458:H2471)+SUM(M2457:M2469)</f>
        <v>212</v>
      </c>
      <c r="J2456" s="53" t="s">
        <v>34</v>
      </c>
      <c r="K2456" s="54" t="s">
        <v>35</v>
      </c>
      <c r="L2456" s="91" t="s">
        <v>50</v>
      </c>
      <c r="M2456" s="161" t="s">
        <v>151</v>
      </c>
    </row>
    <row r="2457" spans="1:13" ht="60.75" thickBot="1">
      <c r="A2457" s="49" t="s">
        <v>0</v>
      </c>
      <c r="B2457" s="51" t="s">
        <v>120</v>
      </c>
      <c r="C2457" s="50" t="s">
        <v>1</v>
      </c>
      <c r="D2457" s="51" t="s">
        <v>120</v>
      </c>
      <c r="E2457" s="50" t="s">
        <v>112</v>
      </c>
      <c r="F2457" s="51" t="s">
        <v>120</v>
      </c>
      <c r="G2457" s="50" t="s">
        <v>131</v>
      </c>
      <c r="H2457" s="52" t="s">
        <v>120</v>
      </c>
      <c r="I2457" s="155">
        <f>H2456/230</f>
        <v>0.92173913043478262</v>
      </c>
      <c r="J2457" s="10" t="s">
        <v>21</v>
      </c>
      <c r="K2457" s="46" t="s">
        <v>467</v>
      </c>
      <c r="L2457" s="159" t="s">
        <v>47</v>
      </c>
      <c r="M2457" s="160">
        <f t="shared" ref="M2457:M2469" si="144">IF(L2457="✔",2,0)</f>
        <v>2</v>
      </c>
    </row>
    <row r="2458" spans="1:13" ht="45">
      <c r="A2458" s="47" t="s">
        <v>424</v>
      </c>
      <c r="B2458" s="48">
        <v>5</v>
      </c>
      <c r="C2458" s="48" t="s">
        <v>2</v>
      </c>
      <c r="D2458" s="48">
        <v>4</v>
      </c>
      <c r="E2458" s="48" t="s">
        <v>11</v>
      </c>
      <c r="F2458" s="55">
        <v>5</v>
      </c>
      <c r="G2458" s="48" t="s">
        <v>5</v>
      </c>
      <c r="H2458" s="138">
        <v>4</v>
      </c>
      <c r="J2458" s="7" t="s">
        <v>2</v>
      </c>
      <c r="K2458" s="2" t="s">
        <v>37</v>
      </c>
      <c r="L2458" s="156" t="s">
        <v>47</v>
      </c>
      <c r="M2458" s="82">
        <f t="shared" si="144"/>
        <v>2</v>
      </c>
    </row>
    <row r="2459" spans="1:13" ht="45">
      <c r="A2459" s="3" t="s">
        <v>113</v>
      </c>
      <c r="B2459" s="2">
        <v>4</v>
      </c>
      <c r="C2459" s="2" t="s">
        <v>21</v>
      </c>
      <c r="D2459" s="2">
        <v>2</v>
      </c>
      <c r="E2459" s="2" t="s">
        <v>479</v>
      </c>
      <c r="F2459" s="140">
        <v>5</v>
      </c>
      <c r="G2459" s="2" t="s">
        <v>6</v>
      </c>
      <c r="H2459" s="139">
        <v>4</v>
      </c>
      <c r="J2459" s="8" t="s">
        <v>4</v>
      </c>
      <c r="K2459" s="2" t="s">
        <v>39</v>
      </c>
      <c r="L2459" s="156" t="s">
        <v>47</v>
      </c>
      <c r="M2459" s="82">
        <f t="shared" si="144"/>
        <v>2</v>
      </c>
    </row>
    <row r="2460" spans="1:13" ht="45">
      <c r="A2460" s="3" t="s">
        <v>163</v>
      </c>
      <c r="B2460" s="2">
        <v>5</v>
      </c>
      <c r="C2460" s="2" t="s">
        <v>17</v>
      </c>
      <c r="D2460" s="2">
        <v>3</v>
      </c>
      <c r="E2460" s="2" t="s">
        <v>12</v>
      </c>
      <c r="F2460" s="140">
        <v>5</v>
      </c>
      <c r="G2460" s="2" t="s">
        <v>7</v>
      </c>
      <c r="H2460" s="139">
        <v>4</v>
      </c>
      <c r="J2460" s="8" t="s">
        <v>38</v>
      </c>
      <c r="K2460" s="2" t="s">
        <v>41</v>
      </c>
      <c r="L2460" s="156" t="s">
        <v>47</v>
      </c>
      <c r="M2460" s="82">
        <f t="shared" si="144"/>
        <v>2</v>
      </c>
    </row>
    <row r="2461" spans="1:13" ht="45">
      <c r="A2461" s="3" t="s">
        <v>114</v>
      </c>
      <c r="B2461" s="2">
        <v>5</v>
      </c>
      <c r="C2461" s="2" t="s">
        <v>4</v>
      </c>
      <c r="D2461" s="2">
        <v>3</v>
      </c>
      <c r="E2461" s="2" t="s">
        <v>13</v>
      </c>
      <c r="F2461" s="140">
        <v>4</v>
      </c>
      <c r="G2461" s="2" t="s">
        <v>8</v>
      </c>
      <c r="H2461" s="139">
        <v>4</v>
      </c>
      <c r="J2461" s="6" t="s">
        <v>20</v>
      </c>
      <c r="K2461" s="2" t="s">
        <v>44</v>
      </c>
      <c r="L2461" s="156" t="s">
        <v>47</v>
      </c>
      <c r="M2461" s="82">
        <f t="shared" si="144"/>
        <v>2</v>
      </c>
    </row>
    <row r="2462" spans="1:13" ht="60">
      <c r="A2462" s="3" t="s">
        <v>32</v>
      </c>
      <c r="B2462" s="2">
        <v>5</v>
      </c>
      <c r="C2462" s="2" t="s">
        <v>38</v>
      </c>
      <c r="D2462" s="2">
        <v>4</v>
      </c>
      <c r="E2462" s="2" t="s">
        <v>43</v>
      </c>
      <c r="F2462" s="140">
        <v>4</v>
      </c>
      <c r="G2462" s="2" t="s">
        <v>9</v>
      </c>
      <c r="H2462" s="139">
        <v>4</v>
      </c>
      <c r="J2462" s="8" t="s">
        <v>31</v>
      </c>
      <c r="K2462" s="2" t="s">
        <v>45</v>
      </c>
      <c r="L2462" s="156" t="s">
        <v>47</v>
      </c>
      <c r="M2462" s="82">
        <f t="shared" si="144"/>
        <v>2</v>
      </c>
    </row>
    <row r="2463" spans="1:13" ht="45">
      <c r="A2463" s="3" t="s">
        <v>115</v>
      </c>
      <c r="B2463" s="2">
        <v>5</v>
      </c>
      <c r="C2463" s="2" t="s">
        <v>27</v>
      </c>
      <c r="D2463" s="2">
        <v>4</v>
      </c>
      <c r="E2463" s="2" t="s">
        <v>14</v>
      </c>
      <c r="F2463" s="140">
        <v>4</v>
      </c>
      <c r="G2463" s="2" t="s">
        <v>10</v>
      </c>
      <c r="H2463" s="139">
        <v>4</v>
      </c>
      <c r="J2463" s="3" t="s">
        <v>33</v>
      </c>
      <c r="K2463" s="2" t="s">
        <v>49</v>
      </c>
      <c r="L2463" s="156" t="s">
        <v>47</v>
      </c>
      <c r="M2463" s="82">
        <f t="shared" si="144"/>
        <v>2</v>
      </c>
    </row>
    <row r="2464" spans="1:13" ht="45">
      <c r="A2464" s="3" t="s">
        <v>116</v>
      </c>
      <c r="B2464" s="2">
        <v>5</v>
      </c>
      <c r="C2464" s="2" t="s">
        <v>323</v>
      </c>
      <c r="D2464" s="2">
        <v>4</v>
      </c>
      <c r="E2464" s="2" t="s">
        <v>15</v>
      </c>
      <c r="F2464" s="140">
        <v>4</v>
      </c>
      <c r="G2464" s="2" t="s">
        <v>18</v>
      </c>
      <c r="H2464" s="139">
        <v>4</v>
      </c>
      <c r="J2464" s="8" t="s">
        <v>16</v>
      </c>
      <c r="K2464" s="2" t="s">
        <v>40</v>
      </c>
      <c r="L2464" s="156" t="s">
        <v>48</v>
      </c>
      <c r="M2464" s="82">
        <f t="shared" si="144"/>
        <v>0</v>
      </c>
    </row>
    <row r="2465" spans="1:13" ht="60">
      <c r="A2465" s="3" t="s">
        <v>117</v>
      </c>
      <c r="B2465" s="2">
        <v>3</v>
      </c>
      <c r="C2465" s="2" t="s">
        <v>130</v>
      </c>
      <c r="D2465" s="2">
        <v>4</v>
      </c>
      <c r="E2465" s="2" t="s">
        <v>16</v>
      </c>
      <c r="F2465" s="140">
        <v>4</v>
      </c>
      <c r="G2465" s="2" t="s">
        <v>252</v>
      </c>
      <c r="H2465" s="139">
        <v>4</v>
      </c>
      <c r="J2465" s="9" t="s">
        <v>27</v>
      </c>
      <c r="K2465" s="2" t="s">
        <v>476</v>
      </c>
      <c r="L2465" s="156" t="s">
        <v>47</v>
      </c>
      <c r="M2465" s="82">
        <f t="shared" si="144"/>
        <v>2</v>
      </c>
    </row>
    <row r="2466" spans="1:13" ht="45">
      <c r="A2466" s="3" t="s">
        <v>118</v>
      </c>
      <c r="B2466" s="2">
        <v>3</v>
      </c>
      <c r="C2466" s="2" t="s">
        <v>164</v>
      </c>
      <c r="D2466" s="2">
        <v>3</v>
      </c>
      <c r="E2466" s="2" t="s">
        <v>26</v>
      </c>
      <c r="F2466" s="140">
        <v>4</v>
      </c>
      <c r="G2466" s="2" t="s">
        <v>25</v>
      </c>
      <c r="H2466" s="139">
        <v>4</v>
      </c>
      <c r="J2466" s="6" t="s">
        <v>28</v>
      </c>
      <c r="K2466" s="2" t="s">
        <v>40</v>
      </c>
      <c r="L2466" s="156" t="s">
        <v>47</v>
      </c>
      <c r="M2466" s="82">
        <f t="shared" si="144"/>
        <v>2</v>
      </c>
    </row>
    <row r="2467" spans="1:13" ht="45">
      <c r="A2467" s="3" t="s">
        <v>161</v>
      </c>
      <c r="B2467" s="2">
        <v>5</v>
      </c>
      <c r="C2467" s="2" t="s">
        <v>31</v>
      </c>
      <c r="D2467" s="2">
        <v>4</v>
      </c>
      <c r="E2467" s="2" t="s">
        <v>23</v>
      </c>
      <c r="F2467" s="140">
        <v>4</v>
      </c>
      <c r="G2467" s="2" t="s">
        <v>28</v>
      </c>
      <c r="H2467" s="139">
        <v>4</v>
      </c>
      <c r="J2467" s="3" t="s">
        <v>119</v>
      </c>
      <c r="K2467" s="2" t="s">
        <v>46</v>
      </c>
      <c r="L2467" s="156" t="s">
        <v>47</v>
      </c>
      <c r="M2467" s="82">
        <f t="shared" si="144"/>
        <v>2</v>
      </c>
    </row>
    <row r="2468" spans="1:13" ht="45">
      <c r="A2468" s="3"/>
      <c r="B2468" s="57" t="s">
        <v>132</v>
      </c>
      <c r="C2468" s="2" t="s">
        <v>30</v>
      </c>
      <c r="D2468" s="2">
        <v>4</v>
      </c>
      <c r="E2468" s="2" t="s">
        <v>490</v>
      </c>
      <c r="F2468" s="140">
        <v>3</v>
      </c>
      <c r="G2468" s="2" t="s">
        <v>29</v>
      </c>
      <c r="H2468" s="139">
        <v>4</v>
      </c>
      <c r="J2468" s="9" t="s">
        <v>31</v>
      </c>
      <c r="K2468" s="2" t="s">
        <v>51</v>
      </c>
      <c r="L2468" s="156" t="s">
        <v>47</v>
      </c>
      <c r="M2468" s="82">
        <f t="shared" si="144"/>
        <v>2</v>
      </c>
    </row>
    <row r="2469" spans="1:13" ht="30.75" thickBot="1">
      <c r="A2469" s="3"/>
      <c r="B2469" s="57" t="s">
        <v>132</v>
      </c>
      <c r="C2469" s="2"/>
      <c r="D2469" s="58" t="s">
        <v>132</v>
      </c>
      <c r="E2469" s="2" t="s">
        <v>144</v>
      </c>
      <c r="F2469" s="140">
        <v>4</v>
      </c>
      <c r="G2469" s="2" t="s">
        <v>318</v>
      </c>
      <c r="H2469" s="58">
        <v>4</v>
      </c>
      <c r="J2469" s="78" t="s">
        <v>117</v>
      </c>
      <c r="K2469" s="140" t="s">
        <v>152</v>
      </c>
      <c r="L2469" s="156" t="s">
        <v>48</v>
      </c>
      <c r="M2469" s="82">
        <f t="shared" si="144"/>
        <v>0</v>
      </c>
    </row>
    <row r="2470" spans="1:13" ht="30.75" thickBot="1">
      <c r="A2470" s="3"/>
      <c r="B2470" s="57" t="s">
        <v>132</v>
      </c>
      <c r="C2470" s="2"/>
      <c r="D2470" s="58" t="s">
        <v>132</v>
      </c>
      <c r="E2470" s="2" t="s">
        <v>478</v>
      </c>
      <c r="F2470" s="58">
        <v>4</v>
      </c>
      <c r="G2470" s="2" t="s">
        <v>269</v>
      </c>
      <c r="H2470" s="58">
        <v>4</v>
      </c>
      <c r="J2470" s="157" t="s">
        <v>135</v>
      </c>
      <c r="K2470" s="42" t="s">
        <v>107</v>
      </c>
      <c r="L2470" s="158"/>
      <c r="M2470" s="83"/>
    </row>
    <row r="2471" spans="1:13" ht="15.75" thickBot="1">
      <c r="A2471" s="4"/>
      <c r="B2471" s="58" t="s">
        <v>132</v>
      </c>
      <c r="C2471" s="5"/>
      <c r="D2471" s="58" t="s">
        <v>132</v>
      </c>
      <c r="E2471" s="5"/>
      <c r="F2471" s="58" t="s">
        <v>132</v>
      </c>
      <c r="G2471" s="5"/>
      <c r="H2471" s="58" t="s">
        <v>132</v>
      </c>
      <c r="K2471" s="90"/>
    </row>
    <row r="2472" spans="1:13" ht="15.75" thickBot="1">
      <c r="A2472"/>
      <c r="B2472"/>
      <c r="C2472"/>
      <c r="D2472"/>
      <c r="E2472"/>
      <c r="F2472"/>
      <c r="G2472"/>
      <c r="H2472"/>
      <c r="J2472"/>
      <c r="K2472"/>
      <c r="L2472"/>
    </row>
    <row r="2473" spans="1:13" ht="19.5" thickBot="1">
      <c r="A2473" s="391">
        <v>45436</v>
      </c>
      <c r="B2473" s="392"/>
      <c r="C2473" s="392"/>
      <c r="D2473" s="392"/>
      <c r="E2473" s="392"/>
      <c r="F2473" s="392"/>
      <c r="G2473" s="393"/>
      <c r="H2473" s="89">
        <f>SUM(B2475:B2488,D2475:D2488,F2475:F2488,H2475:H2488)+SUM(M2474:M2486)</f>
        <v>213</v>
      </c>
      <c r="J2473" s="53" t="s">
        <v>34</v>
      </c>
      <c r="K2473" s="54" t="s">
        <v>35</v>
      </c>
      <c r="L2473" s="91" t="s">
        <v>50</v>
      </c>
      <c r="M2473" s="161" t="s">
        <v>151</v>
      </c>
    </row>
    <row r="2474" spans="1:13" ht="60.75" thickBot="1">
      <c r="A2474" s="49" t="s">
        <v>0</v>
      </c>
      <c r="B2474" s="51" t="s">
        <v>120</v>
      </c>
      <c r="C2474" s="50" t="s">
        <v>1</v>
      </c>
      <c r="D2474" s="51" t="s">
        <v>120</v>
      </c>
      <c r="E2474" s="50" t="s">
        <v>112</v>
      </c>
      <c r="F2474" s="51" t="s">
        <v>120</v>
      </c>
      <c r="G2474" s="50" t="s">
        <v>131</v>
      </c>
      <c r="H2474" s="52" t="s">
        <v>120</v>
      </c>
      <c r="I2474" s="155">
        <f>H2473/230</f>
        <v>0.92608695652173911</v>
      </c>
      <c r="J2474" s="10" t="s">
        <v>21</v>
      </c>
      <c r="K2474" s="46" t="s">
        <v>467</v>
      </c>
      <c r="L2474" s="159" t="s">
        <v>47</v>
      </c>
      <c r="M2474" s="160">
        <f t="shared" ref="M2474:M2486" si="145">IF(L2474="✔",2,0)</f>
        <v>2</v>
      </c>
    </row>
    <row r="2475" spans="1:13" ht="45">
      <c r="A2475" s="47" t="s">
        <v>424</v>
      </c>
      <c r="B2475" s="48">
        <v>5</v>
      </c>
      <c r="C2475" s="48" t="s">
        <v>2</v>
      </c>
      <c r="D2475" s="48">
        <v>4</v>
      </c>
      <c r="E2475" s="48" t="s">
        <v>11</v>
      </c>
      <c r="F2475" s="55">
        <v>5</v>
      </c>
      <c r="G2475" s="48" t="s">
        <v>5</v>
      </c>
      <c r="H2475" s="138">
        <v>4</v>
      </c>
      <c r="J2475" s="7" t="s">
        <v>2</v>
      </c>
      <c r="K2475" s="2" t="s">
        <v>37</v>
      </c>
      <c r="L2475" s="156" t="s">
        <v>47</v>
      </c>
      <c r="M2475" s="82">
        <f t="shared" si="145"/>
        <v>2</v>
      </c>
    </row>
    <row r="2476" spans="1:13" ht="45">
      <c r="A2476" s="3" t="s">
        <v>113</v>
      </c>
      <c r="B2476" s="2">
        <v>4</v>
      </c>
      <c r="C2476" s="2" t="s">
        <v>21</v>
      </c>
      <c r="D2476" s="2">
        <v>2</v>
      </c>
      <c r="E2476" s="2" t="s">
        <v>479</v>
      </c>
      <c r="F2476" s="140">
        <v>5</v>
      </c>
      <c r="G2476" s="2" t="s">
        <v>6</v>
      </c>
      <c r="H2476" s="139">
        <v>4</v>
      </c>
      <c r="J2476" s="8" t="s">
        <v>4</v>
      </c>
      <c r="K2476" s="2" t="s">
        <v>39</v>
      </c>
      <c r="L2476" s="156" t="s">
        <v>47</v>
      </c>
      <c r="M2476" s="82">
        <f t="shared" si="145"/>
        <v>2</v>
      </c>
    </row>
    <row r="2477" spans="1:13" ht="45">
      <c r="A2477" s="3" t="s">
        <v>163</v>
      </c>
      <c r="B2477" s="2">
        <v>5</v>
      </c>
      <c r="C2477" s="2" t="s">
        <v>17</v>
      </c>
      <c r="D2477" s="2">
        <v>3</v>
      </c>
      <c r="E2477" s="2" t="s">
        <v>12</v>
      </c>
      <c r="F2477" s="140">
        <v>5</v>
      </c>
      <c r="G2477" s="2" t="s">
        <v>7</v>
      </c>
      <c r="H2477" s="139">
        <v>4</v>
      </c>
      <c r="J2477" s="8" t="s">
        <v>38</v>
      </c>
      <c r="K2477" s="2" t="s">
        <v>41</v>
      </c>
      <c r="L2477" s="156" t="s">
        <v>47</v>
      </c>
      <c r="M2477" s="82">
        <f t="shared" si="145"/>
        <v>2</v>
      </c>
    </row>
    <row r="2478" spans="1:13" ht="45">
      <c r="A2478" s="3" t="s">
        <v>114</v>
      </c>
      <c r="B2478" s="2">
        <v>5</v>
      </c>
      <c r="C2478" s="2" t="s">
        <v>4</v>
      </c>
      <c r="D2478" s="2">
        <v>3</v>
      </c>
      <c r="E2478" s="2" t="s">
        <v>13</v>
      </c>
      <c r="F2478" s="140">
        <v>4</v>
      </c>
      <c r="G2478" s="2" t="s">
        <v>8</v>
      </c>
      <c r="H2478" s="139">
        <v>4</v>
      </c>
      <c r="J2478" s="6" t="s">
        <v>20</v>
      </c>
      <c r="K2478" s="2" t="s">
        <v>44</v>
      </c>
      <c r="L2478" s="156" t="s">
        <v>47</v>
      </c>
      <c r="M2478" s="82">
        <f t="shared" si="145"/>
        <v>2</v>
      </c>
    </row>
    <row r="2479" spans="1:13" ht="60">
      <c r="A2479" s="3" t="s">
        <v>32</v>
      </c>
      <c r="B2479" s="2">
        <v>5</v>
      </c>
      <c r="C2479" s="2" t="s">
        <v>38</v>
      </c>
      <c r="D2479" s="2">
        <v>4</v>
      </c>
      <c r="E2479" s="2" t="s">
        <v>43</v>
      </c>
      <c r="F2479" s="140">
        <v>4</v>
      </c>
      <c r="G2479" s="2" t="s">
        <v>9</v>
      </c>
      <c r="H2479" s="139">
        <v>4</v>
      </c>
      <c r="J2479" s="8" t="s">
        <v>31</v>
      </c>
      <c r="K2479" s="2" t="s">
        <v>45</v>
      </c>
      <c r="L2479" s="156" t="s">
        <v>47</v>
      </c>
      <c r="M2479" s="82">
        <f t="shared" si="145"/>
        <v>2</v>
      </c>
    </row>
    <row r="2480" spans="1:13" ht="45">
      <c r="A2480" s="3" t="s">
        <v>115</v>
      </c>
      <c r="B2480" s="2">
        <v>5</v>
      </c>
      <c r="C2480" s="2" t="s">
        <v>27</v>
      </c>
      <c r="D2480" s="2">
        <v>4</v>
      </c>
      <c r="E2480" s="2" t="s">
        <v>14</v>
      </c>
      <c r="F2480" s="140">
        <v>4</v>
      </c>
      <c r="G2480" s="2" t="s">
        <v>10</v>
      </c>
      <c r="H2480" s="139">
        <v>4</v>
      </c>
      <c r="J2480" s="3" t="s">
        <v>33</v>
      </c>
      <c r="K2480" s="2" t="s">
        <v>49</v>
      </c>
      <c r="L2480" s="156" t="s">
        <v>47</v>
      </c>
      <c r="M2480" s="82">
        <f t="shared" si="145"/>
        <v>2</v>
      </c>
    </row>
    <row r="2481" spans="1:13" ht="45">
      <c r="A2481" s="3" t="s">
        <v>116</v>
      </c>
      <c r="B2481" s="2">
        <v>5</v>
      </c>
      <c r="C2481" s="2" t="s">
        <v>323</v>
      </c>
      <c r="D2481" s="2">
        <v>4</v>
      </c>
      <c r="E2481" s="2" t="s">
        <v>15</v>
      </c>
      <c r="F2481" s="140">
        <v>4</v>
      </c>
      <c r="G2481" s="2" t="s">
        <v>18</v>
      </c>
      <c r="H2481" s="139">
        <v>4</v>
      </c>
      <c r="J2481" s="8" t="s">
        <v>16</v>
      </c>
      <c r="K2481" s="2" t="s">
        <v>40</v>
      </c>
      <c r="L2481" s="156" t="s">
        <v>48</v>
      </c>
      <c r="M2481" s="82">
        <f t="shared" si="145"/>
        <v>0</v>
      </c>
    </row>
    <row r="2482" spans="1:13" ht="60">
      <c r="A2482" s="3" t="s">
        <v>117</v>
      </c>
      <c r="B2482" s="2">
        <v>3</v>
      </c>
      <c r="C2482" s="2" t="s">
        <v>130</v>
      </c>
      <c r="D2482" s="2">
        <v>4</v>
      </c>
      <c r="E2482" s="2" t="s">
        <v>16</v>
      </c>
      <c r="F2482" s="140">
        <v>4</v>
      </c>
      <c r="G2482" s="2" t="s">
        <v>252</v>
      </c>
      <c r="H2482" s="139">
        <v>4</v>
      </c>
      <c r="J2482" s="9" t="s">
        <v>27</v>
      </c>
      <c r="K2482" s="2" t="s">
        <v>476</v>
      </c>
      <c r="L2482" s="156" t="s">
        <v>47</v>
      </c>
      <c r="M2482" s="82">
        <f t="shared" si="145"/>
        <v>2</v>
      </c>
    </row>
    <row r="2483" spans="1:13" ht="45">
      <c r="A2483" s="3" t="s">
        <v>118</v>
      </c>
      <c r="B2483" s="2">
        <v>3</v>
      </c>
      <c r="C2483" s="2" t="s">
        <v>164</v>
      </c>
      <c r="D2483" s="2">
        <v>3</v>
      </c>
      <c r="E2483" s="2" t="s">
        <v>26</v>
      </c>
      <c r="F2483" s="140">
        <v>4</v>
      </c>
      <c r="G2483" s="2" t="s">
        <v>25</v>
      </c>
      <c r="H2483" s="139">
        <v>4</v>
      </c>
      <c r="J2483" s="6" t="s">
        <v>28</v>
      </c>
      <c r="K2483" s="2" t="s">
        <v>40</v>
      </c>
      <c r="L2483" s="156" t="s">
        <v>47</v>
      </c>
      <c r="M2483" s="82">
        <f t="shared" si="145"/>
        <v>2</v>
      </c>
    </row>
    <row r="2484" spans="1:13" ht="45">
      <c r="A2484" s="3" t="s">
        <v>161</v>
      </c>
      <c r="B2484" s="2">
        <v>5</v>
      </c>
      <c r="C2484" s="2" t="s">
        <v>31</v>
      </c>
      <c r="D2484" s="2">
        <v>4</v>
      </c>
      <c r="E2484" s="2" t="s">
        <v>23</v>
      </c>
      <c r="F2484" s="140">
        <v>4</v>
      </c>
      <c r="G2484" s="2" t="s">
        <v>28</v>
      </c>
      <c r="H2484" s="139">
        <v>4</v>
      </c>
      <c r="J2484" s="3" t="s">
        <v>119</v>
      </c>
      <c r="K2484" s="2" t="s">
        <v>46</v>
      </c>
      <c r="L2484" s="156" t="s">
        <v>47</v>
      </c>
      <c r="M2484" s="82">
        <f t="shared" si="145"/>
        <v>2</v>
      </c>
    </row>
    <row r="2485" spans="1:13" ht="45">
      <c r="A2485" s="3"/>
      <c r="B2485" s="57" t="s">
        <v>132</v>
      </c>
      <c r="C2485" s="2" t="s">
        <v>30</v>
      </c>
      <c r="D2485" s="2">
        <v>4</v>
      </c>
      <c r="E2485" s="2" t="s">
        <v>490</v>
      </c>
      <c r="F2485" s="140">
        <v>3</v>
      </c>
      <c r="G2485" s="2" t="s">
        <v>29</v>
      </c>
      <c r="H2485" s="139">
        <v>4</v>
      </c>
      <c r="J2485" s="9" t="s">
        <v>31</v>
      </c>
      <c r="K2485" s="2" t="s">
        <v>51</v>
      </c>
      <c r="L2485" s="156" t="s">
        <v>47</v>
      </c>
      <c r="M2485" s="82">
        <f t="shared" si="145"/>
        <v>2</v>
      </c>
    </row>
    <row r="2486" spans="1:13" ht="30.75" thickBot="1">
      <c r="A2486" s="3"/>
      <c r="B2486" s="57" t="s">
        <v>132</v>
      </c>
      <c r="C2486" s="2"/>
      <c r="D2486" s="58" t="s">
        <v>132</v>
      </c>
      <c r="E2486" s="2" t="s">
        <v>144</v>
      </c>
      <c r="F2486" s="140">
        <v>4</v>
      </c>
      <c r="G2486" s="2" t="s">
        <v>318</v>
      </c>
      <c r="H2486" s="58">
        <v>4</v>
      </c>
      <c r="J2486" s="78" t="s">
        <v>117</v>
      </c>
      <c r="K2486" s="140" t="s">
        <v>152</v>
      </c>
      <c r="L2486" s="156" t="s">
        <v>48</v>
      </c>
      <c r="M2486" s="82">
        <f t="shared" si="145"/>
        <v>0</v>
      </c>
    </row>
    <row r="2487" spans="1:13" ht="30.75" thickBot="1">
      <c r="A2487" s="3"/>
      <c r="B2487" s="57" t="s">
        <v>132</v>
      </c>
      <c r="C2487" s="2"/>
      <c r="D2487" s="58" t="s">
        <v>132</v>
      </c>
      <c r="E2487" s="2" t="s">
        <v>478</v>
      </c>
      <c r="F2487" s="58">
        <v>5</v>
      </c>
      <c r="G2487" s="2" t="s">
        <v>269</v>
      </c>
      <c r="H2487" s="58">
        <v>4</v>
      </c>
      <c r="J2487" s="157" t="s">
        <v>135</v>
      </c>
      <c r="K2487" s="42" t="s">
        <v>107</v>
      </c>
      <c r="L2487" s="158"/>
      <c r="M2487" s="83"/>
    </row>
    <row r="2488" spans="1:13" ht="15.75" thickBot="1">
      <c r="A2488" s="4"/>
      <c r="B2488" s="58" t="s">
        <v>132</v>
      </c>
      <c r="C2488" s="5"/>
      <c r="D2488" s="58" t="s">
        <v>132</v>
      </c>
      <c r="E2488" s="5"/>
      <c r="F2488" s="58" t="s">
        <v>132</v>
      </c>
      <c r="G2488" s="5"/>
      <c r="H2488" s="58" t="s">
        <v>132</v>
      </c>
      <c r="K2488" s="90"/>
    </row>
    <row r="2489" spans="1:13" ht="15.75" thickBot="1">
      <c r="A2489"/>
      <c r="B2489"/>
      <c r="C2489"/>
      <c r="D2489"/>
      <c r="E2489"/>
      <c r="F2489"/>
      <c r="G2489"/>
      <c r="H2489"/>
      <c r="J2489"/>
      <c r="K2489"/>
      <c r="L2489"/>
    </row>
    <row r="2490" spans="1:13" ht="19.5" thickBot="1">
      <c r="A2490" s="391">
        <v>45437</v>
      </c>
      <c r="B2490" s="392"/>
      <c r="C2490" s="392"/>
      <c r="D2490" s="392"/>
      <c r="E2490" s="392"/>
      <c r="F2490" s="392"/>
      <c r="G2490" s="393"/>
      <c r="H2490" s="89">
        <f>SUM(B2492:B2505,D2492:D2505,F2492:F2505,H2492:H2505)+SUM(M2491:M2503)</f>
        <v>213</v>
      </c>
      <c r="J2490" s="53" t="s">
        <v>34</v>
      </c>
      <c r="K2490" s="54" t="s">
        <v>35</v>
      </c>
      <c r="L2490" s="91" t="s">
        <v>50</v>
      </c>
      <c r="M2490" s="161" t="s">
        <v>151</v>
      </c>
    </row>
    <row r="2491" spans="1:13" ht="60.75" thickBot="1">
      <c r="A2491" s="49" t="s">
        <v>0</v>
      </c>
      <c r="B2491" s="51" t="s">
        <v>120</v>
      </c>
      <c r="C2491" s="50" t="s">
        <v>1</v>
      </c>
      <c r="D2491" s="51" t="s">
        <v>120</v>
      </c>
      <c r="E2491" s="50" t="s">
        <v>112</v>
      </c>
      <c r="F2491" s="51" t="s">
        <v>120</v>
      </c>
      <c r="G2491" s="50" t="s">
        <v>131</v>
      </c>
      <c r="H2491" s="52" t="s">
        <v>120</v>
      </c>
      <c r="I2491" s="155">
        <f>H2490/230</f>
        <v>0.92608695652173911</v>
      </c>
      <c r="J2491" s="10" t="s">
        <v>21</v>
      </c>
      <c r="K2491" s="46" t="s">
        <v>467</v>
      </c>
      <c r="L2491" s="159" t="s">
        <v>47</v>
      </c>
      <c r="M2491" s="160">
        <f t="shared" ref="M2491:M2503" si="146">IF(L2491="✔",2,0)</f>
        <v>2</v>
      </c>
    </row>
    <row r="2492" spans="1:13" ht="45">
      <c r="A2492" s="47" t="s">
        <v>424</v>
      </c>
      <c r="B2492" s="48">
        <v>5</v>
      </c>
      <c r="C2492" s="48" t="s">
        <v>2</v>
      </c>
      <c r="D2492" s="48">
        <v>4</v>
      </c>
      <c r="E2492" s="48" t="s">
        <v>11</v>
      </c>
      <c r="F2492" s="55">
        <v>5</v>
      </c>
      <c r="G2492" s="48" t="s">
        <v>5</v>
      </c>
      <c r="H2492" s="138">
        <v>4</v>
      </c>
      <c r="J2492" s="7" t="s">
        <v>2</v>
      </c>
      <c r="K2492" s="2" t="s">
        <v>37</v>
      </c>
      <c r="L2492" s="156" t="s">
        <v>47</v>
      </c>
      <c r="M2492" s="82">
        <f t="shared" si="146"/>
        <v>2</v>
      </c>
    </row>
    <row r="2493" spans="1:13" ht="45">
      <c r="A2493" s="3" t="s">
        <v>113</v>
      </c>
      <c r="B2493" s="2">
        <v>4</v>
      </c>
      <c r="C2493" s="2" t="s">
        <v>21</v>
      </c>
      <c r="D2493" s="2">
        <v>2</v>
      </c>
      <c r="E2493" s="2" t="s">
        <v>479</v>
      </c>
      <c r="F2493" s="140">
        <v>5</v>
      </c>
      <c r="G2493" s="2" t="s">
        <v>6</v>
      </c>
      <c r="H2493" s="139">
        <v>4</v>
      </c>
      <c r="J2493" s="8" t="s">
        <v>4</v>
      </c>
      <c r="K2493" s="2" t="s">
        <v>39</v>
      </c>
      <c r="L2493" s="156" t="s">
        <v>47</v>
      </c>
      <c r="M2493" s="82">
        <f t="shared" si="146"/>
        <v>2</v>
      </c>
    </row>
    <row r="2494" spans="1:13" ht="45">
      <c r="A2494" s="3" t="s">
        <v>163</v>
      </c>
      <c r="B2494" s="2">
        <v>5</v>
      </c>
      <c r="C2494" s="2" t="s">
        <v>17</v>
      </c>
      <c r="D2494" s="2">
        <v>3</v>
      </c>
      <c r="E2494" s="2" t="s">
        <v>12</v>
      </c>
      <c r="F2494" s="140">
        <v>5</v>
      </c>
      <c r="G2494" s="2" t="s">
        <v>7</v>
      </c>
      <c r="H2494" s="139">
        <v>4</v>
      </c>
      <c r="J2494" s="8" t="s">
        <v>38</v>
      </c>
      <c r="K2494" s="2" t="s">
        <v>41</v>
      </c>
      <c r="L2494" s="156" t="s">
        <v>47</v>
      </c>
      <c r="M2494" s="82">
        <f t="shared" si="146"/>
        <v>2</v>
      </c>
    </row>
    <row r="2495" spans="1:13" ht="45">
      <c r="A2495" s="3" t="s">
        <v>114</v>
      </c>
      <c r="B2495" s="2">
        <v>5</v>
      </c>
      <c r="C2495" s="2" t="s">
        <v>4</v>
      </c>
      <c r="D2495" s="2">
        <v>3</v>
      </c>
      <c r="E2495" s="2" t="s">
        <v>13</v>
      </c>
      <c r="F2495" s="140">
        <v>4</v>
      </c>
      <c r="G2495" s="2" t="s">
        <v>8</v>
      </c>
      <c r="H2495" s="139">
        <v>4</v>
      </c>
      <c r="J2495" s="6" t="s">
        <v>20</v>
      </c>
      <c r="K2495" s="2" t="s">
        <v>44</v>
      </c>
      <c r="L2495" s="156" t="s">
        <v>47</v>
      </c>
      <c r="M2495" s="82">
        <f t="shared" si="146"/>
        <v>2</v>
      </c>
    </row>
    <row r="2496" spans="1:13" ht="60">
      <c r="A2496" s="3" t="s">
        <v>32</v>
      </c>
      <c r="B2496" s="2">
        <v>5</v>
      </c>
      <c r="C2496" s="2" t="s">
        <v>38</v>
      </c>
      <c r="D2496" s="2">
        <v>4</v>
      </c>
      <c r="E2496" s="2" t="s">
        <v>43</v>
      </c>
      <c r="F2496" s="140">
        <v>4</v>
      </c>
      <c r="G2496" s="2" t="s">
        <v>9</v>
      </c>
      <c r="H2496" s="139">
        <v>4</v>
      </c>
      <c r="J2496" s="8" t="s">
        <v>31</v>
      </c>
      <c r="K2496" s="2" t="s">
        <v>45</v>
      </c>
      <c r="L2496" s="156" t="s">
        <v>47</v>
      </c>
      <c r="M2496" s="82">
        <f t="shared" si="146"/>
        <v>2</v>
      </c>
    </row>
    <row r="2497" spans="1:13" ht="45">
      <c r="A2497" s="3" t="s">
        <v>115</v>
      </c>
      <c r="B2497" s="2">
        <v>5</v>
      </c>
      <c r="C2497" s="2" t="s">
        <v>27</v>
      </c>
      <c r="D2497" s="2">
        <v>4</v>
      </c>
      <c r="E2497" s="2" t="s">
        <v>14</v>
      </c>
      <c r="F2497" s="140">
        <v>4</v>
      </c>
      <c r="G2497" s="2" t="s">
        <v>10</v>
      </c>
      <c r="H2497" s="139">
        <v>4</v>
      </c>
      <c r="J2497" s="3" t="s">
        <v>33</v>
      </c>
      <c r="K2497" s="2" t="s">
        <v>49</v>
      </c>
      <c r="L2497" s="156" t="s">
        <v>47</v>
      </c>
      <c r="M2497" s="82">
        <f t="shared" si="146"/>
        <v>2</v>
      </c>
    </row>
    <row r="2498" spans="1:13" ht="45">
      <c r="A2498" s="3" t="s">
        <v>116</v>
      </c>
      <c r="B2498" s="2">
        <v>5</v>
      </c>
      <c r="C2498" s="2" t="s">
        <v>323</v>
      </c>
      <c r="D2498" s="2">
        <v>4</v>
      </c>
      <c r="E2498" s="2" t="s">
        <v>15</v>
      </c>
      <c r="F2498" s="140">
        <v>4</v>
      </c>
      <c r="G2498" s="2" t="s">
        <v>18</v>
      </c>
      <c r="H2498" s="139">
        <v>4</v>
      </c>
      <c r="J2498" s="8" t="s">
        <v>16</v>
      </c>
      <c r="K2498" s="2" t="s">
        <v>40</v>
      </c>
      <c r="L2498" s="156" t="s">
        <v>48</v>
      </c>
      <c r="M2498" s="82">
        <f t="shared" si="146"/>
        <v>0</v>
      </c>
    </row>
    <row r="2499" spans="1:13" ht="60">
      <c r="A2499" s="3" t="s">
        <v>117</v>
      </c>
      <c r="B2499" s="2">
        <v>3</v>
      </c>
      <c r="C2499" s="2" t="s">
        <v>130</v>
      </c>
      <c r="D2499" s="2">
        <v>4</v>
      </c>
      <c r="E2499" s="2" t="s">
        <v>16</v>
      </c>
      <c r="F2499" s="140">
        <v>4</v>
      </c>
      <c r="G2499" s="2" t="s">
        <v>252</v>
      </c>
      <c r="H2499" s="139">
        <v>4</v>
      </c>
      <c r="J2499" s="9" t="s">
        <v>27</v>
      </c>
      <c r="K2499" s="2" t="s">
        <v>476</v>
      </c>
      <c r="L2499" s="156" t="s">
        <v>47</v>
      </c>
      <c r="M2499" s="82">
        <f t="shared" si="146"/>
        <v>2</v>
      </c>
    </row>
    <row r="2500" spans="1:13" ht="45">
      <c r="A2500" s="3" t="s">
        <v>118</v>
      </c>
      <c r="B2500" s="2">
        <v>3</v>
      </c>
      <c r="C2500" s="2" t="s">
        <v>164</v>
      </c>
      <c r="D2500" s="2">
        <v>3</v>
      </c>
      <c r="E2500" s="2" t="s">
        <v>26</v>
      </c>
      <c r="F2500" s="140">
        <v>4</v>
      </c>
      <c r="G2500" s="2" t="s">
        <v>25</v>
      </c>
      <c r="H2500" s="139">
        <v>4</v>
      </c>
      <c r="J2500" s="6" t="s">
        <v>28</v>
      </c>
      <c r="K2500" s="2" t="s">
        <v>40</v>
      </c>
      <c r="L2500" s="156" t="s">
        <v>47</v>
      </c>
      <c r="M2500" s="82">
        <f t="shared" si="146"/>
        <v>2</v>
      </c>
    </row>
    <row r="2501" spans="1:13" ht="45">
      <c r="A2501" s="3" t="s">
        <v>161</v>
      </c>
      <c r="B2501" s="2">
        <v>5</v>
      </c>
      <c r="C2501" s="2" t="s">
        <v>31</v>
      </c>
      <c r="D2501" s="2">
        <v>4</v>
      </c>
      <c r="E2501" s="2" t="s">
        <v>23</v>
      </c>
      <c r="F2501" s="140">
        <v>4</v>
      </c>
      <c r="G2501" s="2" t="s">
        <v>28</v>
      </c>
      <c r="H2501" s="139">
        <v>4</v>
      </c>
      <c r="J2501" s="3" t="s">
        <v>119</v>
      </c>
      <c r="K2501" s="2" t="s">
        <v>46</v>
      </c>
      <c r="L2501" s="156" t="s">
        <v>47</v>
      </c>
      <c r="M2501" s="82">
        <f t="shared" si="146"/>
        <v>2</v>
      </c>
    </row>
    <row r="2502" spans="1:13" ht="45">
      <c r="A2502" s="3"/>
      <c r="B2502" s="57" t="s">
        <v>132</v>
      </c>
      <c r="C2502" s="2" t="s">
        <v>30</v>
      </c>
      <c r="D2502" s="2">
        <v>4</v>
      </c>
      <c r="E2502" s="2" t="s">
        <v>490</v>
      </c>
      <c r="F2502" s="140">
        <v>3</v>
      </c>
      <c r="G2502" s="2" t="s">
        <v>29</v>
      </c>
      <c r="H2502" s="139">
        <v>4</v>
      </c>
      <c r="J2502" s="9" t="s">
        <v>31</v>
      </c>
      <c r="K2502" s="2" t="s">
        <v>51</v>
      </c>
      <c r="L2502" s="156" t="s">
        <v>47</v>
      </c>
      <c r="M2502" s="82">
        <f t="shared" si="146"/>
        <v>2</v>
      </c>
    </row>
    <row r="2503" spans="1:13" ht="30.75" thickBot="1">
      <c r="A2503" s="3"/>
      <c r="B2503" s="57" t="s">
        <v>132</v>
      </c>
      <c r="C2503" s="2"/>
      <c r="D2503" s="58" t="s">
        <v>132</v>
      </c>
      <c r="E2503" s="2" t="s">
        <v>144</v>
      </c>
      <c r="F2503" s="140">
        <v>4</v>
      </c>
      <c r="G2503" s="2" t="s">
        <v>318</v>
      </c>
      <c r="H2503" s="58">
        <v>4</v>
      </c>
      <c r="J2503" s="78" t="s">
        <v>117</v>
      </c>
      <c r="K2503" s="140" t="s">
        <v>152</v>
      </c>
      <c r="L2503" s="156" t="s">
        <v>48</v>
      </c>
      <c r="M2503" s="82">
        <f t="shared" si="146"/>
        <v>0</v>
      </c>
    </row>
    <row r="2504" spans="1:13" ht="30.75" thickBot="1">
      <c r="A2504" s="3"/>
      <c r="B2504" s="57" t="s">
        <v>132</v>
      </c>
      <c r="C2504" s="2"/>
      <c r="D2504" s="58" t="s">
        <v>132</v>
      </c>
      <c r="E2504" s="2" t="s">
        <v>478</v>
      </c>
      <c r="F2504" s="58">
        <v>5</v>
      </c>
      <c r="G2504" s="2" t="s">
        <v>269</v>
      </c>
      <c r="H2504" s="58">
        <v>4</v>
      </c>
      <c r="J2504" s="157" t="s">
        <v>135</v>
      </c>
      <c r="K2504" s="42" t="s">
        <v>107</v>
      </c>
      <c r="L2504" s="158"/>
      <c r="M2504" s="83"/>
    </row>
    <row r="2505" spans="1:13" ht="15.75" thickBot="1">
      <c r="A2505" s="4"/>
      <c r="B2505" s="58" t="s">
        <v>132</v>
      </c>
      <c r="C2505" s="5"/>
      <c r="D2505" s="58" t="s">
        <v>132</v>
      </c>
      <c r="E2505" s="5"/>
      <c r="F2505" s="58" t="s">
        <v>132</v>
      </c>
      <c r="G2505" s="5"/>
      <c r="H2505" s="58" t="s">
        <v>132</v>
      </c>
      <c r="K2505" s="90"/>
    </row>
    <row r="2506" spans="1:13" ht="15.75" thickBot="1">
      <c r="A2506"/>
      <c r="B2506"/>
      <c r="C2506"/>
      <c r="D2506"/>
      <c r="E2506"/>
      <c r="F2506"/>
      <c r="G2506"/>
      <c r="H2506"/>
      <c r="J2506"/>
      <c r="K2506"/>
      <c r="L2506"/>
    </row>
    <row r="2507" spans="1:13" ht="19.5" thickBot="1">
      <c r="A2507" s="391">
        <v>45438</v>
      </c>
      <c r="B2507" s="392"/>
      <c r="C2507" s="392"/>
      <c r="D2507" s="392"/>
      <c r="E2507" s="392"/>
      <c r="F2507" s="392"/>
      <c r="G2507" s="393"/>
      <c r="H2507" s="89">
        <f>SUM(B2509:B2522,D2509:D2522,F2509:F2522,H2509:H2522)+SUM(M2508:M2520)</f>
        <v>215</v>
      </c>
      <c r="J2507" s="53" t="s">
        <v>34</v>
      </c>
      <c r="K2507" s="54" t="s">
        <v>35</v>
      </c>
      <c r="L2507" s="91" t="s">
        <v>50</v>
      </c>
      <c r="M2507" s="161" t="s">
        <v>151</v>
      </c>
    </row>
    <row r="2508" spans="1:13" ht="60.75" thickBot="1">
      <c r="A2508" s="49" t="s">
        <v>0</v>
      </c>
      <c r="B2508" s="51" t="s">
        <v>120</v>
      </c>
      <c r="C2508" s="50" t="s">
        <v>1</v>
      </c>
      <c r="D2508" s="51" t="s">
        <v>120</v>
      </c>
      <c r="E2508" s="50" t="s">
        <v>112</v>
      </c>
      <c r="F2508" s="51" t="s">
        <v>120</v>
      </c>
      <c r="G2508" s="50" t="s">
        <v>131</v>
      </c>
      <c r="H2508" s="52" t="s">
        <v>120</v>
      </c>
      <c r="I2508" s="155">
        <f>H2507/230</f>
        <v>0.93478260869565222</v>
      </c>
      <c r="J2508" s="10" t="s">
        <v>21</v>
      </c>
      <c r="K2508" s="46" t="s">
        <v>467</v>
      </c>
      <c r="L2508" s="159" t="s">
        <v>47</v>
      </c>
      <c r="M2508" s="160">
        <f t="shared" ref="M2508:M2520" si="147">IF(L2508="✔",2,0)</f>
        <v>2</v>
      </c>
    </row>
    <row r="2509" spans="1:13" ht="45">
      <c r="A2509" s="47" t="s">
        <v>424</v>
      </c>
      <c r="B2509" s="48">
        <v>5</v>
      </c>
      <c r="C2509" s="48" t="s">
        <v>2</v>
      </c>
      <c r="D2509" s="48">
        <v>4</v>
      </c>
      <c r="E2509" s="48" t="s">
        <v>11</v>
      </c>
      <c r="F2509" s="55">
        <v>5</v>
      </c>
      <c r="G2509" s="48" t="s">
        <v>5</v>
      </c>
      <c r="H2509" s="138">
        <v>4</v>
      </c>
      <c r="J2509" s="7" t="s">
        <v>2</v>
      </c>
      <c r="K2509" s="2" t="s">
        <v>37</v>
      </c>
      <c r="L2509" s="156" t="s">
        <v>47</v>
      </c>
      <c r="M2509" s="82">
        <f t="shared" si="147"/>
        <v>2</v>
      </c>
    </row>
    <row r="2510" spans="1:13" ht="45">
      <c r="A2510" s="3" t="s">
        <v>113</v>
      </c>
      <c r="B2510" s="2">
        <v>4</v>
      </c>
      <c r="C2510" s="2" t="s">
        <v>21</v>
      </c>
      <c r="D2510" s="2">
        <v>2</v>
      </c>
      <c r="E2510" s="2" t="s">
        <v>479</v>
      </c>
      <c r="F2510" s="140">
        <v>5</v>
      </c>
      <c r="G2510" s="2" t="s">
        <v>6</v>
      </c>
      <c r="H2510" s="139">
        <v>4</v>
      </c>
      <c r="J2510" s="8" t="s">
        <v>4</v>
      </c>
      <c r="K2510" s="2" t="s">
        <v>39</v>
      </c>
      <c r="L2510" s="156" t="s">
        <v>47</v>
      </c>
      <c r="M2510" s="82">
        <f t="shared" si="147"/>
        <v>2</v>
      </c>
    </row>
    <row r="2511" spans="1:13" ht="45">
      <c r="A2511" s="3" t="s">
        <v>163</v>
      </c>
      <c r="B2511" s="2">
        <v>5</v>
      </c>
      <c r="C2511" s="2" t="s">
        <v>17</v>
      </c>
      <c r="D2511" s="2">
        <v>3</v>
      </c>
      <c r="E2511" s="2" t="s">
        <v>12</v>
      </c>
      <c r="F2511" s="140">
        <v>5</v>
      </c>
      <c r="G2511" s="2" t="s">
        <v>7</v>
      </c>
      <c r="H2511" s="139">
        <v>4</v>
      </c>
      <c r="J2511" s="8" t="s">
        <v>38</v>
      </c>
      <c r="K2511" s="2" t="s">
        <v>41</v>
      </c>
      <c r="L2511" s="156" t="s">
        <v>47</v>
      </c>
      <c r="M2511" s="82">
        <f t="shared" si="147"/>
        <v>2</v>
      </c>
    </row>
    <row r="2512" spans="1:13" ht="45">
      <c r="A2512" s="3" t="s">
        <v>114</v>
      </c>
      <c r="B2512" s="2">
        <v>5</v>
      </c>
      <c r="C2512" s="2" t="s">
        <v>4</v>
      </c>
      <c r="D2512" s="2">
        <v>3</v>
      </c>
      <c r="E2512" s="2" t="s">
        <v>13</v>
      </c>
      <c r="F2512" s="140">
        <v>4</v>
      </c>
      <c r="G2512" s="2" t="s">
        <v>8</v>
      </c>
      <c r="H2512" s="139">
        <v>4</v>
      </c>
      <c r="J2512" s="6" t="s">
        <v>20</v>
      </c>
      <c r="K2512" s="2" t="s">
        <v>44</v>
      </c>
      <c r="L2512" s="156" t="s">
        <v>47</v>
      </c>
      <c r="M2512" s="82">
        <f t="shared" si="147"/>
        <v>2</v>
      </c>
    </row>
    <row r="2513" spans="1:13" ht="60">
      <c r="A2513" s="3" t="s">
        <v>32</v>
      </c>
      <c r="B2513" s="2">
        <v>5</v>
      </c>
      <c r="C2513" s="2" t="s">
        <v>38</v>
      </c>
      <c r="D2513" s="2">
        <v>4</v>
      </c>
      <c r="E2513" s="2" t="s">
        <v>43</v>
      </c>
      <c r="F2513" s="140">
        <v>4</v>
      </c>
      <c r="G2513" s="2" t="s">
        <v>9</v>
      </c>
      <c r="H2513" s="139">
        <v>4</v>
      </c>
      <c r="J2513" s="8" t="s">
        <v>31</v>
      </c>
      <c r="K2513" s="2" t="s">
        <v>45</v>
      </c>
      <c r="L2513" s="156" t="s">
        <v>47</v>
      </c>
      <c r="M2513" s="82">
        <f t="shared" si="147"/>
        <v>2</v>
      </c>
    </row>
    <row r="2514" spans="1:13" ht="45">
      <c r="A2514" s="3" t="s">
        <v>115</v>
      </c>
      <c r="B2514" s="2">
        <v>5</v>
      </c>
      <c r="C2514" s="2" t="s">
        <v>27</v>
      </c>
      <c r="D2514" s="2">
        <v>4</v>
      </c>
      <c r="E2514" s="2" t="s">
        <v>14</v>
      </c>
      <c r="F2514" s="140">
        <v>4</v>
      </c>
      <c r="G2514" s="2" t="s">
        <v>10</v>
      </c>
      <c r="H2514" s="139">
        <v>4</v>
      </c>
      <c r="J2514" s="3" t="s">
        <v>33</v>
      </c>
      <c r="K2514" s="2" t="s">
        <v>49</v>
      </c>
      <c r="L2514" s="156" t="s">
        <v>47</v>
      </c>
      <c r="M2514" s="82">
        <f t="shared" si="147"/>
        <v>2</v>
      </c>
    </row>
    <row r="2515" spans="1:13" ht="45">
      <c r="A2515" s="3" t="s">
        <v>116</v>
      </c>
      <c r="B2515" s="2">
        <v>5</v>
      </c>
      <c r="C2515" s="2" t="s">
        <v>323</v>
      </c>
      <c r="D2515" s="2">
        <v>4</v>
      </c>
      <c r="E2515" s="2" t="s">
        <v>15</v>
      </c>
      <c r="F2515" s="140">
        <v>4</v>
      </c>
      <c r="G2515" s="2" t="s">
        <v>18</v>
      </c>
      <c r="H2515" s="139">
        <v>4</v>
      </c>
      <c r="J2515" s="8" t="s">
        <v>16</v>
      </c>
      <c r="K2515" s="2" t="s">
        <v>40</v>
      </c>
      <c r="L2515" s="156" t="s">
        <v>48</v>
      </c>
      <c r="M2515" s="82">
        <f t="shared" si="147"/>
        <v>0</v>
      </c>
    </row>
    <row r="2516" spans="1:13" ht="60">
      <c r="A2516" s="3" t="s">
        <v>117</v>
      </c>
      <c r="B2516" s="2">
        <v>3</v>
      </c>
      <c r="C2516" s="2" t="s">
        <v>130</v>
      </c>
      <c r="D2516" s="2">
        <v>4</v>
      </c>
      <c r="E2516" s="2" t="s">
        <v>16</v>
      </c>
      <c r="F2516" s="140">
        <v>4</v>
      </c>
      <c r="G2516" s="2" t="s">
        <v>252</v>
      </c>
      <c r="H2516" s="139">
        <v>4</v>
      </c>
      <c r="J2516" s="9" t="s">
        <v>27</v>
      </c>
      <c r="K2516" s="2" t="s">
        <v>476</v>
      </c>
      <c r="L2516" s="156" t="s">
        <v>47</v>
      </c>
      <c r="M2516" s="82">
        <f t="shared" si="147"/>
        <v>2</v>
      </c>
    </row>
    <row r="2517" spans="1:13" ht="45">
      <c r="A2517" s="3" t="s">
        <v>118</v>
      </c>
      <c r="B2517" s="2">
        <v>5</v>
      </c>
      <c r="C2517" s="2" t="s">
        <v>164</v>
      </c>
      <c r="D2517" s="2">
        <v>3</v>
      </c>
      <c r="E2517" s="2" t="s">
        <v>26</v>
      </c>
      <c r="F2517" s="140">
        <v>4</v>
      </c>
      <c r="G2517" s="2" t="s">
        <v>25</v>
      </c>
      <c r="H2517" s="139">
        <v>4</v>
      </c>
      <c r="J2517" s="6" t="s">
        <v>28</v>
      </c>
      <c r="K2517" s="2" t="s">
        <v>40</v>
      </c>
      <c r="L2517" s="156" t="s">
        <v>47</v>
      </c>
      <c r="M2517" s="82">
        <f t="shared" si="147"/>
        <v>2</v>
      </c>
    </row>
    <row r="2518" spans="1:13" ht="45">
      <c r="A2518" s="3" t="s">
        <v>161</v>
      </c>
      <c r="B2518" s="2">
        <v>5</v>
      </c>
      <c r="C2518" s="2" t="s">
        <v>31</v>
      </c>
      <c r="D2518" s="2">
        <v>4</v>
      </c>
      <c r="E2518" s="2" t="s">
        <v>23</v>
      </c>
      <c r="F2518" s="140">
        <v>4</v>
      </c>
      <c r="G2518" s="2" t="s">
        <v>28</v>
      </c>
      <c r="H2518" s="139">
        <v>4</v>
      </c>
      <c r="J2518" s="3" t="s">
        <v>119</v>
      </c>
      <c r="K2518" s="2" t="s">
        <v>46</v>
      </c>
      <c r="L2518" s="156" t="s">
        <v>47</v>
      </c>
      <c r="M2518" s="82">
        <f t="shared" si="147"/>
        <v>2</v>
      </c>
    </row>
    <row r="2519" spans="1:13" ht="45">
      <c r="A2519" s="3"/>
      <c r="B2519" s="57" t="s">
        <v>132</v>
      </c>
      <c r="C2519" s="2" t="s">
        <v>30</v>
      </c>
      <c r="D2519" s="2">
        <v>4</v>
      </c>
      <c r="E2519" s="2" t="s">
        <v>490</v>
      </c>
      <c r="F2519" s="140">
        <v>3</v>
      </c>
      <c r="G2519" s="2" t="s">
        <v>29</v>
      </c>
      <c r="H2519" s="139">
        <v>4</v>
      </c>
      <c r="J2519" s="9" t="s">
        <v>31</v>
      </c>
      <c r="K2519" s="2" t="s">
        <v>51</v>
      </c>
      <c r="L2519" s="156" t="s">
        <v>47</v>
      </c>
      <c r="M2519" s="82">
        <f t="shared" si="147"/>
        <v>2</v>
      </c>
    </row>
    <row r="2520" spans="1:13" ht="30.75" thickBot="1">
      <c r="A2520" s="3"/>
      <c r="B2520" s="57" t="s">
        <v>132</v>
      </c>
      <c r="C2520" s="2"/>
      <c r="D2520" s="58" t="s">
        <v>132</v>
      </c>
      <c r="E2520" s="2" t="s">
        <v>144</v>
      </c>
      <c r="F2520" s="140">
        <v>4</v>
      </c>
      <c r="G2520" s="2" t="s">
        <v>318</v>
      </c>
      <c r="H2520" s="58">
        <v>4</v>
      </c>
      <c r="J2520" s="78" t="s">
        <v>117</v>
      </c>
      <c r="K2520" s="140" t="s">
        <v>152</v>
      </c>
      <c r="L2520" s="156" t="s">
        <v>48</v>
      </c>
      <c r="M2520" s="82">
        <f t="shared" si="147"/>
        <v>0</v>
      </c>
    </row>
    <row r="2521" spans="1:13" ht="30.75" thickBot="1">
      <c r="A2521" s="3"/>
      <c r="B2521" s="57" t="s">
        <v>132</v>
      </c>
      <c r="C2521" s="2"/>
      <c r="D2521" s="58" t="s">
        <v>132</v>
      </c>
      <c r="E2521" s="2" t="s">
        <v>478</v>
      </c>
      <c r="F2521" s="58">
        <v>5</v>
      </c>
      <c r="G2521" s="2" t="s">
        <v>269</v>
      </c>
      <c r="H2521" s="58">
        <v>4</v>
      </c>
      <c r="J2521" s="157" t="s">
        <v>135</v>
      </c>
      <c r="K2521" s="42" t="s">
        <v>107</v>
      </c>
      <c r="L2521" s="158"/>
      <c r="M2521" s="83"/>
    </row>
    <row r="2522" spans="1:13" ht="15.75" thickBot="1">
      <c r="A2522" s="4"/>
      <c r="B2522" s="58" t="s">
        <v>132</v>
      </c>
      <c r="C2522" s="5"/>
      <c r="D2522" s="58" t="s">
        <v>132</v>
      </c>
      <c r="E2522" s="5"/>
      <c r="F2522" s="58" t="s">
        <v>132</v>
      </c>
      <c r="G2522" s="5"/>
      <c r="H2522" s="58" t="s">
        <v>132</v>
      </c>
      <c r="K2522" s="90"/>
    </row>
    <row r="2523" spans="1:13" ht="15.75" thickBot="1">
      <c r="A2523"/>
      <c r="B2523"/>
      <c r="C2523"/>
      <c r="D2523"/>
      <c r="E2523"/>
      <c r="F2523"/>
      <c r="G2523"/>
      <c r="H2523"/>
      <c r="J2523"/>
      <c r="K2523"/>
      <c r="L2523"/>
    </row>
    <row r="2524" spans="1:13" ht="19.5" thickBot="1">
      <c r="A2524" s="391">
        <v>45439</v>
      </c>
      <c r="B2524" s="392"/>
      <c r="C2524" s="392"/>
      <c r="D2524" s="392"/>
      <c r="E2524" s="392"/>
      <c r="F2524" s="392"/>
      <c r="G2524" s="393"/>
      <c r="H2524" s="89">
        <f>SUM(B2526:B2539,D2526:D2539,F2526:F2539,H2526:H2539)+SUM(M2525:M2537)</f>
        <v>217</v>
      </c>
      <c r="J2524" s="53" t="s">
        <v>34</v>
      </c>
      <c r="K2524" s="54" t="s">
        <v>35</v>
      </c>
      <c r="L2524" s="91" t="s">
        <v>50</v>
      </c>
      <c r="M2524" s="161" t="s">
        <v>151</v>
      </c>
    </row>
    <row r="2525" spans="1:13" ht="60.75" thickBot="1">
      <c r="A2525" s="49" t="s">
        <v>0</v>
      </c>
      <c r="B2525" s="51" t="s">
        <v>120</v>
      </c>
      <c r="C2525" s="50" t="s">
        <v>1</v>
      </c>
      <c r="D2525" s="51" t="s">
        <v>120</v>
      </c>
      <c r="E2525" s="50" t="s">
        <v>112</v>
      </c>
      <c r="F2525" s="51" t="s">
        <v>120</v>
      </c>
      <c r="G2525" s="50" t="s">
        <v>131</v>
      </c>
      <c r="H2525" s="52" t="s">
        <v>120</v>
      </c>
      <c r="I2525" s="155">
        <f>H2524/230</f>
        <v>0.94347826086956521</v>
      </c>
      <c r="J2525" s="10" t="s">
        <v>21</v>
      </c>
      <c r="K2525" s="46" t="s">
        <v>467</v>
      </c>
      <c r="L2525" s="159" t="s">
        <v>47</v>
      </c>
      <c r="M2525" s="160">
        <f t="shared" ref="M2525:M2537" si="148">IF(L2525="✔",2,0)</f>
        <v>2</v>
      </c>
    </row>
    <row r="2526" spans="1:13" ht="45">
      <c r="A2526" s="47" t="s">
        <v>424</v>
      </c>
      <c r="B2526" s="48">
        <v>5</v>
      </c>
      <c r="C2526" s="48" t="s">
        <v>2</v>
      </c>
      <c r="D2526" s="48">
        <v>4</v>
      </c>
      <c r="E2526" s="48" t="s">
        <v>11</v>
      </c>
      <c r="F2526" s="55">
        <v>5</v>
      </c>
      <c r="G2526" s="48" t="s">
        <v>5</v>
      </c>
      <c r="H2526" s="138">
        <v>4</v>
      </c>
      <c r="J2526" s="7" t="s">
        <v>2</v>
      </c>
      <c r="K2526" s="2" t="s">
        <v>37</v>
      </c>
      <c r="L2526" s="156" t="s">
        <v>47</v>
      </c>
      <c r="M2526" s="82">
        <f t="shared" si="148"/>
        <v>2</v>
      </c>
    </row>
    <row r="2527" spans="1:13" ht="45">
      <c r="A2527" s="3" t="s">
        <v>113</v>
      </c>
      <c r="B2527" s="2">
        <v>4</v>
      </c>
      <c r="C2527" s="2" t="s">
        <v>21</v>
      </c>
      <c r="D2527" s="2">
        <v>2</v>
      </c>
      <c r="E2527" s="2" t="s">
        <v>479</v>
      </c>
      <c r="F2527" s="140">
        <v>5</v>
      </c>
      <c r="G2527" s="2" t="s">
        <v>6</v>
      </c>
      <c r="H2527" s="139">
        <v>4</v>
      </c>
      <c r="J2527" s="8" t="s">
        <v>4</v>
      </c>
      <c r="K2527" s="2" t="s">
        <v>39</v>
      </c>
      <c r="L2527" s="156" t="s">
        <v>47</v>
      </c>
      <c r="M2527" s="82">
        <f t="shared" si="148"/>
        <v>2</v>
      </c>
    </row>
    <row r="2528" spans="1:13" ht="45">
      <c r="A2528" s="3" t="s">
        <v>163</v>
      </c>
      <c r="B2528" s="2">
        <v>5</v>
      </c>
      <c r="C2528" s="2" t="s">
        <v>17</v>
      </c>
      <c r="D2528" s="2">
        <v>3</v>
      </c>
      <c r="E2528" s="2" t="s">
        <v>12</v>
      </c>
      <c r="F2528" s="140">
        <v>5</v>
      </c>
      <c r="G2528" s="2" t="s">
        <v>7</v>
      </c>
      <c r="H2528" s="139">
        <v>4</v>
      </c>
      <c r="J2528" s="8" t="s">
        <v>38</v>
      </c>
      <c r="K2528" s="2" t="s">
        <v>41</v>
      </c>
      <c r="L2528" s="156" t="s">
        <v>47</v>
      </c>
      <c r="M2528" s="82">
        <f t="shared" si="148"/>
        <v>2</v>
      </c>
    </row>
    <row r="2529" spans="1:13" ht="45">
      <c r="A2529" s="3" t="s">
        <v>114</v>
      </c>
      <c r="B2529" s="2">
        <v>5</v>
      </c>
      <c r="C2529" s="2" t="s">
        <v>4</v>
      </c>
      <c r="D2529" s="2">
        <v>3</v>
      </c>
      <c r="E2529" s="2" t="s">
        <v>13</v>
      </c>
      <c r="F2529" s="140">
        <v>4</v>
      </c>
      <c r="G2529" s="2" t="s">
        <v>8</v>
      </c>
      <c r="H2529" s="139">
        <v>4</v>
      </c>
      <c r="J2529" s="6" t="s">
        <v>20</v>
      </c>
      <c r="K2529" s="2" t="s">
        <v>44</v>
      </c>
      <c r="L2529" s="156" t="s">
        <v>47</v>
      </c>
      <c r="M2529" s="82">
        <f t="shared" si="148"/>
        <v>2</v>
      </c>
    </row>
    <row r="2530" spans="1:13" ht="60">
      <c r="A2530" s="3" t="s">
        <v>32</v>
      </c>
      <c r="B2530" s="2">
        <v>5</v>
      </c>
      <c r="C2530" s="2" t="s">
        <v>38</v>
      </c>
      <c r="D2530" s="2">
        <v>4</v>
      </c>
      <c r="E2530" s="2" t="s">
        <v>43</v>
      </c>
      <c r="F2530" s="140">
        <v>4</v>
      </c>
      <c r="G2530" s="2" t="s">
        <v>9</v>
      </c>
      <c r="H2530" s="139">
        <v>4</v>
      </c>
      <c r="J2530" s="8" t="s">
        <v>31</v>
      </c>
      <c r="K2530" s="2" t="s">
        <v>45</v>
      </c>
      <c r="L2530" s="156" t="s">
        <v>47</v>
      </c>
      <c r="M2530" s="82">
        <f t="shared" si="148"/>
        <v>2</v>
      </c>
    </row>
    <row r="2531" spans="1:13" ht="45">
      <c r="A2531" s="3" t="s">
        <v>115</v>
      </c>
      <c r="B2531" s="2">
        <v>5</v>
      </c>
      <c r="C2531" s="2" t="s">
        <v>27</v>
      </c>
      <c r="D2531" s="2">
        <v>4</v>
      </c>
      <c r="E2531" s="2" t="s">
        <v>14</v>
      </c>
      <c r="F2531" s="140">
        <v>4</v>
      </c>
      <c r="G2531" s="2" t="s">
        <v>10</v>
      </c>
      <c r="H2531" s="139">
        <v>4</v>
      </c>
      <c r="J2531" s="3" t="s">
        <v>33</v>
      </c>
      <c r="K2531" s="2" t="s">
        <v>49</v>
      </c>
      <c r="L2531" s="156" t="s">
        <v>47</v>
      </c>
      <c r="M2531" s="82">
        <f t="shared" si="148"/>
        <v>2</v>
      </c>
    </row>
    <row r="2532" spans="1:13" ht="45">
      <c r="A2532" s="3" t="s">
        <v>116</v>
      </c>
      <c r="B2532" s="2">
        <v>5</v>
      </c>
      <c r="C2532" s="2" t="s">
        <v>323</v>
      </c>
      <c r="D2532" s="2">
        <v>4</v>
      </c>
      <c r="E2532" s="2" t="s">
        <v>15</v>
      </c>
      <c r="F2532" s="140">
        <v>4</v>
      </c>
      <c r="G2532" s="2" t="s">
        <v>18</v>
      </c>
      <c r="H2532" s="139">
        <v>4</v>
      </c>
      <c r="J2532" s="8" t="s">
        <v>16</v>
      </c>
      <c r="K2532" s="2" t="s">
        <v>40</v>
      </c>
      <c r="L2532" s="156" t="s">
        <v>48</v>
      </c>
      <c r="M2532" s="82">
        <f t="shared" si="148"/>
        <v>0</v>
      </c>
    </row>
    <row r="2533" spans="1:13" ht="60">
      <c r="A2533" s="3" t="s">
        <v>117</v>
      </c>
      <c r="B2533" s="2">
        <v>5</v>
      </c>
      <c r="C2533" s="2" t="s">
        <v>130</v>
      </c>
      <c r="D2533" s="2">
        <v>4</v>
      </c>
      <c r="E2533" s="2" t="s">
        <v>16</v>
      </c>
      <c r="F2533" s="140">
        <v>4</v>
      </c>
      <c r="G2533" s="2" t="s">
        <v>252</v>
      </c>
      <c r="H2533" s="139">
        <v>4</v>
      </c>
      <c r="J2533" s="9" t="s">
        <v>27</v>
      </c>
      <c r="K2533" s="2" t="s">
        <v>476</v>
      </c>
      <c r="L2533" s="156" t="s">
        <v>47</v>
      </c>
      <c r="M2533" s="82">
        <f t="shared" si="148"/>
        <v>2</v>
      </c>
    </row>
    <row r="2534" spans="1:13" ht="45">
      <c r="A2534" s="3" t="s">
        <v>118</v>
      </c>
      <c r="B2534" s="2">
        <v>5</v>
      </c>
      <c r="C2534" s="2" t="s">
        <v>164</v>
      </c>
      <c r="D2534" s="2">
        <v>3</v>
      </c>
      <c r="E2534" s="2" t="s">
        <v>26</v>
      </c>
      <c r="F2534" s="140">
        <v>4</v>
      </c>
      <c r="G2534" s="2" t="s">
        <v>25</v>
      </c>
      <c r="H2534" s="139">
        <v>4</v>
      </c>
      <c r="J2534" s="6" t="s">
        <v>28</v>
      </c>
      <c r="K2534" s="2" t="s">
        <v>40</v>
      </c>
      <c r="L2534" s="156" t="s">
        <v>47</v>
      </c>
      <c r="M2534" s="82">
        <f t="shared" si="148"/>
        <v>2</v>
      </c>
    </row>
    <row r="2535" spans="1:13" ht="45">
      <c r="A2535" s="3" t="s">
        <v>161</v>
      </c>
      <c r="B2535" s="2">
        <v>5</v>
      </c>
      <c r="C2535" s="2" t="s">
        <v>31</v>
      </c>
      <c r="D2535" s="2">
        <v>4</v>
      </c>
      <c r="E2535" s="2" t="s">
        <v>23</v>
      </c>
      <c r="F2535" s="140">
        <v>4</v>
      </c>
      <c r="G2535" s="2" t="s">
        <v>28</v>
      </c>
      <c r="H2535" s="139">
        <v>4</v>
      </c>
      <c r="J2535" s="3" t="s">
        <v>119</v>
      </c>
      <c r="K2535" s="2" t="s">
        <v>46</v>
      </c>
      <c r="L2535" s="156" t="s">
        <v>47</v>
      </c>
      <c r="M2535" s="82">
        <f t="shared" si="148"/>
        <v>2</v>
      </c>
    </row>
    <row r="2536" spans="1:13" ht="45">
      <c r="A2536" s="3"/>
      <c r="B2536" s="57" t="s">
        <v>132</v>
      </c>
      <c r="C2536" s="2" t="s">
        <v>30</v>
      </c>
      <c r="D2536" s="2">
        <v>4</v>
      </c>
      <c r="E2536" s="2" t="s">
        <v>490</v>
      </c>
      <c r="F2536" s="140">
        <v>3</v>
      </c>
      <c r="G2536" s="2" t="s">
        <v>29</v>
      </c>
      <c r="H2536" s="139">
        <v>4</v>
      </c>
      <c r="J2536" s="9" t="s">
        <v>31</v>
      </c>
      <c r="K2536" s="2" t="s">
        <v>51</v>
      </c>
      <c r="L2536" s="156" t="s">
        <v>47</v>
      </c>
      <c r="M2536" s="82">
        <f t="shared" si="148"/>
        <v>2</v>
      </c>
    </row>
    <row r="2537" spans="1:13" ht="30.75" thickBot="1">
      <c r="A2537" s="3"/>
      <c r="B2537" s="57" t="s">
        <v>132</v>
      </c>
      <c r="C2537" s="2"/>
      <c r="D2537" s="58" t="s">
        <v>132</v>
      </c>
      <c r="E2537" s="2" t="s">
        <v>144</v>
      </c>
      <c r="F2537" s="140">
        <v>4</v>
      </c>
      <c r="G2537" s="2" t="s">
        <v>318</v>
      </c>
      <c r="H2537" s="58">
        <v>4</v>
      </c>
      <c r="J2537" s="78" t="s">
        <v>117</v>
      </c>
      <c r="K2537" s="140" t="s">
        <v>152</v>
      </c>
      <c r="L2537" s="156" t="s">
        <v>48</v>
      </c>
      <c r="M2537" s="82">
        <f t="shared" si="148"/>
        <v>0</v>
      </c>
    </row>
    <row r="2538" spans="1:13" ht="30.75" thickBot="1">
      <c r="A2538" s="3"/>
      <c r="B2538" s="57" t="s">
        <v>132</v>
      </c>
      <c r="C2538" s="2"/>
      <c r="D2538" s="58" t="s">
        <v>132</v>
      </c>
      <c r="E2538" s="2" t="s">
        <v>478</v>
      </c>
      <c r="F2538" s="58">
        <v>5</v>
      </c>
      <c r="G2538" s="2" t="s">
        <v>269</v>
      </c>
      <c r="H2538" s="58">
        <v>4</v>
      </c>
      <c r="J2538" s="157" t="s">
        <v>135</v>
      </c>
      <c r="K2538" s="42" t="s">
        <v>107</v>
      </c>
      <c r="L2538" s="158"/>
      <c r="M2538" s="83"/>
    </row>
    <row r="2539" spans="1:13" ht="15.75" thickBot="1">
      <c r="A2539" s="4"/>
      <c r="B2539" s="58" t="s">
        <v>132</v>
      </c>
      <c r="C2539" s="5"/>
      <c r="D2539" s="58" t="s">
        <v>132</v>
      </c>
      <c r="E2539" s="5"/>
      <c r="F2539" s="58" t="s">
        <v>132</v>
      </c>
      <c r="G2539" s="5"/>
      <c r="H2539" s="58" t="s">
        <v>132</v>
      </c>
      <c r="K2539" s="90"/>
    </row>
    <row r="2540" spans="1:13" ht="15.75" thickBot="1">
      <c r="A2540"/>
      <c r="B2540"/>
      <c r="C2540"/>
      <c r="D2540"/>
      <c r="E2540"/>
      <c r="F2540"/>
      <c r="G2540"/>
      <c r="H2540"/>
      <c r="J2540"/>
      <c r="K2540"/>
      <c r="L2540"/>
    </row>
    <row r="2541" spans="1:13" ht="19.5" thickBot="1">
      <c r="A2541" s="391">
        <v>45440</v>
      </c>
      <c r="B2541" s="392"/>
      <c r="C2541" s="392"/>
      <c r="D2541" s="392"/>
      <c r="E2541" s="392"/>
      <c r="F2541" s="392"/>
      <c r="G2541" s="393"/>
      <c r="H2541" s="89">
        <f>SUM(B2543:B2556,D2543:D2556,F2543:F2556,H2543:H2556)+SUM(M2542:M2554)</f>
        <v>213</v>
      </c>
      <c r="J2541" s="53" t="s">
        <v>34</v>
      </c>
      <c r="K2541" s="54" t="s">
        <v>35</v>
      </c>
      <c r="L2541" s="91" t="s">
        <v>50</v>
      </c>
      <c r="M2541" s="161" t="s">
        <v>151</v>
      </c>
    </row>
    <row r="2542" spans="1:13" ht="60.75" thickBot="1">
      <c r="A2542" s="49" t="s">
        <v>0</v>
      </c>
      <c r="B2542" s="51" t="s">
        <v>120</v>
      </c>
      <c r="C2542" s="50" t="s">
        <v>1</v>
      </c>
      <c r="D2542" s="51" t="s">
        <v>120</v>
      </c>
      <c r="E2542" s="50" t="s">
        <v>112</v>
      </c>
      <c r="F2542" s="51" t="s">
        <v>120</v>
      </c>
      <c r="G2542" s="50" t="s">
        <v>131</v>
      </c>
      <c r="H2542" s="52" t="s">
        <v>120</v>
      </c>
      <c r="I2542" s="155">
        <f>H2541/230</f>
        <v>0.92608695652173911</v>
      </c>
      <c r="J2542" s="10" t="s">
        <v>21</v>
      </c>
      <c r="K2542" s="46" t="s">
        <v>467</v>
      </c>
      <c r="L2542" s="159" t="s">
        <v>47</v>
      </c>
      <c r="M2542" s="160">
        <f t="shared" ref="M2542:M2554" si="149">IF(L2542="✔",2,0)</f>
        <v>2</v>
      </c>
    </row>
    <row r="2543" spans="1:13" ht="45">
      <c r="A2543" s="47" t="s">
        <v>424</v>
      </c>
      <c r="B2543" s="48">
        <v>5</v>
      </c>
      <c r="C2543" s="48" t="s">
        <v>2</v>
      </c>
      <c r="D2543" s="48">
        <v>4</v>
      </c>
      <c r="E2543" s="48" t="s">
        <v>11</v>
      </c>
      <c r="F2543" s="55">
        <v>5</v>
      </c>
      <c r="G2543" s="48" t="s">
        <v>5</v>
      </c>
      <c r="H2543" s="138">
        <v>4</v>
      </c>
      <c r="J2543" s="7" t="s">
        <v>2</v>
      </c>
      <c r="K2543" s="2" t="s">
        <v>37</v>
      </c>
      <c r="L2543" s="156" t="s">
        <v>47</v>
      </c>
      <c r="M2543" s="82">
        <f t="shared" si="149"/>
        <v>2</v>
      </c>
    </row>
    <row r="2544" spans="1:13" ht="45">
      <c r="A2544" s="3" t="s">
        <v>113</v>
      </c>
      <c r="B2544" s="2">
        <v>4</v>
      </c>
      <c r="C2544" s="2" t="s">
        <v>21</v>
      </c>
      <c r="D2544" s="2">
        <v>2</v>
      </c>
      <c r="E2544" s="2" t="s">
        <v>479</v>
      </c>
      <c r="F2544" s="140">
        <v>5</v>
      </c>
      <c r="G2544" s="2" t="s">
        <v>6</v>
      </c>
      <c r="H2544" s="139">
        <v>4</v>
      </c>
      <c r="J2544" s="8" t="s">
        <v>4</v>
      </c>
      <c r="K2544" s="2" t="s">
        <v>39</v>
      </c>
      <c r="L2544" s="156" t="s">
        <v>47</v>
      </c>
      <c r="M2544" s="82">
        <f t="shared" si="149"/>
        <v>2</v>
      </c>
    </row>
    <row r="2545" spans="1:13" ht="45">
      <c r="A2545" s="3" t="s">
        <v>163</v>
      </c>
      <c r="B2545" s="2">
        <v>5</v>
      </c>
      <c r="C2545" s="2" t="s">
        <v>17</v>
      </c>
      <c r="D2545" s="2">
        <v>3</v>
      </c>
      <c r="E2545" s="2" t="s">
        <v>12</v>
      </c>
      <c r="F2545" s="140">
        <v>5</v>
      </c>
      <c r="G2545" s="2" t="s">
        <v>7</v>
      </c>
      <c r="H2545" s="139">
        <v>4</v>
      </c>
      <c r="J2545" s="8" t="s">
        <v>38</v>
      </c>
      <c r="K2545" s="2" t="s">
        <v>41</v>
      </c>
      <c r="L2545" s="156" t="s">
        <v>47</v>
      </c>
      <c r="M2545" s="82">
        <f t="shared" si="149"/>
        <v>2</v>
      </c>
    </row>
    <row r="2546" spans="1:13" ht="45">
      <c r="A2546" s="3" t="s">
        <v>114</v>
      </c>
      <c r="B2546" s="2">
        <v>5</v>
      </c>
      <c r="C2546" s="2" t="s">
        <v>4</v>
      </c>
      <c r="D2546" s="2">
        <v>3</v>
      </c>
      <c r="E2546" s="2" t="s">
        <v>13</v>
      </c>
      <c r="F2546" s="140">
        <v>4</v>
      </c>
      <c r="G2546" s="2" t="s">
        <v>8</v>
      </c>
      <c r="H2546" s="139">
        <v>4</v>
      </c>
      <c r="J2546" s="6" t="s">
        <v>20</v>
      </c>
      <c r="K2546" s="2" t="s">
        <v>44</v>
      </c>
      <c r="L2546" s="156" t="s">
        <v>47</v>
      </c>
      <c r="M2546" s="82">
        <f t="shared" si="149"/>
        <v>2</v>
      </c>
    </row>
    <row r="2547" spans="1:13" ht="60">
      <c r="A2547" s="3" t="s">
        <v>32</v>
      </c>
      <c r="B2547" s="2">
        <v>5</v>
      </c>
      <c r="C2547" s="2" t="s">
        <v>38</v>
      </c>
      <c r="D2547" s="2">
        <v>4</v>
      </c>
      <c r="E2547" s="2" t="s">
        <v>43</v>
      </c>
      <c r="F2547" s="140">
        <v>4</v>
      </c>
      <c r="G2547" s="2" t="s">
        <v>9</v>
      </c>
      <c r="H2547" s="139">
        <v>4</v>
      </c>
      <c r="J2547" s="8" t="s">
        <v>31</v>
      </c>
      <c r="K2547" s="2" t="s">
        <v>45</v>
      </c>
      <c r="L2547" s="156" t="s">
        <v>47</v>
      </c>
      <c r="M2547" s="82">
        <f t="shared" si="149"/>
        <v>2</v>
      </c>
    </row>
    <row r="2548" spans="1:13" ht="45">
      <c r="A2548" s="3" t="s">
        <v>115</v>
      </c>
      <c r="B2548" s="2">
        <v>5</v>
      </c>
      <c r="C2548" s="2" t="s">
        <v>27</v>
      </c>
      <c r="D2548" s="2">
        <v>4</v>
      </c>
      <c r="E2548" s="2" t="s">
        <v>14</v>
      </c>
      <c r="F2548" s="140">
        <v>4</v>
      </c>
      <c r="G2548" s="2" t="s">
        <v>10</v>
      </c>
      <c r="H2548" s="139">
        <v>4</v>
      </c>
      <c r="J2548" s="3" t="s">
        <v>33</v>
      </c>
      <c r="K2548" s="2" t="s">
        <v>49</v>
      </c>
      <c r="L2548" s="156" t="s">
        <v>47</v>
      </c>
      <c r="M2548" s="82">
        <f t="shared" si="149"/>
        <v>2</v>
      </c>
    </row>
    <row r="2549" spans="1:13" ht="45">
      <c r="A2549" s="3" t="s">
        <v>116</v>
      </c>
      <c r="B2549" s="2">
        <v>5</v>
      </c>
      <c r="C2549" s="2" t="s">
        <v>323</v>
      </c>
      <c r="D2549" s="2">
        <v>4</v>
      </c>
      <c r="E2549" s="2" t="s">
        <v>15</v>
      </c>
      <c r="F2549" s="140">
        <v>4</v>
      </c>
      <c r="G2549" s="2" t="s">
        <v>18</v>
      </c>
      <c r="H2549" s="139">
        <v>4</v>
      </c>
      <c r="J2549" s="8" t="s">
        <v>16</v>
      </c>
      <c r="K2549" s="2" t="s">
        <v>40</v>
      </c>
      <c r="L2549" s="156" t="s">
        <v>48</v>
      </c>
      <c r="M2549" s="82">
        <f t="shared" si="149"/>
        <v>0</v>
      </c>
    </row>
    <row r="2550" spans="1:13" ht="60">
      <c r="A2550" s="3" t="s">
        <v>117</v>
      </c>
      <c r="B2550" s="2">
        <v>3</v>
      </c>
      <c r="C2550" s="2" t="s">
        <v>130</v>
      </c>
      <c r="D2550" s="2">
        <v>4</v>
      </c>
      <c r="E2550" s="2" t="s">
        <v>16</v>
      </c>
      <c r="F2550" s="140">
        <v>4</v>
      </c>
      <c r="G2550" s="2" t="s">
        <v>252</v>
      </c>
      <c r="H2550" s="139">
        <v>4</v>
      </c>
      <c r="J2550" s="9" t="s">
        <v>27</v>
      </c>
      <c r="K2550" s="2" t="s">
        <v>476</v>
      </c>
      <c r="L2550" s="156" t="s">
        <v>47</v>
      </c>
      <c r="M2550" s="82">
        <f t="shared" si="149"/>
        <v>2</v>
      </c>
    </row>
    <row r="2551" spans="1:13" ht="45">
      <c r="A2551" s="3" t="s">
        <v>118</v>
      </c>
      <c r="B2551" s="2">
        <v>3</v>
      </c>
      <c r="C2551" s="2" t="s">
        <v>164</v>
      </c>
      <c r="D2551" s="2">
        <v>3</v>
      </c>
      <c r="E2551" s="2" t="s">
        <v>26</v>
      </c>
      <c r="F2551" s="140">
        <v>4</v>
      </c>
      <c r="G2551" s="2" t="s">
        <v>25</v>
      </c>
      <c r="H2551" s="139">
        <v>4</v>
      </c>
      <c r="J2551" s="6" t="s">
        <v>28</v>
      </c>
      <c r="K2551" s="2" t="s">
        <v>40</v>
      </c>
      <c r="L2551" s="156" t="s">
        <v>47</v>
      </c>
      <c r="M2551" s="82">
        <f t="shared" si="149"/>
        <v>2</v>
      </c>
    </row>
    <row r="2552" spans="1:13" ht="45">
      <c r="A2552" s="3" t="s">
        <v>161</v>
      </c>
      <c r="B2552" s="2">
        <v>5</v>
      </c>
      <c r="C2552" s="2" t="s">
        <v>31</v>
      </c>
      <c r="D2552" s="2">
        <v>4</v>
      </c>
      <c r="E2552" s="2" t="s">
        <v>23</v>
      </c>
      <c r="F2552" s="140">
        <v>4</v>
      </c>
      <c r="G2552" s="2" t="s">
        <v>28</v>
      </c>
      <c r="H2552" s="139">
        <v>4</v>
      </c>
      <c r="J2552" s="3" t="s">
        <v>119</v>
      </c>
      <c r="K2552" s="2" t="s">
        <v>46</v>
      </c>
      <c r="L2552" s="156" t="s">
        <v>47</v>
      </c>
      <c r="M2552" s="82">
        <f t="shared" si="149"/>
        <v>2</v>
      </c>
    </row>
    <row r="2553" spans="1:13" ht="45">
      <c r="A2553" s="3"/>
      <c r="B2553" s="57" t="s">
        <v>132</v>
      </c>
      <c r="C2553" s="2" t="s">
        <v>30</v>
      </c>
      <c r="D2553" s="2">
        <v>4</v>
      </c>
      <c r="E2553" s="2" t="s">
        <v>490</v>
      </c>
      <c r="F2553" s="140">
        <v>3</v>
      </c>
      <c r="G2553" s="2" t="s">
        <v>29</v>
      </c>
      <c r="H2553" s="139">
        <v>4</v>
      </c>
      <c r="J2553" s="9" t="s">
        <v>31</v>
      </c>
      <c r="K2553" s="2" t="s">
        <v>51</v>
      </c>
      <c r="L2553" s="156" t="s">
        <v>47</v>
      </c>
      <c r="M2553" s="82">
        <f t="shared" si="149"/>
        <v>2</v>
      </c>
    </row>
    <row r="2554" spans="1:13" ht="30.75" thickBot="1">
      <c r="A2554" s="3"/>
      <c r="B2554" s="57" t="s">
        <v>132</v>
      </c>
      <c r="C2554" s="2"/>
      <c r="D2554" s="58" t="s">
        <v>132</v>
      </c>
      <c r="E2554" s="2" t="s">
        <v>144</v>
      </c>
      <c r="F2554" s="140">
        <v>4</v>
      </c>
      <c r="G2554" s="2" t="s">
        <v>318</v>
      </c>
      <c r="H2554" s="58">
        <v>4</v>
      </c>
      <c r="J2554" s="78" t="s">
        <v>117</v>
      </c>
      <c r="K2554" s="140" t="s">
        <v>152</v>
      </c>
      <c r="L2554" s="156" t="s">
        <v>48</v>
      </c>
      <c r="M2554" s="82">
        <f t="shared" si="149"/>
        <v>0</v>
      </c>
    </row>
    <row r="2555" spans="1:13" ht="30.75" thickBot="1">
      <c r="A2555" s="3"/>
      <c r="B2555" s="57" t="s">
        <v>132</v>
      </c>
      <c r="C2555" s="2"/>
      <c r="D2555" s="58" t="s">
        <v>132</v>
      </c>
      <c r="E2555" s="2" t="s">
        <v>478</v>
      </c>
      <c r="F2555" s="58">
        <v>5</v>
      </c>
      <c r="G2555" s="2" t="s">
        <v>269</v>
      </c>
      <c r="H2555" s="58">
        <v>4</v>
      </c>
      <c r="J2555" s="157" t="s">
        <v>135</v>
      </c>
      <c r="K2555" s="42" t="s">
        <v>107</v>
      </c>
      <c r="L2555" s="158"/>
      <c r="M2555" s="83"/>
    </row>
    <row r="2556" spans="1:13" ht="15.75" thickBot="1">
      <c r="A2556" s="4"/>
      <c r="B2556" s="58" t="s">
        <v>132</v>
      </c>
      <c r="C2556" s="5"/>
      <c r="D2556" s="58" t="s">
        <v>132</v>
      </c>
      <c r="E2556" s="5"/>
      <c r="F2556" s="58" t="s">
        <v>132</v>
      </c>
      <c r="G2556" s="5"/>
      <c r="H2556" s="58" t="s">
        <v>132</v>
      </c>
      <c r="K2556" s="90"/>
    </row>
    <row r="2557" spans="1:13" ht="15.75" thickBot="1">
      <c r="A2557"/>
      <c r="B2557"/>
      <c r="C2557"/>
      <c r="D2557"/>
      <c r="E2557"/>
      <c r="F2557"/>
      <c r="G2557"/>
      <c r="H2557"/>
      <c r="J2557"/>
      <c r="K2557"/>
      <c r="L2557"/>
    </row>
    <row r="2558" spans="1:13" ht="19.5" thickBot="1">
      <c r="A2558" s="391">
        <v>45441</v>
      </c>
      <c r="B2558" s="392"/>
      <c r="C2558" s="392"/>
      <c r="D2558" s="392"/>
      <c r="E2558" s="392"/>
      <c r="F2558" s="392"/>
      <c r="G2558" s="393"/>
      <c r="H2558" s="89">
        <f>SUM(B2560:B2573,D2560:D2573,F2560:F2573,H2560:H2573)+SUM(M2559:M2571)</f>
        <v>207</v>
      </c>
      <c r="J2558" s="53" t="s">
        <v>34</v>
      </c>
      <c r="K2558" s="54" t="s">
        <v>35</v>
      </c>
      <c r="L2558" s="91" t="s">
        <v>50</v>
      </c>
      <c r="M2558" s="161" t="s">
        <v>151</v>
      </c>
    </row>
    <row r="2559" spans="1:13" ht="60.75" thickBot="1">
      <c r="A2559" s="49" t="s">
        <v>0</v>
      </c>
      <c r="B2559" s="51" t="s">
        <v>120</v>
      </c>
      <c r="C2559" s="50" t="s">
        <v>1</v>
      </c>
      <c r="D2559" s="51" t="s">
        <v>120</v>
      </c>
      <c r="E2559" s="50" t="s">
        <v>112</v>
      </c>
      <c r="F2559" s="51" t="s">
        <v>120</v>
      </c>
      <c r="G2559" s="50" t="s">
        <v>131</v>
      </c>
      <c r="H2559" s="52" t="s">
        <v>120</v>
      </c>
      <c r="I2559" s="155">
        <f>H2558/230</f>
        <v>0.9</v>
      </c>
      <c r="J2559" s="10" t="s">
        <v>21</v>
      </c>
      <c r="K2559" s="46" t="s">
        <v>467</v>
      </c>
      <c r="L2559" s="159" t="s">
        <v>47</v>
      </c>
      <c r="M2559" s="160">
        <f t="shared" ref="M2559:M2571" si="150">IF(L2559="✔",2,0)</f>
        <v>2</v>
      </c>
    </row>
    <row r="2560" spans="1:13" ht="45">
      <c r="A2560" s="47" t="s">
        <v>424</v>
      </c>
      <c r="B2560" s="48">
        <v>5</v>
      </c>
      <c r="C2560" s="48" t="s">
        <v>2</v>
      </c>
      <c r="D2560" s="48">
        <v>4</v>
      </c>
      <c r="E2560" s="48" t="s">
        <v>11</v>
      </c>
      <c r="F2560" s="55">
        <v>5</v>
      </c>
      <c r="G2560" s="48" t="s">
        <v>5</v>
      </c>
      <c r="H2560" s="138">
        <v>4</v>
      </c>
      <c r="J2560" s="7" t="s">
        <v>2</v>
      </c>
      <c r="K2560" s="2" t="s">
        <v>37</v>
      </c>
      <c r="L2560" s="156" t="s">
        <v>47</v>
      </c>
      <c r="M2560" s="82">
        <f t="shared" si="150"/>
        <v>2</v>
      </c>
    </row>
    <row r="2561" spans="1:13" ht="45">
      <c r="A2561" s="3" t="s">
        <v>113</v>
      </c>
      <c r="B2561" s="2">
        <v>4</v>
      </c>
      <c r="C2561" s="2" t="s">
        <v>21</v>
      </c>
      <c r="D2561" s="2">
        <v>2</v>
      </c>
      <c r="E2561" s="2" t="s">
        <v>479</v>
      </c>
      <c r="F2561" s="140">
        <v>5</v>
      </c>
      <c r="G2561" s="2" t="s">
        <v>6</v>
      </c>
      <c r="H2561" s="139">
        <v>4</v>
      </c>
      <c r="J2561" s="8" t="s">
        <v>4</v>
      </c>
      <c r="K2561" s="2" t="s">
        <v>39</v>
      </c>
      <c r="L2561" s="156" t="s">
        <v>47</v>
      </c>
      <c r="M2561" s="82">
        <f t="shared" si="150"/>
        <v>2</v>
      </c>
    </row>
    <row r="2562" spans="1:13" ht="45">
      <c r="A2562" s="3" t="s">
        <v>163</v>
      </c>
      <c r="B2562" s="2">
        <v>5</v>
      </c>
      <c r="C2562" s="2" t="s">
        <v>17</v>
      </c>
      <c r="D2562" s="2">
        <v>3</v>
      </c>
      <c r="E2562" s="2" t="s">
        <v>12</v>
      </c>
      <c r="F2562" s="140">
        <v>5</v>
      </c>
      <c r="G2562" s="2" t="s">
        <v>7</v>
      </c>
      <c r="H2562" s="139">
        <v>4</v>
      </c>
      <c r="J2562" s="8" t="s">
        <v>38</v>
      </c>
      <c r="K2562" s="2" t="s">
        <v>41</v>
      </c>
      <c r="L2562" s="156" t="s">
        <v>47</v>
      </c>
      <c r="M2562" s="82">
        <f t="shared" si="150"/>
        <v>2</v>
      </c>
    </row>
    <row r="2563" spans="1:13" ht="45">
      <c r="A2563" s="3" t="s">
        <v>114</v>
      </c>
      <c r="B2563" s="2">
        <v>5</v>
      </c>
      <c r="C2563" s="2" t="s">
        <v>4</v>
      </c>
      <c r="D2563" s="2">
        <v>3</v>
      </c>
      <c r="E2563" s="2" t="s">
        <v>13</v>
      </c>
      <c r="F2563" s="140">
        <v>4</v>
      </c>
      <c r="G2563" s="2" t="s">
        <v>8</v>
      </c>
      <c r="H2563" s="139">
        <v>3</v>
      </c>
      <c r="J2563" s="6" t="s">
        <v>20</v>
      </c>
      <c r="K2563" s="2" t="s">
        <v>44</v>
      </c>
      <c r="L2563" s="156" t="s">
        <v>47</v>
      </c>
      <c r="M2563" s="82">
        <f t="shared" si="150"/>
        <v>2</v>
      </c>
    </row>
    <row r="2564" spans="1:13" ht="60">
      <c r="A2564" s="3" t="s">
        <v>32</v>
      </c>
      <c r="B2564" s="2">
        <v>5</v>
      </c>
      <c r="C2564" s="2" t="s">
        <v>38</v>
      </c>
      <c r="D2564" s="2">
        <v>4</v>
      </c>
      <c r="E2564" s="2" t="s">
        <v>43</v>
      </c>
      <c r="F2564" s="140">
        <v>4</v>
      </c>
      <c r="G2564" s="2" t="s">
        <v>9</v>
      </c>
      <c r="H2564" s="139">
        <v>4</v>
      </c>
      <c r="J2564" s="8" t="s">
        <v>31</v>
      </c>
      <c r="K2564" s="2" t="s">
        <v>45</v>
      </c>
      <c r="L2564" s="156" t="s">
        <v>47</v>
      </c>
      <c r="M2564" s="82">
        <f t="shared" si="150"/>
        <v>2</v>
      </c>
    </row>
    <row r="2565" spans="1:13" ht="45">
      <c r="A2565" s="3" t="s">
        <v>115</v>
      </c>
      <c r="B2565" s="2">
        <v>5</v>
      </c>
      <c r="C2565" s="2" t="s">
        <v>27</v>
      </c>
      <c r="D2565" s="2">
        <v>4</v>
      </c>
      <c r="E2565" s="2" t="s">
        <v>14</v>
      </c>
      <c r="F2565" s="140">
        <v>4</v>
      </c>
      <c r="G2565" s="2" t="s">
        <v>10</v>
      </c>
      <c r="H2565" s="139">
        <v>4</v>
      </c>
      <c r="J2565" s="3" t="s">
        <v>33</v>
      </c>
      <c r="K2565" s="2" t="s">
        <v>49</v>
      </c>
      <c r="L2565" s="156" t="s">
        <v>47</v>
      </c>
      <c r="M2565" s="82">
        <f t="shared" si="150"/>
        <v>2</v>
      </c>
    </row>
    <row r="2566" spans="1:13" ht="45">
      <c r="A2566" s="3" t="s">
        <v>116</v>
      </c>
      <c r="B2566" s="2">
        <v>5</v>
      </c>
      <c r="C2566" s="2" t="s">
        <v>323</v>
      </c>
      <c r="D2566" s="2">
        <v>4</v>
      </c>
      <c r="E2566" s="2" t="s">
        <v>15</v>
      </c>
      <c r="F2566" s="140">
        <v>4</v>
      </c>
      <c r="G2566" s="2" t="s">
        <v>18</v>
      </c>
      <c r="H2566" s="139">
        <v>4</v>
      </c>
      <c r="J2566" s="8" t="s">
        <v>16</v>
      </c>
      <c r="K2566" s="2" t="s">
        <v>40</v>
      </c>
      <c r="L2566" s="156" t="s">
        <v>48</v>
      </c>
      <c r="M2566" s="82">
        <f t="shared" si="150"/>
        <v>0</v>
      </c>
    </row>
    <row r="2567" spans="1:13" ht="60">
      <c r="A2567" s="3" t="s">
        <v>117</v>
      </c>
      <c r="B2567" s="2">
        <v>3</v>
      </c>
      <c r="C2567" s="2" t="s">
        <v>130</v>
      </c>
      <c r="D2567" s="2">
        <v>4</v>
      </c>
      <c r="E2567" s="2" t="s">
        <v>16</v>
      </c>
      <c r="F2567" s="140">
        <v>2</v>
      </c>
      <c r="G2567" s="2" t="s">
        <v>252</v>
      </c>
      <c r="H2567" s="139">
        <v>4</v>
      </c>
      <c r="J2567" s="9" t="s">
        <v>27</v>
      </c>
      <c r="K2567" s="2" t="s">
        <v>476</v>
      </c>
      <c r="L2567" s="156" t="s">
        <v>47</v>
      </c>
      <c r="M2567" s="82">
        <f t="shared" si="150"/>
        <v>2</v>
      </c>
    </row>
    <row r="2568" spans="1:13" ht="45">
      <c r="A2568" s="3" t="s">
        <v>118</v>
      </c>
      <c r="B2568" s="2">
        <v>5</v>
      </c>
      <c r="C2568" s="2" t="s">
        <v>164</v>
      </c>
      <c r="D2568" s="2">
        <v>3</v>
      </c>
      <c r="E2568" s="2" t="s">
        <v>26</v>
      </c>
      <c r="F2568" s="140">
        <v>4</v>
      </c>
      <c r="G2568" s="2" t="s">
        <v>25</v>
      </c>
      <c r="H2568" s="139">
        <v>4</v>
      </c>
      <c r="J2568" s="6" t="s">
        <v>28</v>
      </c>
      <c r="K2568" s="2" t="s">
        <v>40</v>
      </c>
      <c r="L2568" s="156" t="s">
        <v>47</v>
      </c>
      <c r="M2568" s="82">
        <f t="shared" si="150"/>
        <v>2</v>
      </c>
    </row>
    <row r="2569" spans="1:13" ht="45">
      <c r="A2569" s="3" t="s">
        <v>161</v>
      </c>
      <c r="B2569" s="2">
        <v>5</v>
      </c>
      <c r="C2569" s="2" t="s">
        <v>31</v>
      </c>
      <c r="D2569" s="2">
        <v>4</v>
      </c>
      <c r="E2569" s="2" t="s">
        <v>23</v>
      </c>
      <c r="F2569" s="140">
        <v>4</v>
      </c>
      <c r="G2569" s="2" t="s">
        <v>28</v>
      </c>
      <c r="H2569" s="139">
        <v>2</v>
      </c>
      <c r="J2569" s="3" t="s">
        <v>119</v>
      </c>
      <c r="K2569" s="2" t="s">
        <v>46</v>
      </c>
      <c r="L2569" s="156" t="s">
        <v>47</v>
      </c>
      <c r="M2569" s="82">
        <f t="shared" si="150"/>
        <v>2</v>
      </c>
    </row>
    <row r="2570" spans="1:13" ht="45">
      <c r="A2570" s="3"/>
      <c r="B2570" s="57" t="s">
        <v>132</v>
      </c>
      <c r="C2570" s="2" t="s">
        <v>30</v>
      </c>
      <c r="D2570" s="2">
        <v>4</v>
      </c>
      <c r="E2570" s="2" t="s">
        <v>490</v>
      </c>
      <c r="F2570" s="140">
        <v>3</v>
      </c>
      <c r="G2570" s="2" t="s">
        <v>29</v>
      </c>
      <c r="H2570" s="139">
        <v>4</v>
      </c>
      <c r="J2570" s="9" t="s">
        <v>31</v>
      </c>
      <c r="K2570" s="2" t="s">
        <v>51</v>
      </c>
      <c r="L2570" s="156" t="s">
        <v>47</v>
      </c>
      <c r="M2570" s="82">
        <f t="shared" si="150"/>
        <v>2</v>
      </c>
    </row>
    <row r="2571" spans="1:13" ht="30.75" thickBot="1">
      <c r="A2571" s="3"/>
      <c r="B2571" s="57" t="s">
        <v>132</v>
      </c>
      <c r="C2571" s="2"/>
      <c r="D2571" s="58" t="s">
        <v>132</v>
      </c>
      <c r="E2571" s="2" t="s">
        <v>144</v>
      </c>
      <c r="F2571" s="140">
        <v>4</v>
      </c>
      <c r="G2571" s="2" t="s">
        <v>318</v>
      </c>
      <c r="H2571" s="58">
        <v>4</v>
      </c>
      <c r="J2571" s="78" t="s">
        <v>117</v>
      </c>
      <c r="K2571" s="140" t="s">
        <v>152</v>
      </c>
      <c r="L2571" s="156" t="s">
        <v>48</v>
      </c>
      <c r="M2571" s="82">
        <f t="shared" si="150"/>
        <v>0</v>
      </c>
    </row>
    <row r="2572" spans="1:13" ht="30.75" thickBot="1">
      <c r="A2572" s="3"/>
      <c r="B2572" s="57" t="s">
        <v>132</v>
      </c>
      <c r="C2572" s="2"/>
      <c r="D2572" s="58" t="s">
        <v>132</v>
      </c>
      <c r="E2572" s="2" t="s">
        <v>478</v>
      </c>
      <c r="F2572" s="58">
        <v>3</v>
      </c>
      <c r="G2572" s="2" t="s">
        <v>269</v>
      </c>
      <c r="H2572" s="58">
        <v>3</v>
      </c>
      <c r="J2572" s="157" t="s">
        <v>135</v>
      </c>
      <c r="K2572" s="42" t="s">
        <v>107</v>
      </c>
      <c r="L2572" s="158"/>
      <c r="M2572" s="83"/>
    </row>
    <row r="2573" spans="1:13" ht="15.75" thickBot="1">
      <c r="A2573" s="4"/>
      <c r="B2573" s="58" t="s">
        <v>132</v>
      </c>
      <c r="C2573" s="5"/>
      <c r="D2573" s="58" t="s">
        <v>132</v>
      </c>
      <c r="E2573" s="5"/>
      <c r="F2573" s="58" t="s">
        <v>132</v>
      </c>
      <c r="G2573" s="5"/>
      <c r="H2573" s="58" t="s">
        <v>132</v>
      </c>
      <c r="K2573" s="90"/>
    </row>
    <row r="2574" spans="1:13" ht="15.75" thickBot="1">
      <c r="A2574"/>
      <c r="B2574"/>
      <c r="C2574"/>
      <c r="D2574"/>
      <c r="E2574"/>
      <c r="F2574"/>
      <c r="G2574"/>
      <c r="H2574"/>
      <c r="J2574"/>
      <c r="K2574"/>
      <c r="L2574"/>
    </row>
    <row r="2575" spans="1:13" ht="19.5" thickBot="1">
      <c r="A2575" s="391">
        <v>45442</v>
      </c>
      <c r="B2575" s="392"/>
      <c r="C2575" s="392"/>
      <c r="D2575" s="392"/>
      <c r="E2575" s="392"/>
      <c r="F2575" s="392"/>
      <c r="G2575" s="393"/>
      <c r="H2575" s="89">
        <f>SUM(B2577:B2590,D2577:D2590,F2577:F2590,H2577:H2590)+SUM(M2576:M2588)</f>
        <v>213</v>
      </c>
      <c r="J2575" s="53" t="s">
        <v>34</v>
      </c>
      <c r="K2575" s="54" t="s">
        <v>35</v>
      </c>
      <c r="L2575" s="91" t="s">
        <v>50</v>
      </c>
      <c r="M2575" s="161" t="s">
        <v>151</v>
      </c>
    </row>
    <row r="2576" spans="1:13" ht="60.75" thickBot="1">
      <c r="A2576" s="49" t="s">
        <v>0</v>
      </c>
      <c r="B2576" s="51" t="s">
        <v>120</v>
      </c>
      <c r="C2576" s="50" t="s">
        <v>1</v>
      </c>
      <c r="D2576" s="51" t="s">
        <v>120</v>
      </c>
      <c r="E2576" s="50" t="s">
        <v>112</v>
      </c>
      <c r="F2576" s="51" t="s">
        <v>120</v>
      </c>
      <c r="G2576" s="50" t="s">
        <v>131</v>
      </c>
      <c r="H2576" s="52" t="s">
        <v>120</v>
      </c>
      <c r="I2576" s="155">
        <f>H2575/230</f>
        <v>0.92608695652173911</v>
      </c>
      <c r="J2576" s="10" t="s">
        <v>21</v>
      </c>
      <c r="K2576" s="46" t="s">
        <v>467</v>
      </c>
      <c r="L2576" s="159" t="s">
        <v>47</v>
      </c>
      <c r="M2576" s="160">
        <f t="shared" ref="M2576:M2588" si="151">IF(L2576="✔",2,0)</f>
        <v>2</v>
      </c>
    </row>
    <row r="2577" spans="1:13" ht="45">
      <c r="A2577" s="47" t="s">
        <v>424</v>
      </c>
      <c r="B2577" s="48">
        <v>5</v>
      </c>
      <c r="C2577" s="48" t="s">
        <v>2</v>
      </c>
      <c r="D2577" s="48">
        <v>4</v>
      </c>
      <c r="E2577" s="48" t="s">
        <v>11</v>
      </c>
      <c r="F2577" s="55">
        <v>5</v>
      </c>
      <c r="G2577" s="48" t="s">
        <v>5</v>
      </c>
      <c r="H2577" s="138">
        <v>4</v>
      </c>
      <c r="J2577" s="7" t="s">
        <v>2</v>
      </c>
      <c r="K2577" s="2" t="s">
        <v>37</v>
      </c>
      <c r="L2577" s="156" t="s">
        <v>47</v>
      </c>
      <c r="M2577" s="82">
        <f t="shared" si="151"/>
        <v>2</v>
      </c>
    </row>
    <row r="2578" spans="1:13" ht="45">
      <c r="A2578" s="3" t="s">
        <v>113</v>
      </c>
      <c r="B2578" s="2">
        <v>4</v>
      </c>
      <c r="C2578" s="2" t="s">
        <v>21</v>
      </c>
      <c r="D2578" s="2">
        <v>2</v>
      </c>
      <c r="E2578" s="2" t="s">
        <v>479</v>
      </c>
      <c r="F2578" s="140">
        <v>5</v>
      </c>
      <c r="G2578" s="2" t="s">
        <v>6</v>
      </c>
      <c r="H2578" s="139">
        <v>4</v>
      </c>
      <c r="J2578" s="8" t="s">
        <v>4</v>
      </c>
      <c r="K2578" s="2" t="s">
        <v>39</v>
      </c>
      <c r="L2578" s="156" t="s">
        <v>47</v>
      </c>
      <c r="M2578" s="82">
        <f t="shared" si="151"/>
        <v>2</v>
      </c>
    </row>
    <row r="2579" spans="1:13" ht="45">
      <c r="A2579" s="3" t="s">
        <v>163</v>
      </c>
      <c r="B2579" s="2">
        <v>5</v>
      </c>
      <c r="C2579" s="2" t="s">
        <v>17</v>
      </c>
      <c r="D2579" s="2">
        <v>3</v>
      </c>
      <c r="E2579" s="2" t="s">
        <v>12</v>
      </c>
      <c r="F2579" s="140">
        <v>5</v>
      </c>
      <c r="G2579" s="2" t="s">
        <v>7</v>
      </c>
      <c r="H2579" s="139">
        <v>4</v>
      </c>
      <c r="J2579" s="8" t="s">
        <v>38</v>
      </c>
      <c r="K2579" s="2" t="s">
        <v>41</v>
      </c>
      <c r="L2579" s="156" t="s">
        <v>47</v>
      </c>
      <c r="M2579" s="82">
        <f t="shared" si="151"/>
        <v>2</v>
      </c>
    </row>
    <row r="2580" spans="1:13" ht="45">
      <c r="A2580" s="3" t="s">
        <v>114</v>
      </c>
      <c r="B2580" s="2">
        <v>5</v>
      </c>
      <c r="C2580" s="2" t="s">
        <v>4</v>
      </c>
      <c r="D2580" s="2">
        <v>3</v>
      </c>
      <c r="E2580" s="2" t="s">
        <v>13</v>
      </c>
      <c r="F2580" s="140">
        <v>4</v>
      </c>
      <c r="G2580" s="2" t="s">
        <v>8</v>
      </c>
      <c r="H2580" s="139">
        <v>4</v>
      </c>
      <c r="J2580" s="6" t="s">
        <v>20</v>
      </c>
      <c r="K2580" s="2" t="s">
        <v>44</v>
      </c>
      <c r="L2580" s="156" t="s">
        <v>47</v>
      </c>
      <c r="M2580" s="82">
        <f t="shared" si="151"/>
        <v>2</v>
      </c>
    </row>
    <row r="2581" spans="1:13" ht="60">
      <c r="A2581" s="3" t="s">
        <v>32</v>
      </c>
      <c r="B2581" s="2">
        <v>5</v>
      </c>
      <c r="C2581" s="2" t="s">
        <v>38</v>
      </c>
      <c r="D2581" s="2">
        <v>4</v>
      </c>
      <c r="E2581" s="2" t="s">
        <v>43</v>
      </c>
      <c r="F2581" s="140">
        <v>4</v>
      </c>
      <c r="G2581" s="2" t="s">
        <v>9</v>
      </c>
      <c r="H2581" s="139">
        <v>4</v>
      </c>
      <c r="J2581" s="8" t="s">
        <v>31</v>
      </c>
      <c r="K2581" s="2" t="s">
        <v>45</v>
      </c>
      <c r="L2581" s="156" t="s">
        <v>47</v>
      </c>
      <c r="M2581" s="82">
        <f t="shared" si="151"/>
        <v>2</v>
      </c>
    </row>
    <row r="2582" spans="1:13" ht="45">
      <c r="A2582" s="3" t="s">
        <v>115</v>
      </c>
      <c r="B2582" s="2">
        <v>5</v>
      </c>
      <c r="C2582" s="2" t="s">
        <v>27</v>
      </c>
      <c r="D2582" s="2">
        <v>4</v>
      </c>
      <c r="E2582" s="2" t="s">
        <v>14</v>
      </c>
      <c r="F2582" s="140">
        <v>4</v>
      </c>
      <c r="G2582" s="2" t="s">
        <v>10</v>
      </c>
      <c r="H2582" s="139">
        <v>4</v>
      </c>
      <c r="J2582" s="3" t="s">
        <v>33</v>
      </c>
      <c r="K2582" s="2" t="s">
        <v>49</v>
      </c>
      <c r="L2582" s="156" t="s">
        <v>47</v>
      </c>
      <c r="M2582" s="82">
        <f t="shared" si="151"/>
        <v>2</v>
      </c>
    </row>
    <row r="2583" spans="1:13" ht="45">
      <c r="A2583" s="3" t="s">
        <v>116</v>
      </c>
      <c r="B2583" s="2">
        <v>5</v>
      </c>
      <c r="C2583" s="2" t="s">
        <v>323</v>
      </c>
      <c r="D2583" s="2">
        <v>4</v>
      </c>
      <c r="E2583" s="2" t="s">
        <v>15</v>
      </c>
      <c r="F2583" s="140">
        <v>4</v>
      </c>
      <c r="G2583" s="2" t="s">
        <v>18</v>
      </c>
      <c r="H2583" s="139">
        <v>4</v>
      </c>
      <c r="J2583" s="8" t="s">
        <v>16</v>
      </c>
      <c r="K2583" s="2" t="s">
        <v>40</v>
      </c>
      <c r="L2583" s="156" t="s">
        <v>48</v>
      </c>
      <c r="M2583" s="82">
        <f t="shared" si="151"/>
        <v>0</v>
      </c>
    </row>
    <row r="2584" spans="1:13" ht="60">
      <c r="A2584" s="3" t="s">
        <v>117</v>
      </c>
      <c r="B2584" s="2">
        <v>3</v>
      </c>
      <c r="C2584" s="2" t="s">
        <v>130</v>
      </c>
      <c r="D2584" s="2">
        <v>4</v>
      </c>
      <c r="E2584" s="2" t="s">
        <v>16</v>
      </c>
      <c r="F2584" s="140">
        <v>4</v>
      </c>
      <c r="G2584" s="2" t="s">
        <v>252</v>
      </c>
      <c r="H2584" s="139">
        <v>4</v>
      </c>
      <c r="J2584" s="9" t="s">
        <v>27</v>
      </c>
      <c r="K2584" s="2" t="s">
        <v>476</v>
      </c>
      <c r="L2584" s="156" t="s">
        <v>47</v>
      </c>
      <c r="M2584" s="82">
        <f t="shared" si="151"/>
        <v>2</v>
      </c>
    </row>
    <row r="2585" spans="1:13" ht="45">
      <c r="A2585" s="3" t="s">
        <v>118</v>
      </c>
      <c r="B2585" s="2">
        <v>3</v>
      </c>
      <c r="C2585" s="2" t="s">
        <v>164</v>
      </c>
      <c r="D2585" s="2">
        <v>3</v>
      </c>
      <c r="E2585" s="2" t="s">
        <v>26</v>
      </c>
      <c r="F2585" s="140">
        <v>4</v>
      </c>
      <c r="G2585" s="2" t="s">
        <v>25</v>
      </c>
      <c r="H2585" s="139">
        <v>4</v>
      </c>
      <c r="J2585" s="6" t="s">
        <v>28</v>
      </c>
      <c r="K2585" s="2" t="s">
        <v>40</v>
      </c>
      <c r="L2585" s="156" t="s">
        <v>47</v>
      </c>
      <c r="M2585" s="82">
        <f t="shared" si="151"/>
        <v>2</v>
      </c>
    </row>
    <row r="2586" spans="1:13" ht="45">
      <c r="A2586" s="3" t="s">
        <v>161</v>
      </c>
      <c r="B2586" s="2">
        <v>5</v>
      </c>
      <c r="C2586" s="2" t="s">
        <v>31</v>
      </c>
      <c r="D2586" s="2">
        <v>4</v>
      </c>
      <c r="E2586" s="2" t="s">
        <v>23</v>
      </c>
      <c r="F2586" s="140">
        <v>4</v>
      </c>
      <c r="G2586" s="2" t="s">
        <v>28</v>
      </c>
      <c r="H2586" s="139">
        <v>4</v>
      </c>
      <c r="J2586" s="3" t="s">
        <v>119</v>
      </c>
      <c r="K2586" s="2" t="s">
        <v>46</v>
      </c>
      <c r="L2586" s="156" t="s">
        <v>47</v>
      </c>
      <c r="M2586" s="82">
        <f t="shared" si="151"/>
        <v>2</v>
      </c>
    </row>
    <row r="2587" spans="1:13" ht="45">
      <c r="A2587" s="3"/>
      <c r="B2587" s="57" t="s">
        <v>132</v>
      </c>
      <c r="C2587" s="2" t="s">
        <v>30</v>
      </c>
      <c r="D2587" s="2">
        <v>4</v>
      </c>
      <c r="E2587" s="2" t="s">
        <v>490</v>
      </c>
      <c r="F2587" s="140">
        <v>3</v>
      </c>
      <c r="G2587" s="2" t="s">
        <v>29</v>
      </c>
      <c r="H2587" s="139">
        <v>4</v>
      </c>
      <c r="J2587" s="9" t="s">
        <v>31</v>
      </c>
      <c r="K2587" s="2" t="s">
        <v>51</v>
      </c>
      <c r="L2587" s="156" t="s">
        <v>47</v>
      </c>
      <c r="M2587" s="82">
        <f t="shared" si="151"/>
        <v>2</v>
      </c>
    </row>
    <row r="2588" spans="1:13" ht="30.75" thickBot="1">
      <c r="A2588" s="3"/>
      <c r="B2588" s="57" t="s">
        <v>132</v>
      </c>
      <c r="C2588" s="2"/>
      <c r="D2588" s="58" t="s">
        <v>132</v>
      </c>
      <c r="E2588" s="2" t="s">
        <v>144</v>
      </c>
      <c r="F2588" s="140">
        <v>4</v>
      </c>
      <c r="G2588" s="2" t="s">
        <v>318</v>
      </c>
      <c r="H2588" s="58">
        <v>4</v>
      </c>
      <c r="J2588" s="78" t="s">
        <v>117</v>
      </c>
      <c r="K2588" s="140" t="s">
        <v>152</v>
      </c>
      <c r="L2588" s="156" t="s">
        <v>48</v>
      </c>
      <c r="M2588" s="82">
        <f t="shared" si="151"/>
        <v>0</v>
      </c>
    </row>
    <row r="2589" spans="1:13" ht="30.75" thickBot="1">
      <c r="A2589" s="3"/>
      <c r="B2589" s="57" t="s">
        <v>132</v>
      </c>
      <c r="C2589" s="2"/>
      <c r="D2589" s="58" t="s">
        <v>132</v>
      </c>
      <c r="E2589" s="2" t="s">
        <v>478</v>
      </c>
      <c r="F2589" s="58">
        <v>5</v>
      </c>
      <c r="G2589" s="2" t="s">
        <v>269</v>
      </c>
      <c r="H2589" s="58">
        <v>4</v>
      </c>
      <c r="J2589" s="157" t="s">
        <v>135</v>
      </c>
      <c r="K2589" s="42" t="s">
        <v>107</v>
      </c>
      <c r="L2589" s="158"/>
      <c r="M2589" s="83"/>
    </row>
    <row r="2590" spans="1:13" ht="15.75" thickBot="1">
      <c r="A2590" s="4"/>
      <c r="B2590" s="58" t="s">
        <v>132</v>
      </c>
      <c r="C2590" s="5"/>
      <c r="D2590" s="58" t="s">
        <v>132</v>
      </c>
      <c r="E2590" s="5"/>
      <c r="F2590" s="58" t="s">
        <v>132</v>
      </c>
      <c r="G2590" s="5"/>
      <c r="H2590" s="58" t="s">
        <v>132</v>
      </c>
      <c r="K2590" s="90"/>
    </row>
    <row r="2591" spans="1:13" ht="15.75" thickBot="1">
      <c r="A2591"/>
      <c r="B2591"/>
      <c r="C2591"/>
      <c r="D2591"/>
      <c r="E2591"/>
      <c r="F2591"/>
      <c r="G2591"/>
      <c r="H2591"/>
      <c r="J2591"/>
      <c r="K2591"/>
      <c r="L2591"/>
    </row>
    <row r="2592" spans="1:13" ht="19.5" thickBot="1">
      <c r="A2592" s="391">
        <v>45443</v>
      </c>
      <c r="B2592" s="392"/>
      <c r="C2592" s="392"/>
      <c r="D2592" s="392"/>
      <c r="E2592" s="392"/>
      <c r="F2592" s="392"/>
      <c r="G2592" s="393"/>
      <c r="H2592" s="89">
        <f>SUM(B2594:B2607,D2594:D2607,F2594:F2607,H2594:H2607)+SUM(M2593:M2605)</f>
        <v>212</v>
      </c>
      <c r="J2592" s="53" t="s">
        <v>34</v>
      </c>
      <c r="K2592" s="54" t="s">
        <v>35</v>
      </c>
      <c r="L2592" s="91" t="s">
        <v>50</v>
      </c>
      <c r="M2592" s="161" t="s">
        <v>151</v>
      </c>
    </row>
    <row r="2593" spans="1:13" ht="60.75" thickBot="1">
      <c r="A2593" s="49" t="s">
        <v>0</v>
      </c>
      <c r="B2593" s="51" t="s">
        <v>120</v>
      </c>
      <c r="C2593" s="50" t="s">
        <v>1</v>
      </c>
      <c r="D2593" s="51" t="s">
        <v>120</v>
      </c>
      <c r="E2593" s="50" t="s">
        <v>112</v>
      </c>
      <c r="F2593" s="51" t="s">
        <v>120</v>
      </c>
      <c r="G2593" s="50" t="s">
        <v>131</v>
      </c>
      <c r="H2593" s="52" t="s">
        <v>120</v>
      </c>
      <c r="I2593" s="155">
        <f>H2592/230</f>
        <v>0.92173913043478262</v>
      </c>
      <c r="J2593" s="10" t="s">
        <v>21</v>
      </c>
      <c r="K2593" s="46" t="s">
        <v>467</v>
      </c>
      <c r="L2593" s="159" t="s">
        <v>47</v>
      </c>
      <c r="M2593" s="160">
        <f t="shared" ref="M2593:M2605" si="152">IF(L2593="✔",2,0)</f>
        <v>2</v>
      </c>
    </row>
    <row r="2594" spans="1:13" ht="45">
      <c r="A2594" s="47" t="s">
        <v>424</v>
      </c>
      <c r="B2594" s="48">
        <v>5</v>
      </c>
      <c r="C2594" s="48" t="s">
        <v>2</v>
      </c>
      <c r="D2594" s="48">
        <v>4</v>
      </c>
      <c r="E2594" s="48" t="s">
        <v>11</v>
      </c>
      <c r="F2594" s="55">
        <v>5</v>
      </c>
      <c r="G2594" s="48" t="s">
        <v>5</v>
      </c>
      <c r="H2594" s="138">
        <v>4</v>
      </c>
      <c r="J2594" s="7" t="s">
        <v>2</v>
      </c>
      <c r="K2594" s="2" t="s">
        <v>37</v>
      </c>
      <c r="L2594" s="156" t="s">
        <v>47</v>
      </c>
      <c r="M2594" s="82">
        <f t="shared" si="152"/>
        <v>2</v>
      </c>
    </row>
    <row r="2595" spans="1:13" ht="45">
      <c r="A2595" s="3" t="s">
        <v>113</v>
      </c>
      <c r="B2595" s="2">
        <v>4</v>
      </c>
      <c r="C2595" s="2" t="s">
        <v>21</v>
      </c>
      <c r="D2595" s="2">
        <v>2</v>
      </c>
      <c r="E2595" s="2" t="s">
        <v>479</v>
      </c>
      <c r="F2595" s="140">
        <v>5</v>
      </c>
      <c r="G2595" s="2" t="s">
        <v>6</v>
      </c>
      <c r="H2595" s="139">
        <v>4</v>
      </c>
      <c r="J2595" s="8" t="s">
        <v>4</v>
      </c>
      <c r="K2595" s="2" t="s">
        <v>39</v>
      </c>
      <c r="L2595" s="156" t="s">
        <v>47</v>
      </c>
      <c r="M2595" s="82">
        <f t="shared" si="152"/>
        <v>2</v>
      </c>
    </row>
    <row r="2596" spans="1:13" ht="45">
      <c r="A2596" s="3" t="s">
        <v>163</v>
      </c>
      <c r="B2596" s="2">
        <v>5</v>
      </c>
      <c r="C2596" s="2" t="s">
        <v>17</v>
      </c>
      <c r="D2596" s="2">
        <v>3</v>
      </c>
      <c r="E2596" s="2" t="s">
        <v>12</v>
      </c>
      <c r="F2596" s="140">
        <v>5</v>
      </c>
      <c r="G2596" s="2" t="s">
        <v>7</v>
      </c>
      <c r="H2596" s="139">
        <v>4</v>
      </c>
      <c r="J2596" s="8" t="s">
        <v>38</v>
      </c>
      <c r="K2596" s="2" t="s">
        <v>41</v>
      </c>
      <c r="L2596" s="156" t="s">
        <v>47</v>
      </c>
      <c r="M2596" s="82">
        <f t="shared" si="152"/>
        <v>2</v>
      </c>
    </row>
    <row r="2597" spans="1:13" ht="45">
      <c r="A2597" s="3" t="s">
        <v>114</v>
      </c>
      <c r="B2597" s="2">
        <v>5</v>
      </c>
      <c r="C2597" s="2" t="s">
        <v>4</v>
      </c>
      <c r="D2597" s="2">
        <v>3</v>
      </c>
      <c r="E2597" s="2" t="s">
        <v>13</v>
      </c>
      <c r="F2597" s="140">
        <v>4</v>
      </c>
      <c r="G2597" s="2" t="s">
        <v>8</v>
      </c>
      <c r="H2597" s="139">
        <v>4</v>
      </c>
      <c r="J2597" s="6" t="s">
        <v>20</v>
      </c>
      <c r="K2597" s="2" t="s">
        <v>44</v>
      </c>
      <c r="L2597" s="156" t="s">
        <v>47</v>
      </c>
      <c r="M2597" s="82">
        <f t="shared" si="152"/>
        <v>2</v>
      </c>
    </row>
    <row r="2598" spans="1:13" ht="60">
      <c r="A2598" s="3" t="s">
        <v>32</v>
      </c>
      <c r="B2598" s="2">
        <v>5</v>
      </c>
      <c r="C2598" s="2" t="s">
        <v>38</v>
      </c>
      <c r="D2598" s="2">
        <v>4</v>
      </c>
      <c r="E2598" s="2" t="s">
        <v>43</v>
      </c>
      <c r="F2598" s="140">
        <v>4</v>
      </c>
      <c r="G2598" s="2" t="s">
        <v>9</v>
      </c>
      <c r="H2598" s="139">
        <v>4</v>
      </c>
      <c r="J2598" s="8" t="s">
        <v>31</v>
      </c>
      <c r="K2598" s="2" t="s">
        <v>45</v>
      </c>
      <c r="L2598" s="156" t="s">
        <v>47</v>
      </c>
      <c r="M2598" s="82">
        <f t="shared" si="152"/>
        <v>2</v>
      </c>
    </row>
    <row r="2599" spans="1:13" ht="45">
      <c r="A2599" s="3" t="s">
        <v>115</v>
      </c>
      <c r="B2599" s="2">
        <v>5</v>
      </c>
      <c r="C2599" s="2" t="s">
        <v>27</v>
      </c>
      <c r="D2599" s="2">
        <v>4</v>
      </c>
      <c r="E2599" s="2" t="s">
        <v>14</v>
      </c>
      <c r="F2599" s="140">
        <v>4</v>
      </c>
      <c r="G2599" s="2" t="s">
        <v>10</v>
      </c>
      <c r="H2599" s="139">
        <v>4</v>
      </c>
      <c r="J2599" s="3" t="s">
        <v>33</v>
      </c>
      <c r="K2599" s="2" t="s">
        <v>49</v>
      </c>
      <c r="L2599" s="156" t="s">
        <v>47</v>
      </c>
      <c r="M2599" s="82">
        <f t="shared" si="152"/>
        <v>2</v>
      </c>
    </row>
    <row r="2600" spans="1:13" ht="45">
      <c r="A2600" s="3" t="s">
        <v>116</v>
      </c>
      <c r="B2600" s="2">
        <v>5</v>
      </c>
      <c r="C2600" s="2" t="s">
        <v>323</v>
      </c>
      <c r="D2600" s="2">
        <v>4</v>
      </c>
      <c r="E2600" s="2" t="s">
        <v>15</v>
      </c>
      <c r="F2600" s="140">
        <v>4</v>
      </c>
      <c r="G2600" s="2" t="s">
        <v>18</v>
      </c>
      <c r="H2600" s="139">
        <v>4</v>
      </c>
      <c r="J2600" s="8" t="s">
        <v>16</v>
      </c>
      <c r="K2600" s="2" t="s">
        <v>40</v>
      </c>
      <c r="L2600" s="156" t="s">
        <v>48</v>
      </c>
      <c r="M2600" s="82">
        <f t="shared" si="152"/>
        <v>0</v>
      </c>
    </row>
    <row r="2601" spans="1:13" ht="60">
      <c r="A2601" s="3" t="s">
        <v>117</v>
      </c>
      <c r="B2601" s="2">
        <v>3</v>
      </c>
      <c r="C2601" s="2" t="s">
        <v>130</v>
      </c>
      <c r="D2601" s="2">
        <v>4</v>
      </c>
      <c r="E2601" s="2" t="s">
        <v>16</v>
      </c>
      <c r="F2601" s="140">
        <v>3</v>
      </c>
      <c r="G2601" s="2" t="s">
        <v>252</v>
      </c>
      <c r="H2601" s="139">
        <v>4</v>
      </c>
      <c r="J2601" s="9" t="s">
        <v>27</v>
      </c>
      <c r="K2601" s="2" t="s">
        <v>476</v>
      </c>
      <c r="L2601" s="156" t="s">
        <v>47</v>
      </c>
      <c r="M2601" s="82">
        <f t="shared" si="152"/>
        <v>2</v>
      </c>
    </row>
    <row r="2602" spans="1:13" ht="45">
      <c r="A2602" s="3" t="s">
        <v>118</v>
      </c>
      <c r="B2602" s="2">
        <v>3</v>
      </c>
      <c r="C2602" s="2" t="s">
        <v>164</v>
      </c>
      <c r="D2602" s="2">
        <v>3</v>
      </c>
      <c r="E2602" s="2" t="s">
        <v>26</v>
      </c>
      <c r="F2602" s="140">
        <v>4</v>
      </c>
      <c r="G2602" s="2" t="s">
        <v>25</v>
      </c>
      <c r="H2602" s="139">
        <v>4</v>
      </c>
      <c r="J2602" s="6" t="s">
        <v>28</v>
      </c>
      <c r="K2602" s="2" t="s">
        <v>40</v>
      </c>
      <c r="L2602" s="156" t="s">
        <v>47</v>
      </c>
      <c r="M2602" s="82">
        <f t="shared" si="152"/>
        <v>2</v>
      </c>
    </row>
    <row r="2603" spans="1:13" ht="45">
      <c r="A2603" s="3" t="s">
        <v>161</v>
      </c>
      <c r="B2603" s="2">
        <v>5</v>
      </c>
      <c r="C2603" s="2" t="s">
        <v>31</v>
      </c>
      <c r="D2603" s="2">
        <v>4</v>
      </c>
      <c r="E2603" s="2" t="s">
        <v>23</v>
      </c>
      <c r="F2603" s="140">
        <v>4</v>
      </c>
      <c r="G2603" s="2" t="s">
        <v>28</v>
      </c>
      <c r="H2603" s="139">
        <v>4</v>
      </c>
      <c r="J2603" s="3" t="s">
        <v>119</v>
      </c>
      <c r="K2603" s="2" t="s">
        <v>46</v>
      </c>
      <c r="L2603" s="156" t="s">
        <v>47</v>
      </c>
      <c r="M2603" s="82">
        <f t="shared" si="152"/>
        <v>2</v>
      </c>
    </row>
    <row r="2604" spans="1:13" ht="45">
      <c r="A2604" s="3"/>
      <c r="B2604" s="57" t="s">
        <v>132</v>
      </c>
      <c r="C2604" s="2" t="s">
        <v>30</v>
      </c>
      <c r="D2604" s="2">
        <v>4</v>
      </c>
      <c r="E2604" s="2" t="s">
        <v>490</v>
      </c>
      <c r="F2604" s="140">
        <v>3</v>
      </c>
      <c r="G2604" s="2" t="s">
        <v>29</v>
      </c>
      <c r="H2604" s="139">
        <v>4</v>
      </c>
      <c r="J2604" s="9" t="s">
        <v>31</v>
      </c>
      <c r="K2604" s="2" t="s">
        <v>51</v>
      </c>
      <c r="L2604" s="156" t="s">
        <v>47</v>
      </c>
      <c r="M2604" s="82">
        <f t="shared" si="152"/>
        <v>2</v>
      </c>
    </row>
    <row r="2605" spans="1:13" ht="30.75" thickBot="1">
      <c r="A2605" s="3"/>
      <c r="B2605" s="57" t="s">
        <v>132</v>
      </c>
      <c r="C2605" s="2"/>
      <c r="D2605" s="58" t="s">
        <v>132</v>
      </c>
      <c r="E2605" s="2" t="s">
        <v>144</v>
      </c>
      <c r="F2605" s="140">
        <v>4</v>
      </c>
      <c r="G2605" s="2" t="s">
        <v>318</v>
      </c>
      <c r="H2605" s="58">
        <v>4</v>
      </c>
      <c r="J2605" s="78" t="s">
        <v>117</v>
      </c>
      <c r="K2605" s="140" t="s">
        <v>152</v>
      </c>
      <c r="L2605" s="156" t="s">
        <v>48</v>
      </c>
      <c r="M2605" s="82">
        <f t="shared" si="152"/>
        <v>0</v>
      </c>
    </row>
    <row r="2606" spans="1:13" ht="30.75" thickBot="1">
      <c r="A2606" s="3"/>
      <c r="B2606" s="57" t="s">
        <v>132</v>
      </c>
      <c r="C2606" s="2"/>
      <c r="D2606" s="58" t="s">
        <v>132</v>
      </c>
      <c r="E2606" s="2" t="s">
        <v>478</v>
      </c>
      <c r="F2606" s="58">
        <v>5</v>
      </c>
      <c r="G2606" s="2" t="s">
        <v>269</v>
      </c>
      <c r="H2606" s="58">
        <v>4</v>
      </c>
      <c r="J2606" s="157" t="s">
        <v>135</v>
      </c>
      <c r="K2606" s="42" t="s">
        <v>107</v>
      </c>
      <c r="L2606" s="158"/>
      <c r="M2606" s="83"/>
    </row>
    <row r="2607" spans="1:13" ht="15.75" thickBot="1">
      <c r="A2607" s="4"/>
      <c r="B2607" s="58" t="s">
        <v>132</v>
      </c>
      <c r="C2607" s="5"/>
      <c r="D2607" s="58" t="s">
        <v>132</v>
      </c>
      <c r="E2607" s="5"/>
      <c r="F2607" s="58" t="s">
        <v>132</v>
      </c>
      <c r="G2607" s="5"/>
      <c r="H2607" s="58" t="s">
        <v>132</v>
      </c>
      <c r="K2607" s="90"/>
    </row>
    <row r="2608" spans="1:13" ht="15.75" thickBot="1">
      <c r="A2608"/>
      <c r="B2608"/>
      <c r="C2608"/>
      <c r="D2608"/>
      <c r="E2608"/>
      <c r="F2608"/>
      <c r="G2608"/>
      <c r="H2608"/>
      <c r="J2608"/>
      <c r="K2608"/>
      <c r="L2608"/>
    </row>
    <row r="2609" spans="1:13" ht="19.5" thickBot="1">
      <c r="A2609" s="391">
        <v>45444</v>
      </c>
      <c r="B2609" s="392"/>
      <c r="C2609" s="392"/>
      <c r="D2609" s="392"/>
      <c r="E2609" s="392"/>
      <c r="F2609" s="392"/>
      <c r="G2609" s="393"/>
      <c r="H2609" s="89">
        <f>SUM(B2611:B2624,D2611:D2624,F2611:F2624,H2611:H2624)+SUM(M2610:M2622)</f>
        <v>214</v>
      </c>
      <c r="J2609" s="53" t="s">
        <v>34</v>
      </c>
      <c r="K2609" s="54" t="s">
        <v>35</v>
      </c>
      <c r="L2609" s="91" t="s">
        <v>50</v>
      </c>
      <c r="M2609" s="161" t="s">
        <v>151</v>
      </c>
    </row>
    <row r="2610" spans="1:13" ht="60.75" thickBot="1">
      <c r="A2610" s="49" t="s">
        <v>0</v>
      </c>
      <c r="B2610" s="51" t="s">
        <v>120</v>
      </c>
      <c r="C2610" s="50" t="s">
        <v>1</v>
      </c>
      <c r="D2610" s="51" t="s">
        <v>120</v>
      </c>
      <c r="E2610" s="50" t="s">
        <v>112</v>
      </c>
      <c r="F2610" s="51" t="s">
        <v>120</v>
      </c>
      <c r="G2610" s="50" t="s">
        <v>131</v>
      </c>
      <c r="H2610" s="52" t="s">
        <v>120</v>
      </c>
      <c r="I2610" s="155">
        <f>H2609/230</f>
        <v>0.93043478260869561</v>
      </c>
      <c r="J2610" s="10" t="s">
        <v>21</v>
      </c>
      <c r="K2610" s="46" t="s">
        <v>467</v>
      </c>
      <c r="L2610" s="159" t="s">
        <v>47</v>
      </c>
      <c r="M2610" s="160">
        <f t="shared" ref="M2610:M2622" si="153">IF(L2610="✔",2,0)</f>
        <v>2</v>
      </c>
    </row>
    <row r="2611" spans="1:13" ht="45">
      <c r="A2611" s="47" t="s">
        <v>424</v>
      </c>
      <c r="B2611" s="48">
        <v>5</v>
      </c>
      <c r="C2611" s="48" t="s">
        <v>2</v>
      </c>
      <c r="D2611" s="48">
        <v>4</v>
      </c>
      <c r="E2611" s="48" t="s">
        <v>11</v>
      </c>
      <c r="F2611" s="55">
        <v>5</v>
      </c>
      <c r="G2611" s="48" t="s">
        <v>5</v>
      </c>
      <c r="H2611" s="138">
        <v>4</v>
      </c>
      <c r="J2611" s="7" t="s">
        <v>2</v>
      </c>
      <c r="K2611" s="2" t="s">
        <v>37</v>
      </c>
      <c r="L2611" s="156" t="s">
        <v>47</v>
      </c>
      <c r="M2611" s="82">
        <f t="shared" si="153"/>
        <v>2</v>
      </c>
    </row>
    <row r="2612" spans="1:13" ht="45">
      <c r="A2612" s="3" t="s">
        <v>113</v>
      </c>
      <c r="B2612" s="2">
        <v>4</v>
      </c>
      <c r="C2612" s="2" t="s">
        <v>21</v>
      </c>
      <c r="D2612" s="2">
        <v>2</v>
      </c>
      <c r="E2612" s="2" t="s">
        <v>479</v>
      </c>
      <c r="F2612" s="140">
        <v>5</v>
      </c>
      <c r="G2612" s="2" t="s">
        <v>6</v>
      </c>
      <c r="H2612" s="139">
        <v>4</v>
      </c>
      <c r="J2612" s="8" t="s">
        <v>4</v>
      </c>
      <c r="K2612" s="2" t="s">
        <v>39</v>
      </c>
      <c r="L2612" s="156" t="s">
        <v>47</v>
      </c>
      <c r="M2612" s="82">
        <f t="shared" si="153"/>
        <v>2</v>
      </c>
    </row>
    <row r="2613" spans="1:13" ht="45">
      <c r="A2613" s="3" t="s">
        <v>163</v>
      </c>
      <c r="B2613" s="2">
        <v>5</v>
      </c>
      <c r="C2613" s="2" t="s">
        <v>17</v>
      </c>
      <c r="D2613" s="2">
        <v>3</v>
      </c>
      <c r="E2613" s="2" t="s">
        <v>12</v>
      </c>
      <c r="F2613" s="140">
        <v>5</v>
      </c>
      <c r="G2613" s="2" t="s">
        <v>7</v>
      </c>
      <c r="H2613" s="139">
        <v>4</v>
      </c>
      <c r="J2613" s="8" t="s">
        <v>38</v>
      </c>
      <c r="K2613" s="2" t="s">
        <v>41</v>
      </c>
      <c r="L2613" s="156" t="s">
        <v>47</v>
      </c>
      <c r="M2613" s="82">
        <f t="shared" si="153"/>
        <v>2</v>
      </c>
    </row>
    <row r="2614" spans="1:13" ht="45">
      <c r="A2614" s="3" t="s">
        <v>114</v>
      </c>
      <c r="B2614" s="2">
        <v>5</v>
      </c>
      <c r="C2614" s="2" t="s">
        <v>4</v>
      </c>
      <c r="D2614" s="2">
        <v>3</v>
      </c>
      <c r="E2614" s="2" t="s">
        <v>13</v>
      </c>
      <c r="F2614" s="140">
        <v>4</v>
      </c>
      <c r="G2614" s="2" t="s">
        <v>8</v>
      </c>
      <c r="H2614" s="139">
        <v>4</v>
      </c>
      <c r="J2614" s="6" t="s">
        <v>20</v>
      </c>
      <c r="K2614" s="2" t="s">
        <v>44</v>
      </c>
      <c r="L2614" s="156" t="s">
        <v>47</v>
      </c>
      <c r="M2614" s="82">
        <f t="shared" si="153"/>
        <v>2</v>
      </c>
    </row>
    <row r="2615" spans="1:13" ht="60">
      <c r="A2615" s="3" t="s">
        <v>32</v>
      </c>
      <c r="B2615" s="2">
        <v>5</v>
      </c>
      <c r="C2615" s="2" t="s">
        <v>38</v>
      </c>
      <c r="D2615" s="2">
        <v>4</v>
      </c>
      <c r="E2615" s="2" t="s">
        <v>43</v>
      </c>
      <c r="F2615" s="140">
        <v>4</v>
      </c>
      <c r="G2615" s="2" t="s">
        <v>9</v>
      </c>
      <c r="H2615" s="139">
        <v>4</v>
      </c>
      <c r="J2615" s="8" t="s">
        <v>31</v>
      </c>
      <c r="K2615" s="2" t="s">
        <v>45</v>
      </c>
      <c r="L2615" s="156" t="s">
        <v>47</v>
      </c>
      <c r="M2615" s="82">
        <f t="shared" si="153"/>
        <v>2</v>
      </c>
    </row>
    <row r="2616" spans="1:13" ht="45">
      <c r="A2616" s="3" t="s">
        <v>115</v>
      </c>
      <c r="B2616" s="2">
        <v>5</v>
      </c>
      <c r="C2616" s="2" t="s">
        <v>27</v>
      </c>
      <c r="D2616" s="2">
        <v>4</v>
      </c>
      <c r="E2616" s="2" t="s">
        <v>14</v>
      </c>
      <c r="F2616" s="140">
        <v>4</v>
      </c>
      <c r="G2616" s="2" t="s">
        <v>10</v>
      </c>
      <c r="H2616" s="139">
        <v>4</v>
      </c>
      <c r="J2616" s="3" t="s">
        <v>33</v>
      </c>
      <c r="K2616" s="2" t="s">
        <v>49</v>
      </c>
      <c r="L2616" s="156" t="s">
        <v>47</v>
      </c>
      <c r="M2616" s="82">
        <f t="shared" si="153"/>
        <v>2</v>
      </c>
    </row>
    <row r="2617" spans="1:13" ht="45">
      <c r="A2617" s="3" t="s">
        <v>116</v>
      </c>
      <c r="B2617" s="2">
        <v>5</v>
      </c>
      <c r="C2617" s="2" t="s">
        <v>323</v>
      </c>
      <c r="D2617" s="2">
        <v>4</v>
      </c>
      <c r="E2617" s="2" t="s">
        <v>15</v>
      </c>
      <c r="F2617" s="140">
        <v>4</v>
      </c>
      <c r="G2617" s="2" t="s">
        <v>18</v>
      </c>
      <c r="H2617" s="139">
        <v>4</v>
      </c>
      <c r="J2617" s="8" t="s">
        <v>16</v>
      </c>
      <c r="K2617" s="2" t="s">
        <v>40</v>
      </c>
      <c r="L2617" s="156" t="s">
        <v>48</v>
      </c>
      <c r="M2617" s="82">
        <f t="shared" si="153"/>
        <v>0</v>
      </c>
    </row>
    <row r="2618" spans="1:13" ht="60">
      <c r="A2618" s="3" t="s">
        <v>117</v>
      </c>
      <c r="B2618" s="2">
        <v>3</v>
      </c>
      <c r="C2618" s="2" t="s">
        <v>130</v>
      </c>
      <c r="D2618" s="2">
        <v>4</v>
      </c>
      <c r="E2618" s="2" t="s">
        <v>16</v>
      </c>
      <c r="F2618" s="140">
        <v>3</v>
      </c>
      <c r="G2618" s="2" t="s">
        <v>252</v>
      </c>
      <c r="H2618" s="139">
        <v>4</v>
      </c>
      <c r="J2618" s="9" t="s">
        <v>27</v>
      </c>
      <c r="K2618" s="2" t="s">
        <v>476</v>
      </c>
      <c r="L2618" s="156" t="s">
        <v>47</v>
      </c>
      <c r="M2618" s="82">
        <f t="shared" si="153"/>
        <v>2</v>
      </c>
    </row>
    <row r="2619" spans="1:13" ht="45">
      <c r="A2619" s="3" t="s">
        <v>118</v>
      </c>
      <c r="B2619" s="2">
        <v>5</v>
      </c>
      <c r="C2619" s="2" t="s">
        <v>164</v>
      </c>
      <c r="D2619" s="2">
        <v>3</v>
      </c>
      <c r="E2619" s="2" t="s">
        <v>26</v>
      </c>
      <c r="F2619" s="140">
        <v>4</v>
      </c>
      <c r="G2619" s="2" t="s">
        <v>25</v>
      </c>
      <c r="H2619" s="139">
        <v>4</v>
      </c>
      <c r="J2619" s="6" t="s">
        <v>28</v>
      </c>
      <c r="K2619" s="2" t="s">
        <v>40</v>
      </c>
      <c r="L2619" s="156" t="s">
        <v>47</v>
      </c>
      <c r="M2619" s="82">
        <f t="shared" si="153"/>
        <v>2</v>
      </c>
    </row>
    <row r="2620" spans="1:13" ht="45">
      <c r="A2620" s="3" t="s">
        <v>161</v>
      </c>
      <c r="B2620" s="2">
        <v>5</v>
      </c>
      <c r="C2620" s="2" t="s">
        <v>31</v>
      </c>
      <c r="D2620" s="2">
        <v>4</v>
      </c>
      <c r="E2620" s="2" t="s">
        <v>23</v>
      </c>
      <c r="F2620" s="140">
        <v>4</v>
      </c>
      <c r="G2620" s="2" t="s">
        <v>28</v>
      </c>
      <c r="H2620" s="139">
        <v>4</v>
      </c>
      <c r="J2620" s="3" t="s">
        <v>119</v>
      </c>
      <c r="K2620" s="2" t="s">
        <v>46</v>
      </c>
      <c r="L2620" s="156" t="s">
        <v>47</v>
      </c>
      <c r="M2620" s="82">
        <f t="shared" si="153"/>
        <v>2</v>
      </c>
    </row>
    <row r="2621" spans="1:13" ht="45">
      <c r="A2621" s="3"/>
      <c r="B2621" s="57" t="s">
        <v>132</v>
      </c>
      <c r="C2621" s="2" t="s">
        <v>30</v>
      </c>
      <c r="D2621" s="2">
        <v>4</v>
      </c>
      <c r="E2621" s="2" t="s">
        <v>490</v>
      </c>
      <c r="F2621" s="140">
        <v>3</v>
      </c>
      <c r="G2621" s="2" t="s">
        <v>29</v>
      </c>
      <c r="H2621" s="139">
        <v>4</v>
      </c>
      <c r="J2621" s="9" t="s">
        <v>31</v>
      </c>
      <c r="K2621" s="2" t="s">
        <v>51</v>
      </c>
      <c r="L2621" s="156" t="s">
        <v>47</v>
      </c>
      <c r="M2621" s="82">
        <f t="shared" si="153"/>
        <v>2</v>
      </c>
    </row>
    <row r="2622" spans="1:13" ht="30.75" thickBot="1">
      <c r="A2622" s="3"/>
      <c r="B2622" s="57" t="s">
        <v>132</v>
      </c>
      <c r="C2622" s="2"/>
      <c r="D2622" s="58" t="s">
        <v>132</v>
      </c>
      <c r="E2622" s="2" t="s">
        <v>144</v>
      </c>
      <c r="F2622" s="140">
        <v>4</v>
      </c>
      <c r="G2622" s="2" t="s">
        <v>318</v>
      </c>
      <c r="H2622" s="58">
        <v>4</v>
      </c>
      <c r="J2622" s="78" t="s">
        <v>117</v>
      </c>
      <c r="K2622" s="140" t="s">
        <v>152</v>
      </c>
      <c r="L2622" s="156" t="s">
        <v>48</v>
      </c>
      <c r="M2622" s="82">
        <f t="shared" si="153"/>
        <v>0</v>
      </c>
    </row>
    <row r="2623" spans="1:13" ht="30.75" thickBot="1">
      <c r="A2623" s="3"/>
      <c r="B2623" s="57" t="s">
        <v>132</v>
      </c>
      <c r="C2623" s="2"/>
      <c r="D2623" s="58" t="s">
        <v>132</v>
      </c>
      <c r="E2623" s="2" t="s">
        <v>478</v>
      </c>
      <c r="F2623" s="58">
        <v>5</v>
      </c>
      <c r="G2623" s="2" t="s">
        <v>269</v>
      </c>
      <c r="H2623" s="58">
        <v>4</v>
      </c>
      <c r="J2623" s="157" t="s">
        <v>135</v>
      </c>
      <c r="K2623" s="42" t="s">
        <v>107</v>
      </c>
      <c r="L2623" s="158"/>
      <c r="M2623" s="83"/>
    </row>
    <row r="2624" spans="1:13" ht="15.75" thickBot="1">
      <c r="A2624" s="4"/>
      <c r="B2624" s="58" t="s">
        <v>132</v>
      </c>
      <c r="C2624" s="5"/>
      <c r="D2624" s="58" t="s">
        <v>132</v>
      </c>
      <c r="E2624" s="5"/>
      <c r="F2624" s="58" t="s">
        <v>132</v>
      </c>
      <c r="G2624" s="5"/>
      <c r="H2624" s="58" t="s">
        <v>132</v>
      </c>
      <c r="K2624" s="90"/>
    </row>
    <row r="2625" spans="1:13" ht="15.75" thickBot="1">
      <c r="A2625"/>
      <c r="B2625"/>
      <c r="C2625"/>
      <c r="D2625"/>
      <c r="E2625"/>
      <c r="F2625"/>
      <c r="G2625"/>
      <c r="H2625"/>
      <c r="J2625"/>
      <c r="K2625"/>
      <c r="L2625"/>
    </row>
    <row r="2626" spans="1:13" ht="19.5" thickBot="1">
      <c r="A2626" s="391">
        <v>45445</v>
      </c>
      <c r="B2626" s="392"/>
      <c r="C2626" s="392"/>
      <c r="D2626" s="392"/>
      <c r="E2626" s="392"/>
      <c r="F2626" s="392"/>
      <c r="G2626" s="393"/>
      <c r="H2626" s="89">
        <f>SUM(B2628:B2641,D2628:D2641,F2628:F2641,H2628:H2641)+SUM(M2627:M2639)</f>
        <v>214</v>
      </c>
      <c r="J2626" s="53" t="s">
        <v>34</v>
      </c>
      <c r="K2626" s="54" t="s">
        <v>35</v>
      </c>
      <c r="L2626" s="91" t="s">
        <v>50</v>
      </c>
      <c r="M2626" s="161" t="s">
        <v>151</v>
      </c>
    </row>
    <row r="2627" spans="1:13" ht="60.75" thickBot="1">
      <c r="A2627" s="49" t="s">
        <v>0</v>
      </c>
      <c r="B2627" s="51" t="s">
        <v>120</v>
      </c>
      <c r="C2627" s="50" t="s">
        <v>1</v>
      </c>
      <c r="D2627" s="51" t="s">
        <v>120</v>
      </c>
      <c r="E2627" s="50" t="s">
        <v>112</v>
      </c>
      <c r="F2627" s="51" t="s">
        <v>120</v>
      </c>
      <c r="G2627" s="50" t="s">
        <v>131</v>
      </c>
      <c r="H2627" s="52" t="s">
        <v>120</v>
      </c>
      <c r="I2627" s="155">
        <f>H2626/230</f>
        <v>0.93043478260869561</v>
      </c>
      <c r="J2627" s="10" t="s">
        <v>21</v>
      </c>
      <c r="K2627" s="46" t="s">
        <v>467</v>
      </c>
      <c r="L2627" s="159" t="s">
        <v>47</v>
      </c>
      <c r="M2627" s="160">
        <f t="shared" ref="M2627:M2639" si="154">IF(L2627="✔",2,0)</f>
        <v>2</v>
      </c>
    </row>
    <row r="2628" spans="1:13" ht="45">
      <c r="A2628" s="47" t="s">
        <v>424</v>
      </c>
      <c r="B2628" s="48">
        <v>5</v>
      </c>
      <c r="C2628" s="48" t="s">
        <v>2</v>
      </c>
      <c r="D2628" s="48">
        <v>4</v>
      </c>
      <c r="E2628" s="48" t="s">
        <v>11</v>
      </c>
      <c r="F2628" s="55">
        <v>5</v>
      </c>
      <c r="G2628" s="48" t="s">
        <v>5</v>
      </c>
      <c r="H2628" s="138">
        <v>4</v>
      </c>
      <c r="J2628" s="7" t="s">
        <v>2</v>
      </c>
      <c r="K2628" s="2" t="s">
        <v>37</v>
      </c>
      <c r="L2628" s="156" t="s">
        <v>47</v>
      </c>
      <c r="M2628" s="82">
        <f t="shared" si="154"/>
        <v>2</v>
      </c>
    </row>
    <row r="2629" spans="1:13" ht="45">
      <c r="A2629" s="3" t="s">
        <v>113</v>
      </c>
      <c r="B2629" s="2">
        <v>4</v>
      </c>
      <c r="C2629" s="2" t="s">
        <v>21</v>
      </c>
      <c r="D2629" s="2">
        <v>2</v>
      </c>
      <c r="E2629" s="2" t="s">
        <v>479</v>
      </c>
      <c r="F2629" s="140">
        <v>5</v>
      </c>
      <c r="G2629" s="2" t="s">
        <v>6</v>
      </c>
      <c r="H2629" s="139">
        <v>4</v>
      </c>
      <c r="J2629" s="8" t="s">
        <v>4</v>
      </c>
      <c r="K2629" s="2" t="s">
        <v>39</v>
      </c>
      <c r="L2629" s="156" t="s">
        <v>47</v>
      </c>
      <c r="M2629" s="82">
        <f t="shared" si="154"/>
        <v>2</v>
      </c>
    </row>
    <row r="2630" spans="1:13" ht="45">
      <c r="A2630" s="3" t="s">
        <v>163</v>
      </c>
      <c r="B2630" s="2">
        <v>5</v>
      </c>
      <c r="C2630" s="2" t="s">
        <v>17</v>
      </c>
      <c r="D2630" s="2">
        <v>3</v>
      </c>
      <c r="E2630" s="2" t="s">
        <v>12</v>
      </c>
      <c r="F2630" s="140">
        <v>5</v>
      </c>
      <c r="G2630" s="2" t="s">
        <v>7</v>
      </c>
      <c r="H2630" s="139">
        <v>4</v>
      </c>
      <c r="J2630" s="8" t="s">
        <v>38</v>
      </c>
      <c r="K2630" s="2" t="s">
        <v>41</v>
      </c>
      <c r="L2630" s="156" t="s">
        <v>47</v>
      </c>
      <c r="M2630" s="82">
        <f t="shared" si="154"/>
        <v>2</v>
      </c>
    </row>
    <row r="2631" spans="1:13" ht="45">
      <c r="A2631" s="3" t="s">
        <v>114</v>
      </c>
      <c r="B2631" s="2">
        <v>5</v>
      </c>
      <c r="C2631" s="2" t="s">
        <v>4</v>
      </c>
      <c r="D2631" s="2">
        <v>3</v>
      </c>
      <c r="E2631" s="2" t="s">
        <v>13</v>
      </c>
      <c r="F2631" s="140">
        <v>4</v>
      </c>
      <c r="G2631" s="2" t="s">
        <v>8</v>
      </c>
      <c r="H2631" s="139">
        <v>4</v>
      </c>
      <c r="J2631" s="6" t="s">
        <v>20</v>
      </c>
      <c r="K2631" s="2" t="s">
        <v>44</v>
      </c>
      <c r="L2631" s="156" t="s">
        <v>47</v>
      </c>
      <c r="M2631" s="82">
        <f t="shared" si="154"/>
        <v>2</v>
      </c>
    </row>
    <row r="2632" spans="1:13" ht="60">
      <c r="A2632" s="3" t="s">
        <v>32</v>
      </c>
      <c r="B2632" s="2">
        <v>5</v>
      </c>
      <c r="C2632" s="2" t="s">
        <v>38</v>
      </c>
      <c r="D2632" s="2">
        <v>4</v>
      </c>
      <c r="E2632" s="2" t="s">
        <v>43</v>
      </c>
      <c r="F2632" s="140">
        <v>4</v>
      </c>
      <c r="G2632" s="2" t="s">
        <v>9</v>
      </c>
      <c r="H2632" s="139">
        <v>4</v>
      </c>
      <c r="J2632" s="8" t="s">
        <v>31</v>
      </c>
      <c r="K2632" s="2" t="s">
        <v>45</v>
      </c>
      <c r="L2632" s="156" t="s">
        <v>47</v>
      </c>
      <c r="M2632" s="82">
        <f t="shared" si="154"/>
        <v>2</v>
      </c>
    </row>
    <row r="2633" spans="1:13" ht="45">
      <c r="A2633" s="3" t="s">
        <v>115</v>
      </c>
      <c r="B2633" s="2">
        <v>5</v>
      </c>
      <c r="C2633" s="2" t="s">
        <v>27</v>
      </c>
      <c r="D2633" s="2">
        <v>4</v>
      </c>
      <c r="E2633" s="2" t="s">
        <v>14</v>
      </c>
      <c r="F2633" s="140">
        <v>4</v>
      </c>
      <c r="G2633" s="2" t="s">
        <v>10</v>
      </c>
      <c r="H2633" s="139">
        <v>4</v>
      </c>
      <c r="J2633" s="3" t="s">
        <v>33</v>
      </c>
      <c r="K2633" s="2" t="s">
        <v>49</v>
      </c>
      <c r="L2633" s="156" t="s">
        <v>47</v>
      </c>
      <c r="M2633" s="82">
        <f t="shared" si="154"/>
        <v>2</v>
      </c>
    </row>
    <row r="2634" spans="1:13" ht="45">
      <c r="A2634" s="3" t="s">
        <v>116</v>
      </c>
      <c r="B2634" s="2">
        <v>5</v>
      </c>
      <c r="C2634" s="2" t="s">
        <v>323</v>
      </c>
      <c r="D2634" s="2">
        <v>4</v>
      </c>
      <c r="E2634" s="2" t="s">
        <v>15</v>
      </c>
      <c r="F2634" s="140">
        <v>4</v>
      </c>
      <c r="G2634" s="2" t="s">
        <v>18</v>
      </c>
      <c r="H2634" s="139">
        <v>4</v>
      </c>
      <c r="J2634" s="8" t="s">
        <v>16</v>
      </c>
      <c r="K2634" s="2" t="s">
        <v>40</v>
      </c>
      <c r="L2634" s="156" t="s">
        <v>48</v>
      </c>
      <c r="M2634" s="82">
        <f t="shared" si="154"/>
        <v>0</v>
      </c>
    </row>
    <row r="2635" spans="1:13" ht="60">
      <c r="A2635" s="3" t="s">
        <v>117</v>
      </c>
      <c r="B2635" s="2">
        <v>3</v>
      </c>
      <c r="C2635" s="2" t="s">
        <v>130</v>
      </c>
      <c r="D2635" s="2">
        <v>4</v>
      </c>
      <c r="E2635" s="2" t="s">
        <v>16</v>
      </c>
      <c r="F2635" s="140">
        <v>3</v>
      </c>
      <c r="G2635" s="2" t="s">
        <v>252</v>
      </c>
      <c r="H2635" s="139">
        <v>4</v>
      </c>
      <c r="J2635" s="9" t="s">
        <v>27</v>
      </c>
      <c r="K2635" s="2" t="s">
        <v>476</v>
      </c>
      <c r="L2635" s="156" t="s">
        <v>47</v>
      </c>
      <c r="M2635" s="82">
        <f t="shared" si="154"/>
        <v>2</v>
      </c>
    </row>
    <row r="2636" spans="1:13" ht="45">
      <c r="A2636" s="3" t="s">
        <v>118</v>
      </c>
      <c r="B2636" s="2">
        <v>5</v>
      </c>
      <c r="C2636" s="2" t="s">
        <v>164</v>
      </c>
      <c r="D2636" s="2">
        <v>3</v>
      </c>
      <c r="E2636" s="2" t="s">
        <v>26</v>
      </c>
      <c r="F2636" s="140">
        <v>4</v>
      </c>
      <c r="G2636" s="2" t="s">
        <v>25</v>
      </c>
      <c r="H2636" s="139">
        <v>4</v>
      </c>
      <c r="J2636" s="6" t="s">
        <v>28</v>
      </c>
      <c r="K2636" s="2" t="s">
        <v>40</v>
      </c>
      <c r="L2636" s="156" t="s">
        <v>47</v>
      </c>
      <c r="M2636" s="82">
        <f t="shared" si="154"/>
        <v>2</v>
      </c>
    </row>
    <row r="2637" spans="1:13" ht="45">
      <c r="A2637" s="3" t="s">
        <v>161</v>
      </c>
      <c r="B2637" s="2">
        <v>5</v>
      </c>
      <c r="C2637" s="2" t="s">
        <v>31</v>
      </c>
      <c r="D2637" s="2">
        <v>4</v>
      </c>
      <c r="E2637" s="2" t="s">
        <v>23</v>
      </c>
      <c r="F2637" s="140">
        <v>4</v>
      </c>
      <c r="G2637" s="2" t="s">
        <v>28</v>
      </c>
      <c r="H2637" s="139">
        <v>4</v>
      </c>
      <c r="J2637" s="3" t="s">
        <v>119</v>
      </c>
      <c r="K2637" s="2" t="s">
        <v>46</v>
      </c>
      <c r="L2637" s="156" t="s">
        <v>47</v>
      </c>
      <c r="M2637" s="82">
        <f t="shared" si="154"/>
        <v>2</v>
      </c>
    </row>
    <row r="2638" spans="1:13" ht="45">
      <c r="A2638" s="3"/>
      <c r="B2638" s="57" t="s">
        <v>132</v>
      </c>
      <c r="C2638" s="2" t="s">
        <v>30</v>
      </c>
      <c r="D2638" s="2">
        <v>4</v>
      </c>
      <c r="E2638" s="2" t="s">
        <v>490</v>
      </c>
      <c r="F2638" s="140">
        <v>3</v>
      </c>
      <c r="G2638" s="2" t="s">
        <v>29</v>
      </c>
      <c r="H2638" s="139">
        <v>4</v>
      </c>
      <c r="J2638" s="9" t="s">
        <v>31</v>
      </c>
      <c r="K2638" s="2" t="s">
        <v>51</v>
      </c>
      <c r="L2638" s="156" t="s">
        <v>47</v>
      </c>
      <c r="M2638" s="82">
        <f t="shared" si="154"/>
        <v>2</v>
      </c>
    </row>
    <row r="2639" spans="1:13" ht="30.75" thickBot="1">
      <c r="A2639" s="3"/>
      <c r="B2639" s="57" t="s">
        <v>132</v>
      </c>
      <c r="C2639" s="2"/>
      <c r="D2639" s="58" t="s">
        <v>132</v>
      </c>
      <c r="E2639" s="2" t="s">
        <v>144</v>
      </c>
      <c r="F2639" s="140">
        <v>4</v>
      </c>
      <c r="G2639" s="2" t="s">
        <v>318</v>
      </c>
      <c r="H2639" s="58">
        <v>4</v>
      </c>
      <c r="J2639" s="78" t="s">
        <v>117</v>
      </c>
      <c r="K2639" s="140" t="s">
        <v>152</v>
      </c>
      <c r="L2639" s="156" t="s">
        <v>48</v>
      </c>
      <c r="M2639" s="82">
        <f t="shared" si="154"/>
        <v>0</v>
      </c>
    </row>
    <row r="2640" spans="1:13" ht="30.75" thickBot="1">
      <c r="A2640" s="3"/>
      <c r="B2640" s="57" t="s">
        <v>132</v>
      </c>
      <c r="C2640" s="2"/>
      <c r="D2640" s="58" t="s">
        <v>132</v>
      </c>
      <c r="E2640" s="2" t="s">
        <v>478</v>
      </c>
      <c r="F2640" s="58">
        <v>5</v>
      </c>
      <c r="G2640" s="2" t="s">
        <v>269</v>
      </c>
      <c r="H2640" s="58">
        <v>4</v>
      </c>
      <c r="J2640" s="157" t="s">
        <v>135</v>
      </c>
      <c r="K2640" s="42" t="s">
        <v>107</v>
      </c>
      <c r="L2640" s="158"/>
      <c r="M2640" s="83"/>
    </row>
    <row r="2641" spans="1:13" ht="15.75" thickBot="1">
      <c r="A2641" s="4"/>
      <c r="B2641" s="58" t="s">
        <v>132</v>
      </c>
      <c r="C2641" s="5"/>
      <c r="D2641" s="58" t="s">
        <v>132</v>
      </c>
      <c r="E2641" s="5"/>
      <c r="F2641" s="58" t="s">
        <v>132</v>
      </c>
      <c r="G2641" s="5"/>
      <c r="H2641" s="58" t="s">
        <v>132</v>
      </c>
      <c r="K2641" s="90"/>
    </row>
    <row r="2642" spans="1:13" ht="15.75" thickBot="1">
      <c r="A2642"/>
      <c r="B2642"/>
      <c r="C2642"/>
      <c r="D2642"/>
      <c r="E2642"/>
      <c r="F2642"/>
      <c r="G2642"/>
      <c r="H2642"/>
      <c r="J2642"/>
      <c r="K2642"/>
      <c r="L2642"/>
    </row>
    <row r="2643" spans="1:13" ht="19.5" thickBot="1">
      <c r="A2643" s="391">
        <v>45446</v>
      </c>
      <c r="B2643" s="392"/>
      <c r="C2643" s="392"/>
      <c r="D2643" s="392"/>
      <c r="E2643" s="392"/>
      <c r="F2643" s="392"/>
      <c r="G2643" s="393"/>
      <c r="H2643" s="89">
        <f>SUM(B2645:B2658,D2645:D2658,F2645:F2658,H2645:H2658)+SUM(M2644:M2656)</f>
        <v>213</v>
      </c>
      <c r="J2643" s="53" t="s">
        <v>34</v>
      </c>
      <c r="K2643" s="54" t="s">
        <v>35</v>
      </c>
      <c r="L2643" s="91" t="s">
        <v>50</v>
      </c>
      <c r="M2643" s="161" t="s">
        <v>151</v>
      </c>
    </row>
    <row r="2644" spans="1:13" ht="60.75" thickBot="1">
      <c r="A2644" s="49" t="s">
        <v>0</v>
      </c>
      <c r="B2644" s="51" t="s">
        <v>120</v>
      </c>
      <c r="C2644" s="50" t="s">
        <v>1</v>
      </c>
      <c r="D2644" s="51" t="s">
        <v>120</v>
      </c>
      <c r="E2644" s="50" t="s">
        <v>112</v>
      </c>
      <c r="F2644" s="51" t="s">
        <v>120</v>
      </c>
      <c r="G2644" s="50" t="s">
        <v>131</v>
      </c>
      <c r="H2644" s="52" t="s">
        <v>120</v>
      </c>
      <c r="I2644" s="155">
        <f>H2643/230</f>
        <v>0.92608695652173911</v>
      </c>
      <c r="J2644" s="10" t="s">
        <v>21</v>
      </c>
      <c r="K2644" s="46" t="s">
        <v>467</v>
      </c>
      <c r="L2644" s="159" t="s">
        <v>47</v>
      </c>
      <c r="M2644" s="160">
        <f t="shared" ref="M2644:M2656" si="155">IF(L2644="✔",2,0)</f>
        <v>2</v>
      </c>
    </row>
    <row r="2645" spans="1:13" ht="45">
      <c r="A2645" s="47" t="s">
        <v>424</v>
      </c>
      <c r="B2645" s="48">
        <v>5</v>
      </c>
      <c r="C2645" s="48" t="s">
        <v>2</v>
      </c>
      <c r="D2645" s="48">
        <v>4</v>
      </c>
      <c r="E2645" s="48" t="s">
        <v>11</v>
      </c>
      <c r="F2645" s="55">
        <v>5</v>
      </c>
      <c r="G2645" s="48" t="s">
        <v>5</v>
      </c>
      <c r="H2645" s="138">
        <v>4</v>
      </c>
      <c r="J2645" s="7" t="s">
        <v>2</v>
      </c>
      <c r="K2645" s="2" t="s">
        <v>37</v>
      </c>
      <c r="L2645" s="156" t="s">
        <v>47</v>
      </c>
      <c r="M2645" s="82">
        <f t="shared" si="155"/>
        <v>2</v>
      </c>
    </row>
    <row r="2646" spans="1:13" ht="45">
      <c r="A2646" s="3" t="s">
        <v>113</v>
      </c>
      <c r="B2646" s="2">
        <v>4</v>
      </c>
      <c r="C2646" s="2" t="s">
        <v>21</v>
      </c>
      <c r="D2646" s="2">
        <v>2</v>
      </c>
      <c r="E2646" s="2" t="s">
        <v>479</v>
      </c>
      <c r="F2646" s="140">
        <v>5</v>
      </c>
      <c r="G2646" s="2" t="s">
        <v>6</v>
      </c>
      <c r="H2646" s="139">
        <v>4</v>
      </c>
      <c r="J2646" s="8" t="s">
        <v>4</v>
      </c>
      <c r="K2646" s="2" t="s">
        <v>39</v>
      </c>
      <c r="L2646" s="156" t="s">
        <v>47</v>
      </c>
      <c r="M2646" s="82">
        <f t="shared" si="155"/>
        <v>2</v>
      </c>
    </row>
    <row r="2647" spans="1:13" ht="45">
      <c r="A2647" s="3" t="s">
        <v>163</v>
      </c>
      <c r="B2647" s="2">
        <v>5</v>
      </c>
      <c r="C2647" s="2" t="s">
        <v>17</v>
      </c>
      <c r="D2647" s="2">
        <v>3</v>
      </c>
      <c r="E2647" s="2" t="s">
        <v>12</v>
      </c>
      <c r="F2647" s="140">
        <v>5</v>
      </c>
      <c r="G2647" s="2" t="s">
        <v>7</v>
      </c>
      <c r="H2647" s="139">
        <v>4</v>
      </c>
      <c r="J2647" s="8" t="s">
        <v>38</v>
      </c>
      <c r="K2647" s="2" t="s">
        <v>41</v>
      </c>
      <c r="L2647" s="156" t="s">
        <v>47</v>
      </c>
      <c r="M2647" s="82">
        <f t="shared" si="155"/>
        <v>2</v>
      </c>
    </row>
    <row r="2648" spans="1:13" ht="45">
      <c r="A2648" s="3" t="s">
        <v>114</v>
      </c>
      <c r="B2648" s="2">
        <v>5</v>
      </c>
      <c r="C2648" s="2" t="s">
        <v>4</v>
      </c>
      <c r="D2648" s="2">
        <v>3</v>
      </c>
      <c r="E2648" s="2" t="s">
        <v>13</v>
      </c>
      <c r="F2648" s="140">
        <v>4</v>
      </c>
      <c r="G2648" s="2" t="s">
        <v>8</v>
      </c>
      <c r="H2648" s="139">
        <v>4</v>
      </c>
      <c r="J2648" s="6" t="s">
        <v>20</v>
      </c>
      <c r="K2648" s="2" t="s">
        <v>44</v>
      </c>
      <c r="L2648" s="156" t="s">
        <v>47</v>
      </c>
      <c r="M2648" s="82">
        <f t="shared" si="155"/>
        <v>2</v>
      </c>
    </row>
    <row r="2649" spans="1:13" ht="60">
      <c r="A2649" s="3" t="s">
        <v>32</v>
      </c>
      <c r="B2649" s="2">
        <v>5</v>
      </c>
      <c r="C2649" s="2" t="s">
        <v>38</v>
      </c>
      <c r="D2649" s="2">
        <v>4</v>
      </c>
      <c r="E2649" s="2" t="s">
        <v>43</v>
      </c>
      <c r="F2649" s="140">
        <v>4</v>
      </c>
      <c r="G2649" s="2" t="s">
        <v>9</v>
      </c>
      <c r="H2649" s="139">
        <v>4</v>
      </c>
      <c r="J2649" s="8" t="s">
        <v>31</v>
      </c>
      <c r="K2649" s="2" t="s">
        <v>45</v>
      </c>
      <c r="L2649" s="156" t="s">
        <v>47</v>
      </c>
      <c r="M2649" s="82">
        <f t="shared" si="155"/>
        <v>2</v>
      </c>
    </row>
    <row r="2650" spans="1:13" ht="45">
      <c r="A2650" s="3" t="s">
        <v>115</v>
      </c>
      <c r="B2650" s="2">
        <v>5</v>
      </c>
      <c r="C2650" s="2" t="s">
        <v>27</v>
      </c>
      <c r="D2650" s="2">
        <v>4</v>
      </c>
      <c r="E2650" s="2" t="s">
        <v>14</v>
      </c>
      <c r="F2650" s="140">
        <v>4</v>
      </c>
      <c r="G2650" s="2" t="s">
        <v>10</v>
      </c>
      <c r="H2650" s="139">
        <v>4</v>
      </c>
      <c r="J2650" s="3" t="s">
        <v>33</v>
      </c>
      <c r="K2650" s="2" t="s">
        <v>49</v>
      </c>
      <c r="L2650" s="156" t="s">
        <v>47</v>
      </c>
      <c r="M2650" s="82">
        <f t="shared" si="155"/>
        <v>2</v>
      </c>
    </row>
    <row r="2651" spans="1:13" ht="45">
      <c r="A2651" s="3" t="s">
        <v>116</v>
      </c>
      <c r="B2651" s="2">
        <v>5</v>
      </c>
      <c r="C2651" s="2" t="s">
        <v>323</v>
      </c>
      <c r="D2651" s="2">
        <v>4</v>
      </c>
      <c r="E2651" s="2" t="s">
        <v>15</v>
      </c>
      <c r="F2651" s="140">
        <v>4</v>
      </c>
      <c r="G2651" s="2" t="s">
        <v>18</v>
      </c>
      <c r="H2651" s="139">
        <v>4</v>
      </c>
      <c r="J2651" s="8" t="s">
        <v>16</v>
      </c>
      <c r="K2651" s="2" t="s">
        <v>40</v>
      </c>
      <c r="L2651" s="156" t="s">
        <v>48</v>
      </c>
      <c r="M2651" s="82">
        <f t="shared" si="155"/>
        <v>0</v>
      </c>
    </row>
    <row r="2652" spans="1:13" ht="60">
      <c r="A2652" s="3" t="s">
        <v>117</v>
      </c>
      <c r="B2652" s="2">
        <v>3</v>
      </c>
      <c r="C2652" s="2" t="s">
        <v>130</v>
      </c>
      <c r="D2652" s="2">
        <v>4</v>
      </c>
      <c r="E2652" s="2" t="s">
        <v>16</v>
      </c>
      <c r="F2652" s="140">
        <v>4</v>
      </c>
      <c r="G2652" s="2" t="s">
        <v>252</v>
      </c>
      <c r="H2652" s="139">
        <v>4</v>
      </c>
      <c r="J2652" s="9" t="s">
        <v>27</v>
      </c>
      <c r="K2652" s="2" t="s">
        <v>476</v>
      </c>
      <c r="L2652" s="156" t="s">
        <v>47</v>
      </c>
      <c r="M2652" s="82">
        <f t="shared" si="155"/>
        <v>2</v>
      </c>
    </row>
    <row r="2653" spans="1:13" ht="45">
      <c r="A2653" s="3" t="s">
        <v>118</v>
      </c>
      <c r="B2653" s="2">
        <v>3</v>
      </c>
      <c r="C2653" s="2" t="s">
        <v>164</v>
      </c>
      <c r="D2653" s="2">
        <v>3</v>
      </c>
      <c r="E2653" s="2" t="s">
        <v>26</v>
      </c>
      <c r="F2653" s="140">
        <v>4</v>
      </c>
      <c r="G2653" s="2" t="s">
        <v>25</v>
      </c>
      <c r="H2653" s="139">
        <v>4</v>
      </c>
      <c r="J2653" s="6" t="s">
        <v>28</v>
      </c>
      <c r="K2653" s="2" t="s">
        <v>40</v>
      </c>
      <c r="L2653" s="156" t="s">
        <v>47</v>
      </c>
      <c r="M2653" s="82">
        <f t="shared" si="155"/>
        <v>2</v>
      </c>
    </row>
    <row r="2654" spans="1:13" ht="45">
      <c r="A2654" s="3" t="s">
        <v>161</v>
      </c>
      <c r="B2654" s="2">
        <v>5</v>
      </c>
      <c r="C2654" s="2" t="s">
        <v>31</v>
      </c>
      <c r="D2654" s="2">
        <v>4</v>
      </c>
      <c r="E2654" s="2" t="s">
        <v>23</v>
      </c>
      <c r="F2654" s="140">
        <v>4</v>
      </c>
      <c r="G2654" s="2" t="s">
        <v>28</v>
      </c>
      <c r="H2654" s="139">
        <v>4</v>
      </c>
      <c r="J2654" s="3" t="s">
        <v>119</v>
      </c>
      <c r="K2654" s="2" t="s">
        <v>46</v>
      </c>
      <c r="L2654" s="156" t="s">
        <v>47</v>
      </c>
      <c r="M2654" s="82">
        <f t="shared" si="155"/>
        <v>2</v>
      </c>
    </row>
    <row r="2655" spans="1:13" ht="45">
      <c r="A2655" s="3"/>
      <c r="B2655" s="57" t="s">
        <v>132</v>
      </c>
      <c r="C2655" s="2" t="s">
        <v>30</v>
      </c>
      <c r="D2655" s="2">
        <v>4</v>
      </c>
      <c r="E2655" s="2" t="s">
        <v>490</v>
      </c>
      <c r="F2655" s="140">
        <v>4</v>
      </c>
      <c r="G2655" s="2" t="s">
        <v>29</v>
      </c>
      <c r="H2655" s="139">
        <v>4</v>
      </c>
      <c r="J2655" s="9" t="s">
        <v>31</v>
      </c>
      <c r="K2655" s="2" t="s">
        <v>51</v>
      </c>
      <c r="L2655" s="156" t="s">
        <v>47</v>
      </c>
      <c r="M2655" s="82">
        <f t="shared" si="155"/>
        <v>2</v>
      </c>
    </row>
    <row r="2656" spans="1:13" ht="30.75" thickBot="1">
      <c r="A2656" s="3"/>
      <c r="B2656" s="57" t="s">
        <v>132</v>
      </c>
      <c r="C2656" s="2"/>
      <c r="D2656" s="58" t="s">
        <v>132</v>
      </c>
      <c r="E2656" s="2" t="s">
        <v>144</v>
      </c>
      <c r="F2656" s="140">
        <v>4</v>
      </c>
      <c r="G2656" s="2" t="s">
        <v>318</v>
      </c>
      <c r="H2656" s="58">
        <v>4</v>
      </c>
      <c r="J2656" s="78" t="s">
        <v>117</v>
      </c>
      <c r="K2656" s="140" t="s">
        <v>152</v>
      </c>
      <c r="L2656" s="156" t="s">
        <v>48</v>
      </c>
      <c r="M2656" s="82">
        <f t="shared" si="155"/>
        <v>0</v>
      </c>
    </row>
    <row r="2657" spans="1:13" ht="30.75" thickBot="1">
      <c r="A2657" s="3"/>
      <c r="B2657" s="57" t="s">
        <v>132</v>
      </c>
      <c r="C2657" s="2"/>
      <c r="D2657" s="58" t="s">
        <v>132</v>
      </c>
      <c r="E2657" s="2" t="s">
        <v>478</v>
      </c>
      <c r="F2657" s="58">
        <v>4</v>
      </c>
      <c r="G2657" s="2" t="s">
        <v>269</v>
      </c>
      <c r="H2657" s="58">
        <v>4</v>
      </c>
      <c r="J2657" s="157" t="s">
        <v>135</v>
      </c>
      <c r="K2657" s="42" t="s">
        <v>107</v>
      </c>
      <c r="L2657" s="158"/>
      <c r="M2657" s="83"/>
    </row>
    <row r="2658" spans="1:13" ht="15.75" thickBot="1">
      <c r="A2658" s="4"/>
      <c r="B2658" s="58" t="s">
        <v>132</v>
      </c>
      <c r="C2658" s="5"/>
      <c r="D2658" s="58" t="s">
        <v>132</v>
      </c>
      <c r="E2658" s="5"/>
      <c r="F2658" s="58" t="s">
        <v>132</v>
      </c>
      <c r="G2658" s="5"/>
      <c r="H2658" s="58" t="s">
        <v>132</v>
      </c>
      <c r="K2658" s="90"/>
    </row>
    <row r="2659" spans="1:13" ht="15.75" thickBot="1">
      <c r="A2659"/>
      <c r="B2659"/>
      <c r="C2659"/>
      <c r="D2659"/>
      <c r="E2659"/>
      <c r="F2659"/>
      <c r="G2659"/>
      <c r="H2659"/>
      <c r="J2659"/>
      <c r="K2659"/>
      <c r="L2659"/>
    </row>
    <row r="2660" spans="1:13" ht="19.5" thickBot="1">
      <c r="A2660" s="391">
        <v>45447</v>
      </c>
      <c r="B2660" s="392"/>
      <c r="C2660" s="392"/>
      <c r="D2660" s="392"/>
      <c r="E2660" s="392"/>
      <c r="F2660" s="392"/>
      <c r="G2660" s="393"/>
      <c r="H2660" s="89">
        <f>SUM(B2662:B2675,D2662:D2675,F2662:F2675,H2662:H2675)+SUM(M2661:M2673)</f>
        <v>213</v>
      </c>
      <c r="J2660" s="53" t="s">
        <v>34</v>
      </c>
      <c r="K2660" s="54" t="s">
        <v>35</v>
      </c>
      <c r="L2660" s="91" t="s">
        <v>50</v>
      </c>
      <c r="M2660" s="161" t="s">
        <v>151</v>
      </c>
    </row>
    <row r="2661" spans="1:13" ht="60.75" thickBot="1">
      <c r="A2661" s="49" t="s">
        <v>0</v>
      </c>
      <c r="B2661" s="51" t="s">
        <v>120</v>
      </c>
      <c r="C2661" s="50" t="s">
        <v>1</v>
      </c>
      <c r="D2661" s="51" t="s">
        <v>120</v>
      </c>
      <c r="E2661" s="50" t="s">
        <v>112</v>
      </c>
      <c r="F2661" s="51" t="s">
        <v>120</v>
      </c>
      <c r="G2661" s="50" t="s">
        <v>131</v>
      </c>
      <c r="H2661" s="52" t="s">
        <v>120</v>
      </c>
      <c r="I2661" s="155">
        <f>H2660/230</f>
        <v>0.92608695652173911</v>
      </c>
      <c r="J2661" s="10" t="s">
        <v>21</v>
      </c>
      <c r="K2661" s="46" t="s">
        <v>467</v>
      </c>
      <c r="L2661" s="159" t="s">
        <v>47</v>
      </c>
      <c r="M2661" s="160">
        <f t="shared" ref="M2661:M2673" si="156">IF(L2661="✔",2,0)</f>
        <v>2</v>
      </c>
    </row>
    <row r="2662" spans="1:13" ht="45">
      <c r="A2662" s="47" t="s">
        <v>424</v>
      </c>
      <c r="B2662" s="48">
        <v>5</v>
      </c>
      <c r="C2662" s="48" t="s">
        <v>2</v>
      </c>
      <c r="D2662" s="48">
        <v>4</v>
      </c>
      <c r="E2662" s="48" t="s">
        <v>11</v>
      </c>
      <c r="F2662" s="55">
        <v>5</v>
      </c>
      <c r="G2662" s="48" t="s">
        <v>5</v>
      </c>
      <c r="H2662" s="138">
        <v>4</v>
      </c>
      <c r="J2662" s="7" t="s">
        <v>2</v>
      </c>
      <c r="K2662" s="2" t="s">
        <v>37</v>
      </c>
      <c r="L2662" s="156" t="s">
        <v>47</v>
      </c>
      <c r="M2662" s="82">
        <f t="shared" si="156"/>
        <v>2</v>
      </c>
    </row>
    <row r="2663" spans="1:13" ht="45">
      <c r="A2663" s="3" t="s">
        <v>113</v>
      </c>
      <c r="B2663" s="2">
        <v>4</v>
      </c>
      <c r="C2663" s="2" t="s">
        <v>21</v>
      </c>
      <c r="D2663" s="2">
        <v>2</v>
      </c>
      <c r="E2663" s="2" t="s">
        <v>479</v>
      </c>
      <c r="F2663" s="140">
        <v>5</v>
      </c>
      <c r="G2663" s="2" t="s">
        <v>6</v>
      </c>
      <c r="H2663" s="139">
        <v>4</v>
      </c>
      <c r="J2663" s="8" t="s">
        <v>4</v>
      </c>
      <c r="K2663" s="2" t="s">
        <v>39</v>
      </c>
      <c r="L2663" s="156" t="s">
        <v>47</v>
      </c>
      <c r="M2663" s="82">
        <f t="shared" si="156"/>
        <v>2</v>
      </c>
    </row>
    <row r="2664" spans="1:13" ht="45">
      <c r="A2664" s="3" t="s">
        <v>163</v>
      </c>
      <c r="B2664" s="2">
        <v>5</v>
      </c>
      <c r="C2664" s="2" t="s">
        <v>17</v>
      </c>
      <c r="D2664" s="2">
        <v>3</v>
      </c>
      <c r="E2664" s="2" t="s">
        <v>12</v>
      </c>
      <c r="F2664" s="140">
        <v>5</v>
      </c>
      <c r="G2664" s="2" t="s">
        <v>7</v>
      </c>
      <c r="H2664" s="139">
        <v>4</v>
      </c>
      <c r="J2664" s="8" t="s">
        <v>38</v>
      </c>
      <c r="K2664" s="2" t="s">
        <v>41</v>
      </c>
      <c r="L2664" s="156" t="s">
        <v>47</v>
      </c>
      <c r="M2664" s="82">
        <f t="shared" si="156"/>
        <v>2</v>
      </c>
    </row>
    <row r="2665" spans="1:13" ht="45">
      <c r="A2665" s="3" t="s">
        <v>114</v>
      </c>
      <c r="B2665" s="2">
        <v>5</v>
      </c>
      <c r="C2665" s="2" t="s">
        <v>4</v>
      </c>
      <c r="D2665" s="2">
        <v>3</v>
      </c>
      <c r="E2665" s="2" t="s">
        <v>13</v>
      </c>
      <c r="F2665" s="140">
        <v>4</v>
      </c>
      <c r="G2665" s="2" t="s">
        <v>8</v>
      </c>
      <c r="H2665" s="139">
        <v>4</v>
      </c>
      <c r="J2665" s="6" t="s">
        <v>20</v>
      </c>
      <c r="K2665" s="2" t="s">
        <v>44</v>
      </c>
      <c r="L2665" s="156" t="s">
        <v>47</v>
      </c>
      <c r="M2665" s="82">
        <f t="shared" si="156"/>
        <v>2</v>
      </c>
    </row>
    <row r="2666" spans="1:13" ht="60">
      <c r="A2666" s="3" t="s">
        <v>32</v>
      </c>
      <c r="B2666" s="2">
        <v>5</v>
      </c>
      <c r="C2666" s="2" t="s">
        <v>38</v>
      </c>
      <c r="D2666" s="2">
        <v>4</v>
      </c>
      <c r="E2666" s="2" t="s">
        <v>43</v>
      </c>
      <c r="F2666" s="140">
        <v>4</v>
      </c>
      <c r="G2666" s="2" t="s">
        <v>9</v>
      </c>
      <c r="H2666" s="139">
        <v>4</v>
      </c>
      <c r="J2666" s="8" t="s">
        <v>31</v>
      </c>
      <c r="K2666" s="2" t="s">
        <v>45</v>
      </c>
      <c r="L2666" s="156" t="s">
        <v>47</v>
      </c>
      <c r="M2666" s="82">
        <f t="shared" si="156"/>
        <v>2</v>
      </c>
    </row>
    <row r="2667" spans="1:13" ht="45">
      <c r="A2667" s="3" t="s">
        <v>115</v>
      </c>
      <c r="B2667" s="2">
        <v>5</v>
      </c>
      <c r="C2667" s="2" t="s">
        <v>27</v>
      </c>
      <c r="D2667" s="2">
        <v>4</v>
      </c>
      <c r="E2667" s="2" t="s">
        <v>14</v>
      </c>
      <c r="F2667" s="140">
        <v>4</v>
      </c>
      <c r="G2667" s="2" t="s">
        <v>10</v>
      </c>
      <c r="H2667" s="139">
        <v>4</v>
      </c>
      <c r="J2667" s="3" t="s">
        <v>33</v>
      </c>
      <c r="K2667" s="2" t="s">
        <v>49</v>
      </c>
      <c r="L2667" s="156" t="s">
        <v>47</v>
      </c>
      <c r="M2667" s="82">
        <f t="shared" si="156"/>
        <v>2</v>
      </c>
    </row>
    <row r="2668" spans="1:13" ht="45">
      <c r="A2668" s="3" t="s">
        <v>116</v>
      </c>
      <c r="B2668" s="2">
        <v>5</v>
      </c>
      <c r="C2668" s="2" t="s">
        <v>323</v>
      </c>
      <c r="D2668" s="2">
        <v>4</v>
      </c>
      <c r="E2668" s="2" t="s">
        <v>15</v>
      </c>
      <c r="F2668" s="140">
        <v>4</v>
      </c>
      <c r="G2668" s="2" t="s">
        <v>18</v>
      </c>
      <c r="H2668" s="139">
        <v>4</v>
      </c>
      <c r="J2668" s="8" t="s">
        <v>16</v>
      </c>
      <c r="K2668" s="2" t="s">
        <v>40</v>
      </c>
      <c r="L2668" s="156" t="s">
        <v>48</v>
      </c>
      <c r="M2668" s="82">
        <f t="shared" si="156"/>
        <v>0</v>
      </c>
    </row>
    <row r="2669" spans="1:13" ht="60">
      <c r="A2669" s="3" t="s">
        <v>117</v>
      </c>
      <c r="B2669" s="2">
        <v>3</v>
      </c>
      <c r="C2669" s="2" t="s">
        <v>130</v>
      </c>
      <c r="D2669" s="2">
        <v>4</v>
      </c>
      <c r="E2669" s="2" t="s">
        <v>16</v>
      </c>
      <c r="F2669" s="140">
        <v>4</v>
      </c>
      <c r="G2669" s="2" t="s">
        <v>252</v>
      </c>
      <c r="H2669" s="139">
        <v>4</v>
      </c>
      <c r="J2669" s="9" t="s">
        <v>27</v>
      </c>
      <c r="K2669" s="2" t="s">
        <v>476</v>
      </c>
      <c r="L2669" s="156" t="s">
        <v>47</v>
      </c>
      <c r="M2669" s="82">
        <f t="shared" si="156"/>
        <v>2</v>
      </c>
    </row>
    <row r="2670" spans="1:13" ht="45">
      <c r="A2670" s="3" t="s">
        <v>118</v>
      </c>
      <c r="B2670" s="2">
        <v>3</v>
      </c>
      <c r="C2670" s="2" t="s">
        <v>164</v>
      </c>
      <c r="D2670" s="2">
        <v>3</v>
      </c>
      <c r="E2670" s="2" t="s">
        <v>26</v>
      </c>
      <c r="F2670" s="140">
        <v>4</v>
      </c>
      <c r="G2670" s="2" t="s">
        <v>25</v>
      </c>
      <c r="H2670" s="139">
        <v>4</v>
      </c>
      <c r="J2670" s="6" t="s">
        <v>28</v>
      </c>
      <c r="K2670" s="2" t="s">
        <v>40</v>
      </c>
      <c r="L2670" s="156" t="s">
        <v>47</v>
      </c>
      <c r="M2670" s="82">
        <f t="shared" si="156"/>
        <v>2</v>
      </c>
    </row>
    <row r="2671" spans="1:13" ht="45">
      <c r="A2671" s="3" t="s">
        <v>161</v>
      </c>
      <c r="B2671" s="2">
        <v>5</v>
      </c>
      <c r="C2671" s="2" t="s">
        <v>31</v>
      </c>
      <c r="D2671" s="2">
        <v>4</v>
      </c>
      <c r="E2671" s="2" t="s">
        <v>23</v>
      </c>
      <c r="F2671" s="140">
        <v>4</v>
      </c>
      <c r="G2671" s="2" t="s">
        <v>28</v>
      </c>
      <c r="H2671" s="139">
        <v>4</v>
      </c>
      <c r="J2671" s="3" t="s">
        <v>119</v>
      </c>
      <c r="K2671" s="2" t="s">
        <v>46</v>
      </c>
      <c r="L2671" s="156" t="s">
        <v>47</v>
      </c>
      <c r="M2671" s="82">
        <f t="shared" si="156"/>
        <v>2</v>
      </c>
    </row>
    <row r="2672" spans="1:13" ht="45">
      <c r="A2672" s="3"/>
      <c r="B2672" s="57" t="s">
        <v>132</v>
      </c>
      <c r="C2672" s="2" t="s">
        <v>30</v>
      </c>
      <c r="D2672" s="2">
        <v>4</v>
      </c>
      <c r="E2672" s="2" t="s">
        <v>490</v>
      </c>
      <c r="F2672" s="140">
        <v>4</v>
      </c>
      <c r="G2672" s="2" t="s">
        <v>29</v>
      </c>
      <c r="H2672" s="139">
        <v>4</v>
      </c>
      <c r="J2672" s="9" t="s">
        <v>31</v>
      </c>
      <c r="K2672" s="2" t="s">
        <v>51</v>
      </c>
      <c r="L2672" s="156" t="s">
        <v>47</v>
      </c>
      <c r="M2672" s="82">
        <f t="shared" si="156"/>
        <v>2</v>
      </c>
    </row>
    <row r="2673" spans="1:13" ht="30.75" thickBot="1">
      <c r="A2673" s="3"/>
      <c r="B2673" s="57" t="s">
        <v>132</v>
      </c>
      <c r="C2673" s="2"/>
      <c r="D2673" s="58" t="s">
        <v>132</v>
      </c>
      <c r="E2673" s="2" t="s">
        <v>144</v>
      </c>
      <c r="F2673" s="140">
        <v>4</v>
      </c>
      <c r="G2673" s="2" t="s">
        <v>318</v>
      </c>
      <c r="H2673" s="58">
        <v>4</v>
      </c>
      <c r="J2673" s="78" t="s">
        <v>117</v>
      </c>
      <c r="K2673" s="140" t="s">
        <v>152</v>
      </c>
      <c r="L2673" s="156" t="s">
        <v>48</v>
      </c>
      <c r="M2673" s="82">
        <f t="shared" si="156"/>
        <v>0</v>
      </c>
    </row>
    <row r="2674" spans="1:13" ht="30.75" thickBot="1">
      <c r="A2674" s="3"/>
      <c r="B2674" s="57" t="s">
        <v>132</v>
      </c>
      <c r="C2674" s="2"/>
      <c r="D2674" s="58" t="s">
        <v>132</v>
      </c>
      <c r="E2674" s="2" t="s">
        <v>478</v>
      </c>
      <c r="F2674" s="58">
        <v>4</v>
      </c>
      <c r="G2674" s="2" t="s">
        <v>269</v>
      </c>
      <c r="H2674" s="58">
        <v>4</v>
      </c>
      <c r="J2674" s="157" t="s">
        <v>135</v>
      </c>
      <c r="K2674" s="42" t="s">
        <v>107</v>
      </c>
      <c r="L2674" s="158"/>
      <c r="M2674" s="83"/>
    </row>
    <row r="2675" spans="1:13" ht="15.75" thickBot="1">
      <c r="A2675" s="4"/>
      <c r="B2675" s="58" t="s">
        <v>132</v>
      </c>
      <c r="C2675" s="5"/>
      <c r="D2675" s="58" t="s">
        <v>132</v>
      </c>
      <c r="E2675" s="5"/>
      <c r="F2675" s="58" t="s">
        <v>132</v>
      </c>
      <c r="G2675" s="5"/>
      <c r="H2675" s="58" t="s">
        <v>132</v>
      </c>
      <c r="K2675" s="90"/>
    </row>
    <row r="2676" spans="1:13" ht="15.75" thickBot="1">
      <c r="A2676"/>
      <c r="B2676"/>
      <c r="C2676"/>
      <c r="D2676"/>
      <c r="E2676"/>
      <c r="F2676"/>
      <c r="G2676"/>
      <c r="H2676"/>
      <c r="J2676"/>
      <c r="K2676"/>
      <c r="L2676"/>
    </row>
    <row r="2677" spans="1:13" ht="19.5" thickBot="1">
      <c r="A2677" s="391">
        <v>45448</v>
      </c>
      <c r="B2677" s="392"/>
      <c r="C2677" s="392"/>
      <c r="D2677" s="392"/>
      <c r="E2677" s="392"/>
      <c r="F2677" s="392"/>
      <c r="G2677" s="393"/>
      <c r="H2677" s="89">
        <f>SUM(B2679:B2692,D2679:D2692,F2679:F2692,H2679:H2692)+SUM(M2678:M2690)</f>
        <v>219</v>
      </c>
      <c r="J2677" s="53" t="s">
        <v>34</v>
      </c>
      <c r="K2677" s="54" t="s">
        <v>35</v>
      </c>
      <c r="L2677" s="91" t="s">
        <v>50</v>
      </c>
      <c r="M2677" s="161" t="s">
        <v>151</v>
      </c>
    </row>
    <row r="2678" spans="1:13" ht="60.75" thickBot="1">
      <c r="A2678" s="49" t="s">
        <v>0</v>
      </c>
      <c r="B2678" s="51" t="s">
        <v>120</v>
      </c>
      <c r="C2678" s="50" t="s">
        <v>1</v>
      </c>
      <c r="D2678" s="51" t="s">
        <v>120</v>
      </c>
      <c r="E2678" s="50" t="s">
        <v>112</v>
      </c>
      <c r="F2678" s="51" t="s">
        <v>120</v>
      </c>
      <c r="G2678" s="50" t="s">
        <v>131</v>
      </c>
      <c r="H2678" s="52" t="s">
        <v>120</v>
      </c>
      <c r="I2678" s="155">
        <f>H2677/230</f>
        <v>0.95217391304347831</v>
      </c>
      <c r="J2678" s="10" t="s">
        <v>21</v>
      </c>
      <c r="K2678" s="46" t="s">
        <v>467</v>
      </c>
      <c r="L2678" s="159" t="s">
        <v>47</v>
      </c>
      <c r="M2678" s="160">
        <f t="shared" ref="M2678:M2690" si="157">IF(L2678="✔",2,0)</f>
        <v>2</v>
      </c>
    </row>
    <row r="2679" spans="1:13" ht="45">
      <c r="A2679" s="47" t="s">
        <v>424</v>
      </c>
      <c r="B2679" s="48">
        <v>5</v>
      </c>
      <c r="C2679" s="48" t="s">
        <v>2</v>
      </c>
      <c r="D2679" s="48">
        <v>4</v>
      </c>
      <c r="E2679" s="48" t="s">
        <v>11</v>
      </c>
      <c r="F2679" s="55">
        <v>5</v>
      </c>
      <c r="G2679" s="48" t="s">
        <v>5</v>
      </c>
      <c r="H2679" s="138">
        <v>4</v>
      </c>
      <c r="J2679" s="7" t="s">
        <v>2</v>
      </c>
      <c r="K2679" s="2" t="s">
        <v>37</v>
      </c>
      <c r="L2679" s="156" t="s">
        <v>47</v>
      </c>
      <c r="M2679" s="82">
        <f t="shared" si="157"/>
        <v>2</v>
      </c>
    </row>
    <row r="2680" spans="1:13" ht="45">
      <c r="A2680" s="3" t="s">
        <v>113</v>
      </c>
      <c r="B2680" s="2">
        <v>4</v>
      </c>
      <c r="C2680" s="2" t="s">
        <v>21</v>
      </c>
      <c r="D2680" s="2">
        <v>2</v>
      </c>
      <c r="E2680" s="2" t="s">
        <v>479</v>
      </c>
      <c r="F2680" s="140">
        <v>5</v>
      </c>
      <c r="G2680" s="2" t="s">
        <v>6</v>
      </c>
      <c r="H2680" s="139">
        <v>4</v>
      </c>
      <c r="J2680" s="8" t="s">
        <v>4</v>
      </c>
      <c r="K2680" s="2" t="s">
        <v>39</v>
      </c>
      <c r="L2680" s="156" t="s">
        <v>47</v>
      </c>
      <c r="M2680" s="82">
        <f t="shared" si="157"/>
        <v>2</v>
      </c>
    </row>
    <row r="2681" spans="1:13" ht="45">
      <c r="A2681" s="3" t="s">
        <v>163</v>
      </c>
      <c r="B2681" s="2">
        <v>5</v>
      </c>
      <c r="C2681" s="2" t="s">
        <v>17</v>
      </c>
      <c r="D2681" s="2">
        <v>3</v>
      </c>
      <c r="E2681" s="2" t="s">
        <v>12</v>
      </c>
      <c r="F2681" s="140">
        <v>5</v>
      </c>
      <c r="G2681" s="2" t="s">
        <v>7</v>
      </c>
      <c r="H2681" s="139">
        <v>4</v>
      </c>
      <c r="J2681" s="8" t="s">
        <v>38</v>
      </c>
      <c r="K2681" s="2" t="s">
        <v>41</v>
      </c>
      <c r="L2681" s="156" t="s">
        <v>47</v>
      </c>
      <c r="M2681" s="82">
        <f t="shared" si="157"/>
        <v>2</v>
      </c>
    </row>
    <row r="2682" spans="1:13" ht="45">
      <c r="A2682" s="3" t="s">
        <v>114</v>
      </c>
      <c r="B2682" s="2">
        <v>5</v>
      </c>
      <c r="C2682" s="2" t="s">
        <v>4</v>
      </c>
      <c r="D2682" s="2">
        <v>3</v>
      </c>
      <c r="E2682" s="2" t="s">
        <v>13</v>
      </c>
      <c r="F2682" s="140">
        <v>4</v>
      </c>
      <c r="G2682" s="2" t="s">
        <v>8</v>
      </c>
      <c r="H2682" s="139">
        <v>4</v>
      </c>
      <c r="J2682" s="6" t="s">
        <v>20</v>
      </c>
      <c r="K2682" s="2" t="s">
        <v>44</v>
      </c>
      <c r="L2682" s="156" t="s">
        <v>47</v>
      </c>
      <c r="M2682" s="82">
        <f t="shared" si="157"/>
        <v>2</v>
      </c>
    </row>
    <row r="2683" spans="1:13" ht="60">
      <c r="A2683" s="3" t="s">
        <v>32</v>
      </c>
      <c r="B2683" s="2">
        <v>5</v>
      </c>
      <c r="C2683" s="2" t="s">
        <v>38</v>
      </c>
      <c r="D2683" s="2">
        <v>4</v>
      </c>
      <c r="E2683" s="2" t="s">
        <v>43</v>
      </c>
      <c r="F2683" s="140">
        <v>4</v>
      </c>
      <c r="G2683" s="2" t="s">
        <v>9</v>
      </c>
      <c r="H2683" s="139">
        <v>4</v>
      </c>
      <c r="J2683" s="8" t="s">
        <v>31</v>
      </c>
      <c r="K2683" s="2" t="s">
        <v>45</v>
      </c>
      <c r="L2683" s="156" t="s">
        <v>47</v>
      </c>
      <c r="M2683" s="82">
        <f t="shared" si="157"/>
        <v>2</v>
      </c>
    </row>
    <row r="2684" spans="1:13" ht="45">
      <c r="A2684" s="3" t="s">
        <v>115</v>
      </c>
      <c r="B2684" s="2">
        <v>5</v>
      </c>
      <c r="C2684" s="2" t="s">
        <v>27</v>
      </c>
      <c r="D2684" s="2">
        <v>4</v>
      </c>
      <c r="E2684" s="2" t="s">
        <v>14</v>
      </c>
      <c r="F2684" s="140">
        <v>4</v>
      </c>
      <c r="G2684" s="2" t="s">
        <v>10</v>
      </c>
      <c r="H2684" s="139">
        <v>4</v>
      </c>
      <c r="J2684" s="3" t="s">
        <v>33</v>
      </c>
      <c r="K2684" s="2" t="s">
        <v>49</v>
      </c>
      <c r="L2684" s="156" t="s">
        <v>47</v>
      </c>
      <c r="M2684" s="82">
        <f t="shared" si="157"/>
        <v>2</v>
      </c>
    </row>
    <row r="2685" spans="1:13" ht="45">
      <c r="A2685" s="3" t="s">
        <v>116</v>
      </c>
      <c r="B2685" s="2">
        <v>5</v>
      </c>
      <c r="C2685" s="2" t="s">
        <v>323</v>
      </c>
      <c r="D2685" s="2">
        <v>4</v>
      </c>
      <c r="E2685" s="2" t="s">
        <v>15</v>
      </c>
      <c r="F2685" s="140">
        <v>4</v>
      </c>
      <c r="G2685" s="2" t="s">
        <v>18</v>
      </c>
      <c r="H2685" s="139">
        <v>4</v>
      </c>
      <c r="J2685" s="8" t="s">
        <v>16</v>
      </c>
      <c r="K2685" s="2" t="s">
        <v>40</v>
      </c>
      <c r="L2685" s="156" t="s">
        <v>48</v>
      </c>
      <c r="M2685" s="82">
        <f t="shared" si="157"/>
        <v>0</v>
      </c>
    </row>
    <row r="2686" spans="1:13" ht="60">
      <c r="A2686" s="3" t="s">
        <v>117</v>
      </c>
      <c r="B2686" s="2">
        <v>5</v>
      </c>
      <c r="C2686" s="2" t="s">
        <v>130</v>
      </c>
      <c r="D2686" s="2">
        <v>4</v>
      </c>
      <c r="E2686" s="2" t="s">
        <v>16</v>
      </c>
      <c r="F2686" s="140">
        <v>4</v>
      </c>
      <c r="G2686" s="2" t="s">
        <v>252</v>
      </c>
      <c r="H2686" s="139">
        <v>4</v>
      </c>
      <c r="J2686" s="9" t="s">
        <v>27</v>
      </c>
      <c r="K2686" s="2" t="s">
        <v>476</v>
      </c>
      <c r="L2686" s="156" t="s">
        <v>47</v>
      </c>
      <c r="M2686" s="82">
        <f t="shared" si="157"/>
        <v>2</v>
      </c>
    </row>
    <row r="2687" spans="1:13" ht="45">
      <c r="A2687" s="3" t="s">
        <v>118</v>
      </c>
      <c r="B2687" s="2">
        <v>5</v>
      </c>
      <c r="C2687" s="2" t="s">
        <v>164</v>
      </c>
      <c r="D2687" s="2">
        <v>3</v>
      </c>
      <c r="E2687" s="2" t="s">
        <v>26</v>
      </c>
      <c r="F2687" s="140">
        <v>4</v>
      </c>
      <c r="G2687" s="2" t="s">
        <v>25</v>
      </c>
      <c r="H2687" s="139">
        <v>4</v>
      </c>
      <c r="J2687" s="6" t="s">
        <v>28</v>
      </c>
      <c r="K2687" s="2" t="s">
        <v>40</v>
      </c>
      <c r="L2687" s="156" t="s">
        <v>47</v>
      </c>
      <c r="M2687" s="82">
        <f t="shared" si="157"/>
        <v>2</v>
      </c>
    </row>
    <row r="2688" spans="1:13" ht="45">
      <c r="A2688" s="3" t="s">
        <v>161</v>
      </c>
      <c r="B2688" s="2">
        <v>5</v>
      </c>
      <c r="C2688" s="2" t="s">
        <v>31</v>
      </c>
      <c r="D2688" s="2">
        <v>4</v>
      </c>
      <c r="E2688" s="2" t="s">
        <v>23</v>
      </c>
      <c r="F2688" s="140">
        <v>4</v>
      </c>
      <c r="G2688" s="2" t="s">
        <v>28</v>
      </c>
      <c r="H2688" s="139">
        <v>4</v>
      </c>
      <c r="J2688" s="3" t="s">
        <v>119</v>
      </c>
      <c r="K2688" s="2" t="s">
        <v>46</v>
      </c>
      <c r="L2688" s="156" t="s">
        <v>47</v>
      </c>
      <c r="M2688" s="82">
        <f t="shared" si="157"/>
        <v>2</v>
      </c>
    </row>
    <row r="2689" spans="1:13" ht="45">
      <c r="A2689" s="3"/>
      <c r="B2689" s="57" t="s">
        <v>132</v>
      </c>
      <c r="C2689" s="2" t="s">
        <v>30</v>
      </c>
      <c r="D2689" s="2">
        <v>4</v>
      </c>
      <c r="E2689" s="2" t="s">
        <v>490</v>
      </c>
      <c r="F2689" s="140">
        <v>4</v>
      </c>
      <c r="G2689" s="2" t="s">
        <v>29</v>
      </c>
      <c r="H2689" s="139">
        <v>4</v>
      </c>
      <c r="J2689" s="9" t="s">
        <v>31</v>
      </c>
      <c r="K2689" s="2" t="s">
        <v>51</v>
      </c>
      <c r="L2689" s="156" t="s">
        <v>47</v>
      </c>
      <c r="M2689" s="82">
        <f t="shared" si="157"/>
        <v>2</v>
      </c>
    </row>
    <row r="2690" spans="1:13" ht="30.75" thickBot="1">
      <c r="A2690" s="3"/>
      <c r="B2690" s="57" t="s">
        <v>132</v>
      </c>
      <c r="C2690" s="2"/>
      <c r="D2690" s="58" t="s">
        <v>132</v>
      </c>
      <c r="E2690" s="2" t="s">
        <v>144</v>
      </c>
      <c r="F2690" s="140">
        <v>4</v>
      </c>
      <c r="G2690" s="2" t="s">
        <v>318</v>
      </c>
      <c r="H2690" s="58">
        <v>4</v>
      </c>
      <c r="J2690" s="78" t="s">
        <v>117</v>
      </c>
      <c r="K2690" s="140" t="s">
        <v>152</v>
      </c>
      <c r="L2690" s="156" t="s">
        <v>47</v>
      </c>
      <c r="M2690" s="82">
        <f t="shared" si="157"/>
        <v>2</v>
      </c>
    </row>
    <row r="2691" spans="1:13" ht="30.75" thickBot="1">
      <c r="A2691" s="3"/>
      <c r="B2691" s="57" t="s">
        <v>132</v>
      </c>
      <c r="C2691" s="2"/>
      <c r="D2691" s="58" t="s">
        <v>132</v>
      </c>
      <c r="E2691" s="2" t="s">
        <v>478</v>
      </c>
      <c r="F2691" s="58">
        <v>4</v>
      </c>
      <c r="G2691" s="2" t="s">
        <v>269</v>
      </c>
      <c r="H2691" s="58">
        <v>4</v>
      </c>
      <c r="J2691" s="157" t="s">
        <v>135</v>
      </c>
      <c r="K2691" s="42" t="s">
        <v>107</v>
      </c>
      <c r="L2691" s="158"/>
      <c r="M2691" s="83"/>
    </row>
    <row r="2692" spans="1:13" ht="15.75" thickBot="1">
      <c r="A2692" s="4"/>
      <c r="B2692" s="58" t="s">
        <v>132</v>
      </c>
      <c r="C2692" s="5"/>
      <c r="D2692" s="58" t="s">
        <v>132</v>
      </c>
      <c r="E2692" s="5"/>
      <c r="F2692" s="58" t="s">
        <v>132</v>
      </c>
      <c r="G2692" s="5"/>
      <c r="H2692" s="58" t="s">
        <v>132</v>
      </c>
      <c r="K2692" s="90"/>
    </row>
    <row r="2693" spans="1:13" ht="15.75" thickBot="1">
      <c r="A2693"/>
      <c r="B2693"/>
      <c r="C2693"/>
      <c r="D2693"/>
      <c r="E2693"/>
      <c r="F2693"/>
      <c r="G2693"/>
      <c r="H2693"/>
      <c r="J2693"/>
      <c r="K2693"/>
      <c r="L2693"/>
    </row>
    <row r="2694" spans="1:13" ht="19.5" thickBot="1">
      <c r="A2694" s="391">
        <v>45449</v>
      </c>
      <c r="B2694" s="392"/>
      <c r="C2694" s="392"/>
      <c r="D2694" s="392"/>
      <c r="E2694" s="392"/>
      <c r="F2694" s="392"/>
      <c r="G2694" s="393"/>
      <c r="H2694" s="89">
        <f>SUM(B2696:B2709,D2696:D2709,F2696:F2709,H2696:H2709)+SUM(M2695:M2707)</f>
        <v>213</v>
      </c>
      <c r="J2694" s="53" t="s">
        <v>34</v>
      </c>
      <c r="K2694" s="54" t="s">
        <v>35</v>
      </c>
      <c r="L2694" s="91" t="s">
        <v>50</v>
      </c>
      <c r="M2694" s="161" t="s">
        <v>151</v>
      </c>
    </row>
    <row r="2695" spans="1:13" ht="60.75" thickBot="1">
      <c r="A2695" s="49" t="s">
        <v>0</v>
      </c>
      <c r="B2695" s="51" t="s">
        <v>120</v>
      </c>
      <c r="C2695" s="50" t="s">
        <v>1</v>
      </c>
      <c r="D2695" s="51" t="s">
        <v>120</v>
      </c>
      <c r="E2695" s="50" t="s">
        <v>112</v>
      </c>
      <c r="F2695" s="51" t="s">
        <v>120</v>
      </c>
      <c r="G2695" s="50" t="s">
        <v>131</v>
      </c>
      <c r="H2695" s="52" t="s">
        <v>120</v>
      </c>
      <c r="I2695" s="155">
        <f>H2694/230</f>
        <v>0.92608695652173911</v>
      </c>
      <c r="J2695" s="10" t="s">
        <v>21</v>
      </c>
      <c r="K2695" s="46" t="s">
        <v>467</v>
      </c>
      <c r="L2695" s="159" t="s">
        <v>47</v>
      </c>
      <c r="M2695" s="160">
        <f t="shared" ref="M2695:M2707" si="158">IF(L2695="✔",2,0)</f>
        <v>2</v>
      </c>
    </row>
    <row r="2696" spans="1:13" ht="45">
      <c r="A2696" s="47" t="s">
        <v>424</v>
      </c>
      <c r="B2696" s="48">
        <v>5</v>
      </c>
      <c r="C2696" s="48" t="s">
        <v>2</v>
      </c>
      <c r="D2696" s="48">
        <v>4</v>
      </c>
      <c r="E2696" s="48" t="s">
        <v>11</v>
      </c>
      <c r="F2696" s="55">
        <v>5</v>
      </c>
      <c r="G2696" s="48" t="s">
        <v>5</v>
      </c>
      <c r="H2696" s="138">
        <v>4</v>
      </c>
      <c r="J2696" s="7" t="s">
        <v>2</v>
      </c>
      <c r="K2696" s="2" t="s">
        <v>37</v>
      </c>
      <c r="L2696" s="156" t="s">
        <v>47</v>
      </c>
      <c r="M2696" s="82">
        <f t="shared" si="158"/>
        <v>2</v>
      </c>
    </row>
    <row r="2697" spans="1:13" ht="45">
      <c r="A2697" s="3" t="s">
        <v>113</v>
      </c>
      <c r="B2697" s="2">
        <v>4</v>
      </c>
      <c r="C2697" s="2" t="s">
        <v>21</v>
      </c>
      <c r="D2697" s="2">
        <v>2</v>
      </c>
      <c r="E2697" s="2" t="s">
        <v>479</v>
      </c>
      <c r="F2697" s="140">
        <v>5</v>
      </c>
      <c r="G2697" s="2" t="s">
        <v>6</v>
      </c>
      <c r="H2697" s="139">
        <v>4</v>
      </c>
      <c r="J2697" s="8" t="s">
        <v>4</v>
      </c>
      <c r="K2697" s="2" t="s">
        <v>39</v>
      </c>
      <c r="L2697" s="156" t="s">
        <v>47</v>
      </c>
      <c r="M2697" s="82">
        <f t="shared" si="158"/>
        <v>2</v>
      </c>
    </row>
    <row r="2698" spans="1:13" ht="45">
      <c r="A2698" s="3" t="s">
        <v>163</v>
      </c>
      <c r="B2698" s="2">
        <v>5</v>
      </c>
      <c r="C2698" s="2" t="s">
        <v>17</v>
      </c>
      <c r="D2698" s="2">
        <v>3</v>
      </c>
      <c r="E2698" s="2" t="s">
        <v>12</v>
      </c>
      <c r="F2698" s="140">
        <v>5</v>
      </c>
      <c r="G2698" s="2" t="s">
        <v>7</v>
      </c>
      <c r="H2698" s="139">
        <v>4</v>
      </c>
      <c r="J2698" s="8" t="s">
        <v>38</v>
      </c>
      <c r="K2698" s="2" t="s">
        <v>41</v>
      </c>
      <c r="L2698" s="156" t="s">
        <v>47</v>
      </c>
      <c r="M2698" s="82">
        <f t="shared" si="158"/>
        <v>2</v>
      </c>
    </row>
    <row r="2699" spans="1:13" ht="45">
      <c r="A2699" s="3" t="s">
        <v>114</v>
      </c>
      <c r="B2699" s="2">
        <v>5</v>
      </c>
      <c r="C2699" s="2" t="s">
        <v>4</v>
      </c>
      <c r="D2699" s="2">
        <v>3</v>
      </c>
      <c r="E2699" s="2" t="s">
        <v>13</v>
      </c>
      <c r="F2699" s="140">
        <v>4</v>
      </c>
      <c r="G2699" s="2" t="s">
        <v>8</v>
      </c>
      <c r="H2699" s="139">
        <v>4</v>
      </c>
      <c r="J2699" s="6" t="s">
        <v>20</v>
      </c>
      <c r="K2699" s="2" t="s">
        <v>44</v>
      </c>
      <c r="L2699" s="156" t="s">
        <v>47</v>
      </c>
      <c r="M2699" s="82">
        <f t="shared" si="158"/>
        <v>2</v>
      </c>
    </row>
    <row r="2700" spans="1:13" ht="60">
      <c r="A2700" s="3" t="s">
        <v>32</v>
      </c>
      <c r="B2700" s="2">
        <v>5</v>
      </c>
      <c r="C2700" s="2" t="s">
        <v>38</v>
      </c>
      <c r="D2700" s="2">
        <v>4</v>
      </c>
      <c r="E2700" s="2" t="s">
        <v>43</v>
      </c>
      <c r="F2700" s="140">
        <v>4</v>
      </c>
      <c r="G2700" s="2" t="s">
        <v>9</v>
      </c>
      <c r="H2700" s="139">
        <v>4</v>
      </c>
      <c r="J2700" s="8" t="s">
        <v>31</v>
      </c>
      <c r="K2700" s="2" t="s">
        <v>45</v>
      </c>
      <c r="L2700" s="156" t="s">
        <v>47</v>
      </c>
      <c r="M2700" s="82">
        <f t="shared" si="158"/>
        <v>2</v>
      </c>
    </row>
    <row r="2701" spans="1:13" ht="45">
      <c r="A2701" s="3" t="s">
        <v>115</v>
      </c>
      <c r="B2701" s="2">
        <v>5</v>
      </c>
      <c r="C2701" s="2" t="s">
        <v>27</v>
      </c>
      <c r="D2701" s="2">
        <v>4</v>
      </c>
      <c r="E2701" s="2" t="s">
        <v>14</v>
      </c>
      <c r="F2701" s="140">
        <v>4</v>
      </c>
      <c r="G2701" s="2" t="s">
        <v>10</v>
      </c>
      <c r="H2701" s="139">
        <v>4</v>
      </c>
      <c r="J2701" s="3" t="s">
        <v>33</v>
      </c>
      <c r="K2701" s="2" t="s">
        <v>49</v>
      </c>
      <c r="L2701" s="156" t="s">
        <v>47</v>
      </c>
      <c r="M2701" s="82">
        <f t="shared" si="158"/>
        <v>2</v>
      </c>
    </row>
    <row r="2702" spans="1:13" ht="45">
      <c r="A2702" s="3" t="s">
        <v>116</v>
      </c>
      <c r="B2702" s="2">
        <v>5</v>
      </c>
      <c r="C2702" s="2" t="s">
        <v>323</v>
      </c>
      <c r="D2702" s="2">
        <v>4</v>
      </c>
      <c r="E2702" s="2" t="s">
        <v>15</v>
      </c>
      <c r="F2702" s="140">
        <v>4</v>
      </c>
      <c r="G2702" s="2" t="s">
        <v>18</v>
      </c>
      <c r="H2702" s="139">
        <v>4</v>
      </c>
      <c r="J2702" s="8" t="s">
        <v>16</v>
      </c>
      <c r="K2702" s="2" t="s">
        <v>40</v>
      </c>
      <c r="L2702" s="156" t="s">
        <v>48</v>
      </c>
      <c r="M2702" s="82">
        <f t="shared" si="158"/>
        <v>0</v>
      </c>
    </row>
    <row r="2703" spans="1:13" ht="60">
      <c r="A2703" s="3" t="s">
        <v>117</v>
      </c>
      <c r="B2703" s="2">
        <v>3</v>
      </c>
      <c r="C2703" s="2" t="s">
        <v>130</v>
      </c>
      <c r="D2703" s="2">
        <v>4</v>
      </c>
      <c r="E2703" s="2" t="s">
        <v>16</v>
      </c>
      <c r="F2703" s="140">
        <v>4</v>
      </c>
      <c r="G2703" s="2" t="s">
        <v>252</v>
      </c>
      <c r="H2703" s="139">
        <v>4</v>
      </c>
      <c r="J2703" s="9" t="s">
        <v>27</v>
      </c>
      <c r="K2703" s="2" t="s">
        <v>476</v>
      </c>
      <c r="L2703" s="156" t="s">
        <v>47</v>
      </c>
      <c r="M2703" s="82">
        <f t="shared" si="158"/>
        <v>2</v>
      </c>
    </row>
    <row r="2704" spans="1:13" ht="45">
      <c r="A2704" s="3" t="s">
        <v>118</v>
      </c>
      <c r="B2704" s="2">
        <v>3</v>
      </c>
      <c r="C2704" s="2" t="s">
        <v>164</v>
      </c>
      <c r="D2704" s="2">
        <v>3</v>
      </c>
      <c r="E2704" s="2" t="s">
        <v>26</v>
      </c>
      <c r="F2704" s="140">
        <v>4</v>
      </c>
      <c r="G2704" s="2" t="s">
        <v>25</v>
      </c>
      <c r="H2704" s="139">
        <v>4</v>
      </c>
      <c r="J2704" s="6" t="s">
        <v>28</v>
      </c>
      <c r="K2704" s="2" t="s">
        <v>40</v>
      </c>
      <c r="L2704" s="156" t="s">
        <v>47</v>
      </c>
      <c r="M2704" s="82">
        <f t="shared" si="158"/>
        <v>2</v>
      </c>
    </row>
    <row r="2705" spans="1:13" ht="45">
      <c r="A2705" s="3" t="s">
        <v>161</v>
      </c>
      <c r="B2705" s="2">
        <v>5</v>
      </c>
      <c r="C2705" s="2" t="s">
        <v>31</v>
      </c>
      <c r="D2705" s="2">
        <v>4</v>
      </c>
      <c r="E2705" s="2" t="s">
        <v>23</v>
      </c>
      <c r="F2705" s="140">
        <v>4</v>
      </c>
      <c r="G2705" s="2" t="s">
        <v>28</v>
      </c>
      <c r="H2705" s="139">
        <v>4</v>
      </c>
      <c r="J2705" s="3" t="s">
        <v>119</v>
      </c>
      <c r="K2705" s="2" t="s">
        <v>46</v>
      </c>
      <c r="L2705" s="156" t="s">
        <v>47</v>
      </c>
      <c r="M2705" s="82">
        <f t="shared" si="158"/>
        <v>2</v>
      </c>
    </row>
    <row r="2706" spans="1:13" ht="45">
      <c r="A2706" s="3"/>
      <c r="B2706" s="57" t="s">
        <v>132</v>
      </c>
      <c r="C2706" s="2" t="s">
        <v>30</v>
      </c>
      <c r="D2706" s="2">
        <v>4</v>
      </c>
      <c r="E2706" s="2" t="s">
        <v>490</v>
      </c>
      <c r="F2706" s="140">
        <v>4</v>
      </c>
      <c r="G2706" s="2" t="s">
        <v>29</v>
      </c>
      <c r="H2706" s="139">
        <v>4</v>
      </c>
      <c r="J2706" s="9" t="s">
        <v>31</v>
      </c>
      <c r="K2706" s="2" t="s">
        <v>51</v>
      </c>
      <c r="L2706" s="156" t="s">
        <v>47</v>
      </c>
      <c r="M2706" s="82">
        <f t="shared" si="158"/>
        <v>2</v>
      </c>
    </row>
    <row r="2707" spans="1:13" ht="30.75" thickBot="1">
      <c r="A2707" s="3"/>
      <c r="B2707" s="57" t="s">
        <v>132</v>
      </c>
      <c r="C2707" s="2"/>
      <c r="D2707" s="58" t="s">
        <v>132</v>
      </c>
      <c r="E2707" s="2" t="s">
        <v>144</v>
      </c>
      <c r="F2707" s="140">
        <v>4</v>
      </c>
      <c r="G2707" s="2" t="s">
        <v>318</v>
      </c>
      <c r="H2707" s="58">
        <v>4</v>
      </c>
      <c r="J2707" s="78" t="s">
        <v>117</v>
      </c>
      <c r="K2707" s="140" t="s">
        <v>152</v>
      </c>
      <c r="L2707" s="156" t="s">
        <v>48</v>
      </c>
      <c r="M2707" s="82">
        <f t="shared" si="158"/>
        <v>0</v>
      </c>
    </row>
    <row r="2708" spans="1:13" ht="30.75" thickBot="1">
      <c r="A2708" s="3"/>
      <c r="B2708" s="57" t="s">
        <v>132</v>
      </c>
      <c r="C2708" s="2"/>
      <c r="D2708" s="58" t="s">
        <v>132</v>
      </c>
      <c r="E2708" s="2" t="s">
        <v>478</v>
      </c>
      <c r="F2708" s="58">
        <v>4</v>
      </c>
      <c r="G2708" s="2" t="s">
        <v>269</v>
      </c>
      <c r="H2708" s="58">
        <v>4</v>
      </c>
      <c r="J2708" s="157" t="s">
        <v>135</v>
      </c>
      <c r="K2708" s="42" t="s">
        <v>107</v>
      </c>
      <c r="L2708" s="158"/>
      <c r="M2708" s="83"/>
    </row>
    <row r="2709" spans="1:13" ht="15.75" thickBot="1">
      <c r="A2709" s="4"/>
      <c r="B2709" s="58" t="s">
        <v>132</v>
      </c>
      <c r="C2709" s="5"/>
      <c r="D2709" s="58" t="s">
        <v>132</v>
      </c>
      <c r="E2709" s="5"/>
      <c r="F2709" s="58" t="s">
        <v>132</v>
      </c>
      <c r="G2709" s="5"/>
      <c r="H2709" s="58" t="s">
        <v>132</v>
      </c>
      <c r="K2709" s="90"/>
    </row>
    <row r="2710" spans="1:13" ht="15.75" thickBot="1">
      <c r="A2710"/>
      <c r="B2710"/>
      <c r="C2710"/>
      <c r="D2710"/>
      <c r="E2710"/>
      <c r="F2710"/>
      <c r="G2710"/>
      <c r="H2710"/>
      <c r="J2710"/>
      <c r="K2710"/>
      <c r="L2710"/>
    </row>
    <row r="2711" spans="1:13" ht="19.5" thickBot="1">
      <c r="A2711" s="391">
        <v>45450</v>
      </c>
      <c r="B2711" s="392"/>
      <c r="C2711" s="392"/>
      <c r="D2711" s="392"/>
      <c r="E2711" s="392"/>
      <c r="F2711" s="392"/>
      <c r="G2711" s="393"/>
      <c r="H2711" s="89">
        <f>SUM(B2713:B2726,D2713:D2726,F2713:F2726,H2713:H2726)+SUM(M2712:M2724)</f>
        <v>215</v>
      </c>
      <c r="J2711" s="53" t="s">
        <v>34</v>
      </c>
      <c r="K2711" s="54" t="s">
        <v>35</v>
      </c>
      <c r="L2711" s="91" t="s">
        <v>50</v>
      </c>
      <c r="M2711" s="161" t="s">
        <v>151</v>
      </c>
    </row>
    <row r="2712" spans="1:13" ht="60.75" thickBot="1">
      <c r="A2712" s="49" t="s">
        <v>0</v>
      </c>
      <c r="B2712" s="51" t="s">
        <v>120</v>
      </c>
      <c r="C2712" s="50" t="s">
        <v>1</v>
      </c>
      <c r="D2712" s="51" t="s">
        <v>120</v>
      </c>
      <c r="E2712" s="50" t="s">
        <v>112</v>
      </c>
      <c r="F2712" s="51" t="s">
        <v>120</v>
      </c>
      <c r="G2712" s="50" t="s">
        <v>131</v>
      </c>
      <c r="H2712" s="52" t="s">
        <v>120</v>
      </c>
      <c r="I2712" s="155">
        <f>H2711/230</f>
        <v>0.93478260869565222</v>
      </c>
      <c r="J2712" s="10" t="s">
        <v>21</v>
      </c>
      <c r="K2712" s="46" t="s">
        <v>467</v>
      </c>
      <c r="L2712" s="159" t="s">
        <v>47</v>
      </c>
      <c r="M2712" s="160">
        <f t="shared" ref="M2712:M2724" si="159">IF(L2712="✔",2,0)</f>
        <v>2</v>
      </c>
    </row>
    <row r="2713" spans="1:13" ht="45">
      <c r="A2713" s="47" t="s">
        <v>424</v>
      </c>
      <c r="B2713" s="48">
        <v>5</v>
      </c>
      <c r="C2713" s="48" t="s">
        <v>2</v>
      </c>
      <c r="D2713" s="48">
        <v>4</v>
      </c>
      <c r="E2713" s="48" t="s">
        <v>11</v>
      </c>
      <c r="F2713" s="55">
        <v>5</v>
      </c>
      <c r="G2713" s="48" t="s">
        <v>5</v>
      </c>
      <c r="H2713" s="138">
        <v>4</v>
      </c>
      <c r="J2713" s="7" t="s">
        <v>2</v>
      </c>
      <c r="K2713" s="2" t="s">
        <v>37</v>
      </c>
      <c r="L2713" s="156" t="s">
        <v>47</v>
      </c>
      <c r="M2713" s="82">
        <f t="shared" si="159"/>
        <v>2</v>
      </c>
    </row>
    <row r="2714" spans="1:13" ht="45">
      <c r="A2714" s="3" t="s">
        <v>113</v>
      </c>
      <c r="B2714" s="2">
        <v>4</v>
      </c>
      <c r="C2714" s="2" t="s">
        <v>21</v>
      </c>
      <c r="D2714" s="2">
        <v>2</v>
      </c>
      <c r="E2714" s="2" t="s">
        <v>479</v>
      </c>
      <c r="F2714" s="140">
        <v>5</v>
      </c>
      <c r="G2714" s="2" t="s">
        <v>6</v>
      </c>
      <c r="H2714" s="139">
        <v>4</v>
      </c>
      <c r="J2714" s="8" t="s">
        <v>4</v>
      </c>
      <c r="K2714" s="2" t="s">
        <v>39</v>
      </c>
      <c r="L2714" s="156" t="s">
        <v>47</v>
      </c>
      <c r="M2714" s="82">
        <f t="shared" si="159"/>
        <v>2</v>
      </c>
    </row>
    <row r="2715" spans="1:13" ht="45">
      <c r="A2715" s="3" t="s">
        <v>163</v>
      </c>
      <c r="B2715" s="2">
        <v>5</v>
      </c>
      <c r="C2715" s="2" t="s">
        <v>17</v>
      </c>
      <c r="D2715" s="2">
        <v>3</v>
      </c>
      <c r="E2715" s="2" t="s">
        <v>12</v>
      </c>
      <c r="F2715" s="140">
        <v>5</v>
      </c>
      <c r="G2715" s="2" t="s">
        <v>7</v>
      </c>
      <c r="H2715" s="139">
        <v>4</v>
      </c>
      <c r="J2715" s="8" t="s">
        <v>38</v>
      </c>
      <c r="K2715" s="2" t="s">
        <v>41</v>
      </c>
      <c r="L2715" s="156" t="s">
        <v>47</v>
      </c>
      <c r="M2715" s="82">
        <f t="shared" si="159"/>
        <v>2</v>
      </c>
    </row>
    <row r="2716" spans="1:13" ht="45">
      <c r="A2716" s="3" t="s">
        <v>114</v>
      </c>
      <c r="B2716" s="2">
        <v>5</v>
      </c>
      <c r="C2716" s="2" t="s">
        <v>4</v>
      </c>
      <c r="D2716" s="2">
        <v>3</v>
      </c>
      <c r="E2716" s="2" t="s">
        <v>13</v>
      </c>
      <c r="F2716" s="140">
        <v>4</v>
      </c>
      <c r="G2716" s="2" t="s">
        <v>8</v>
      </c>
      <c r="H2716" s="139">
        <v>4</v>
      </c>
      <c r="J2716" s="6" t="s">
        <v>20</v>
      </c>
      <c r="K2716" s="2" t="s">
        <v>44</v>
      </c>
      <c r="L2716" s="156" t="s">
        <v>47</v>
      </c>
      <c r="M2716" s="82">
        <f t="shared" si="159"/>
        <v>2</v>
      </c>
    </row>
    <row r="2717" spans="1:13" ht="60">
      <c r="A2717" s="3" t="s">
        <v>32</v>
      </c>
      <c r="B2717" s="2">
        <v>5</v>
      </c>
      <c r="C2717" s="2" t="s">
        <v>38</v>
      </c>
      <c r="D2717" s="2">
        <v>4</v>
      </c>
      <c r="E2717" s="2" t="s">
        <v>43</v>
      </c>
      <c r="F2717" s="140">
        <v>4</v>
      </c>
      <c r="G2717" s="2" t="s">
        <v>9</v>
      </c>
      <c r="H2717" s="139">
        <v>4</v>
      </c>
      <c r="J2717" s="8" t="s">
        <v>31</v>
      </c>
      <c r="K2717" s="2" t="s">
        <v>45</v>
      </c>
      <c r="L2717" s="156" t="s">
        <v>47</v>
      </c>
      <c r="M2717" s="82">
        <f t="shared" si="159"/>
        <v>2</v>
      </c>
    </row>
    <row r="2718" spans="1:13" ht="45">
      <c r="A2718" s="3" t="s">
        <v>115</v>
      </c>
      <c r="B2718" s="2">
        <v>5</v>
      </c>
      <c r="C2718" s="2" t="s">
        <v>27</v>
      </c>
      <c r="D2718" s="2">
        <v>4</v>
      </c>
      <c r="E2718" s="2" t="s">
        <v>14</v>
      </c>
      <c r="F2718" s="140">
        <v>4</v>
      </c>
      <c r="G2718" s="2" t="s">
        <v>10</v>
      </c>
      <c r="H2718" s="139">
        <v>4</v>
      </c>
      <c r="J2718" s="3" t="s">
        <v>33</v>
      </c>
      <c r="K2718" s="2" t="s">
        <v>49</v>
      </c>
      <c r="L2718" s="156" t="s">
        <v>47</v>
      </c>
      <c r="M2718" s="82">
        <f t="shared" si="159"/>
        <v>2</v>
      </c>
    </row>
    <row r="2719" spans="1:13" ht="45">
      <c r="A2719" s="3" t="s">
        <v>116</v>
      </c>
      <c r="B2719" s="2">
        <v>5</v>
      </c>
      <c r="C2719" s="2" t="s">
        <v>323</v>
      </c>
      <c r="D2719" s="2">
        <v>4</v>
      </c>
      <c r="E2719" s="2" t="s">
        <v>15</v>
      </c>
      <c r="F2719" s="140">
        <v>4</v>
      </c>
      <c r="G2719" s="2" t="s">
        <v>18</v>
      </c>
      <c r="H2719" s="139">
        <v>4</v>
      </c>
      <c r="J2719" s="8" t="s">
        <v>16</v>
      </c>
      <c r="K2719" s="2" t="s">
        <v>40</v>
      </c>
      <c r="L2719" s="156" t="s">
        <v>48</v>
      </c>
      <c r="M2719" s="82">
        <f t="shared" si="159"/>
        <v>0</v>
      </c>
    </row>
    <row r="2720" spans="1:13" ht="60">
      <c r="A2720" s="3" t="s">
        <v>117</v>
      </c>
      <c r="B2720" s="2">
        <v>3</v>
      </c>
      <c r="C2720" s="2" t="s">
        <v>130</v>
      </c>
      <c r="D2720" s="2">
        <v>4</v>
      </c>
      <c r="E2720" s="2" t="s">
        <v>16</v>
      </c>
      <c r="F2720" s="140">
        <v>4</v>
      </c>
      <c r="G2720" s="2" t="s">
        <v>252</v>
      </c>
      <c r="H2720" s="139">
        <v>4</v>
      </c>
      <c r="J2720" s="9" t="s">
        <v>27</v>
      </c>
      <c r="K2720" s="2" t="s">
        <v>476</v>
      </c>
      <c r="L2720" s="156" t="s">
        <v>47</v>
      </c>
      <c r="M2720" s="82">
        <f t="shared" si="159"/>
        <v>2</v>
      </c>
    </row>
    <row r="2721" spans="1:13" ht="45">
      <c r="A2721" s="3" t="s">
        <v>118</v>
      </c>
      <c r="B2721" s="2">
        <v>5</v>
      </c>
      <c r="C2721" s="2" t="s">
        <v>164</v>
      </c>
      <c r="D2721" s="2">
        <v>3</v>
      </c>
      <c r="E2721" s="2" t="s">
        <v>26</v>
      </c>
      <c r="F2721" s="140">
        <v>4</v>
      </c>
      <c r="G2721" s="2" t="s">
        <v>25</v>
      </c>
      <c r="H2721" s="139">
        <v>4</v>
      </c>
      <c r="J2721" s="6" t="s">
        <v>28</v>
      </c>
      <c r="K2721" s="2" t="s">
        <v>40</v>
      </c>
      <c r="L2721" s="156" t="s">
        <v>47</v>
      </c>
      <c r="M2721" s="82">
        <f t="shared" si="159"/>
        <v>2</v>
      </c>
    </row>
    <row r="2722" spans="1:13" ht="45">
      <c r="A2722" s="3" t="s">
        <v>161</v>
      </c>
      <c r="B2722" s="2">
        <v>5</v>
      </c>
      <c r="C2722" s="2" t="s">
        <v>31</v>
      </c>
      <c r="D2722" s="2">
        <v>4</v>
      </c>
      <c r="E2722" s="2" t="s">
        <v>23</v>
      </c>
      <c r="F2722" s="140">
        <v>4</v>
      </c>
      <c r="G2722" s="2" t="s">
        <v>28</v>
      </c>
      <c r="H2722" s="139">
        <v>4</v>
      </c>
      <c r="J2722" s="3" t="s">
        <v>119</v>
      </c>
      <c r="K2722" s="2" t="s">
        <v>46</v>
      </c>
      <c r="L2722" s="156" t="s">
        <v>47</v>
      </c>
      <c r="M2722" s="82">
        <f t="shared" si="159"/>
        <v>2</v>
      </c>
    </row>
    <row r="2723" spans="1:13" ht="45">
      <c r="A2723" s="3"/>
      <c r="B2723" s="57" t="s">
        <v>132</v>
      </c>
      <c r="C2723" s="2" t="s">
        <v>30</v>
      </c>
      <c r="D2723" s="2">
        <v>4</v>
      </c>
      <c r="E2723" s="2" t="s">
        <v>490</v>
      </c>
      <c r="F2723" s="140">
        <v>4</v>
      </c>
      <c r="G2723" s="2" t="s">
        <v>29</v>
      </c>
      <c r="H2723" s="139">
        <v>4</v>
      </c>
      <c r="J2723" s="9" t="s">
        <v>31</v>
      </c>
      <c r="K2723" s="2" t="s">
        <v>51</v>
      </c>
      <c r="L2723" s="156" t="s">
        <v>47</v>
      </c>
      <c r="M2723" s="82">
        <f t="shared" si="159"/>
        <v>2</v>
      </c>
    </row>
    <row r="2724" spans="1:13" ht="30.75" thickBot="1">
      <c r="A2724" s="3"/>
      <c r="B2724" s="57" t="s">
        <v>132</v>
      </c>
      <c r="C2724" s="2"/>
      <c r="D2724" s="58" t="s">
        <v>132</v>
      </c>
      <c r="E2724" s="2" t="s">
        <v>144</v>
      </c>
      <c r="F2724" s="140">
        <v>4</v>
      </c>
      <c r="G2724" s="2" t="s">
        <v>318</v>
      </c>
      <c r="H2724" s="58">
        <v>4</v>
      </c>
      <c r="J2724" s="78" t="s">
        <v>117</v>
      </c>
      <c r="K2724" s="140" t="s">
        <v>152</v>
      </c>
      <c r="L2724" s="156" t="s">
        <v>48</v>
      </c>
      <c r="M2724" s="82">
        <f t="shared" si="159"/>
        <v>0</v>
      </c>
    </row>
    <row r="2725" spans="1:13" ht="30.75" thickBot="1">
      <c r="A2725" s="3"/>
      <c r="B2725" s="57" t="s">
        <v>132</v>
      </c>
      <c r="C2725" s="2"/>
      <c r="D2725" s="58" t="s">
        <v>132</v>
      </c>
      <c r="E2725" s="2" t="s">
        <v>478</v>
      </c>
      <c r="F2725" s="58">
        <v>4</v>
      </c>
      <c r="G2725" s="2" t="s">
        <v>269</v>
      </c>
      <c r="H2725" s="58">
        <v>4</v>
      </c>
      <c r="J2725" s="157" t="s">
        <v>135</v>
      </c>
      <c r="K2725" s="42" t="s">
        <v>107</v>
      </c>
      <c r="L2725" s="158"/>
      <c r="M2725" s="83"/>
    </row>
    <row r="2726" spans="1:13" ht="15.75" thickBot="1">
      <c r="A2726" s="4"/>
      <c r="B2726" s="58" t="s">
        <v>132</v>
      </c>
      <c r="C2726" s="5"/>
      <c r="D2726" s="58" t="s">
        <v>132</v>
      </c>
      <c r="E2726" s="5"/>
      <c r="F2726" s="58" t="s">
        <v>132</v>
      </c>
      <c r="G2726" s="5"/>
      <c r="H2726" s="58" t="s">
        <v>132</v>
      </c>
      <c r="K2726" s="90"/>
    </row>
    <row r="2727" spans="1:13" ht="15.75" thickBot="1">
      <c r="A2727"/>
      <c r="B2727"/>
      <c r="C2727"/>
      <c r="D2727"/>
      <c r="E2727"/>
      <c r="F2727"/>
      <c r="G2727"/>
      <c r="H2727"/>
      <c r="J2727"/>
      <c r="K2727"/>
      <c r="L2727"/>
    </row>
    <row r="2728" spans="1:13" ht="19.5" thickBot="1">
      <c r="A2728" s="391">
        <v>45451</v>
      </c>
      <c r="B2728" s="392"/>
      <c r="C2728" s="392"/>
      <c r="D2728" s="392"/>
      <c r="E2728" s="392"/>
      <c r="F2728" s="392"/>
      <c r="G2728" s="393"/>
      <c r="H2728" s="89">
        <f>SUM(B2730:B2743,D2730:D2743,F2730:F2743,H2730:H2743)+SUM(M2729:M2741)</f>
        <v>215</v>
      </c>
      <c r="J2728" s="53" t="s">
        <v>34</v>
      </c>
      <c r="K2728" s="54" t="s">
        <v>35</v>
      </c>
      <c r="L2728" s="91" t="s">
        <v>50</v>
      </c>
      <c r="M2728" s="161" t="s">
        <v>151</v>
      </c>
    </row>
    <row r="2729" spans="1:13" ht="60.75" thickBot="1">
      <c r="A2729" s="49" t="s">
        <v>0</v>
      </c>
      <c r="B2729" s="51" t="s">
        <v>120</v>
      </c>
      <c r="C2729" s="50" t="s">
        <v>1</v>
      </c>
      <c r="D2729" s="51" t="s">
        <v>120</v>
      </c>
      <c r="E2729" s="50" t="s">
        <v>112</v>
      </c>
      <c r="F2729" s="51" t="s">
        <v>120</v>
      </c>
      <c r="G2729" s="50" t="s">
        <v>131</v>
      </c>
      <c r="H2729" s="52" t="s">
        <v>120</v>
      </c>
      <c r="I2729" s="155">
        <f>H2728/230</f>
        <v>0.93478260869565222</v>
      </c>
      <c r="J2729" s="10" t="s">
        <v>21</v>
      </c>
      <c r="K2729" s="46" t="s">
        <v>467</v>
      </c>
      <c r="L2729" s="159" t="s">
        <v>47</v>
      </c>
      <c r="M2729" s="160">
        <f t="shared" ref="M2729:M2741" si="160">IF(L2729="✔",2,0)</f>
        <v>2</v>
      </c>
    </row>
    <row r="2730" spans="1:13" ht="45">
      <c r="A2730" s="47" t="s">
        <v>424</v>
      </c>
      <c r="B2730" s="48">
        <v>5</v>
      </c>
      <c r="C2730" s="48" t="s">
        <v>2</v>
      </c>
      <c r="D2730" s="48">
        <v>4</v>
      </c>
      <c r="E2730" s="48" t="s">
        <v>11</v>
      </c>
      <c r="F2730" s="55">
        <v>5</v>
      </c>
      <c r="G2730" s="48" t="s">
        <v>5</v>
      </c>
      <c r="H2730" s="138">
        <v>4</v>
      </c>
      <c r="J2730" s="7" t="s">
        <v>2</v>
      </c>
      <c r="K2730" s="2" t="s">
        <v>37</v>
      </c>
      <c r="L2730" s="156" t="s">
        <v>47</v>
      </c>
      <c r="M2730" s="82">
        <f t="shared" si="160"/>
        <v>2</v>
      </c>
    </row>
    <row r="2731" spans="1:13" ht="45">
      <c r="A2731" s="3" t="s">
        <v>113</v>
      </c>
      <c r="B2731" s="2">
        <v>4</v>
      </c>
      <c r="C2731" s="2" t="s">
        <v>21</v>
      </c>
      <c r="D2731" s="2">
        <v>2</v>
      </c>
      <c r="E2731" s="2" t="s">
        <v>479</v>
      </c>
      <c r="F2731" s="140">
        <v>5</v>
      </c>
      <c r="G2731" s="2" t="s">
        <v>6</v>
      </c>
      <c r="H2731" s="139">
        <v>4</v>
      </c>
      <c r="J2731" s="8" t="s">
        <v>4</v>
      </c>
      <c r="K2731" s="2" t="s">
        <v>39</v>
      </c>
      <c r="L2731" s="156" t="s">
        <v>47</v>
      </c>
      <c r="M2731" s="82">
        <f t="shared" si="160"/>
        <v>2</v>
      </c>
    </row>
    <row r="2732" spans="1:13" ht="45">
      <c r="A2732" s="3" t="s">
        <v>163</v>
      </c>
      <c r="B2732" s="2">
        <v>5</v>
      </c>
      <c r="C2732" s="2" t="s">
        <v>17</v>
      </c>
      <c r="D2732" s="2">
        <v>3</v>
      </c>
      <c r="E2732" s="2" t="s">
        <v>12</v>
      </c>
      <c r="F2732" s="140">
        <v>5</v>
      </c>
      <c r="G2732" s="2" t="s">
        <v>7</v>
      </c>
      <c r="H2732" s="139">
        <v>4</v>
      </c>
      <c r="J2732" s="8" t="s">
        <v>38</v>
      </c>
      <c r="K2732" s="2" t="s">
        <v>41</v>
      </c>
      <c r="L2732" s="156" t="s">
        <v>47</v>
      </c>
      <c r="M2732" s="82">
        <f t="shared" si="160"/>
        <v>2</v>
      </c>
    </row>
    <row r="2733" spans="1:13" ht="45">
      <c r="A2733" s="3" t="s">
        <v>114</v>
      </c>
      <c r="B2733" s="2">
        <v>5</v>
      </c>
      <c r="C2733" s="2" t="s">
        <v>4</v>
      </c>
      <c r="D2733" s="2">
        <v>3</v>
      </c>
      <c r="E2733" s="2" t="s">
        <v>13</v>
      </c>
      <c r="F2733" s="140">
        <v>4</v>
      </c>
      <c r="G2733" s="2" t="s">
        <v>8</v>
      </c>
      <c r="H2733" s="139">
        <v>4</v>
      </c>
      <c r="J2733" s="6" t="s">
        <v>20</v>
      </c>
      <c r="K2733" s="2" t="s">
        <v>44</v>
      </c>
      <c r="L2733" s="156" t="s">
        <v>47</v>
      </c>
      <c r="M2733" s="82">
        <f t="shared" si="160"/>
        <v>2</v>
      </c>
    </row>
    <row r="2734" spans="1:13" ht="60">
      <c r="A2734" s="3" t="s">
        <v>32</v>
      </c>
      <c r="B2734" s="2">
        <v>5</v>
      </c>
      <c r="C2734" s="2" t="s">
        <v>38</v>
      </c>
      <c r="D2734" s="2">
        <v>4</v>
      </c>
      <c r="E2734" s="2" t="s">
        <v>43</v>
      </c>
      <c r="F2734" s="140">
        <v>4</v>
      </c>
      <c r="G2734" s="2" t="s">
        <v>9</v>
      </c>
      <c r="H2734" s="139">
        <v>4</v>
      </c>
      <c r="J2734" s="8" t="s">
        <v>31</v>
      </c>
      <c r="K2734" s="2" t="s">
        <v>45</v>
      </c>
      <c r="L2734" s="156" t="s">
        <v>47</v>
      </c>
      <c r="M2734" s="82">
        <f t="shared" si="160"/>
        <v>2</v>
      </c>
    </row>
    <row r="2735" spans="1:13" ht="45">
      <c r="A2735" s="3" t="s">
        <v>115</v>
      </c>
      <c r="B2735" s="2">
        <v>5</v>
      </c>
      <c r="C2735" s="2" t="s">
        <v>27</v>
      </c>
      <c r="D2735" s="2">
        <v>4</v>
      </c>
      <c r="E2735" s="2" t="s">
        <v>14</v>
      </c>
      <c r="F2735" s="140">
        <v>4</v>
      </c>
      <c r="G2735" s="2" t="s">
        <v>10</v>
      </c>
      <c r="H2735" s="139">
        <v>4</v>
      </c>
      <c r="J2735" s="3" t="s">
        <v>33</v>
      </c>
      <c r="K2735" s="2" t="s">
        <v>49</v>
      </c>
      <c r="L2735" s="156" t="s">
        <v>47</v>
      </c>
      <c r="M2735" s="82">
        <f t="shared" si="160"/>
        <v>2</v>
      </c>
    </row>
    <row r="2736" spans="1:13" ht="45">
      <c r="A2736" s="3" t="s">
        <v>116</v>
      </c>
      <c r="B2736" s="2">
        <v>5</v>
      </c>
      <c r="C2736" s="2" t="s">
        <v>323</v>
      </c>
      <c r="D2736" s="2">
        <v>4</v>
      </c>
      <c r="E2736" s="2" t="s">
        <v>15</v>
      </c>
      <c r="F2736" s="140">
        <v>4</v>
      </c>
      <c r="G2736" s="2" t="s">
        <v>18</v>
      </c>
      <c r="H2736" s="139">
        <v>4</v>
      </c>
      <c r="J2736" s="8" t="s">
        <v>16</v>
      </c>
      <c r="K2736" s="2" t="s">
        <v>40</v>
      </c>
      <c r="L2736" s="156" t="s">
        <v>48</v>
      </c>
      <c r="M2736" s="82">
        <f t="shared" si="160"/>
        <v>0</v>
      </c>
    </row>
    <row r="2737" spans="1:13" ht="60">
      <c r="A2737" s="3" t="s">
        <v>117</v>
      </c>
      <c r="B2737" s="2">
        <v>3</v>
      </c>
      <c r="C2737" s="2" t="s">
        <v>130</v>
      </c>
      <c r="D2737" s="2">
        <v>4</v>
      </c>
      <c r="E2737" s="2" t="s">
        <v>16</v>
      </c>
      <c r="F2737" s="140">
        <v>4</v>
      </c>
      <c r="G2737" s="2" t="s">
        <v>252</v>
      </c>
      <c r="H2737" s="139">
        <v>4</v>
      </c>
      <c r="J2737" s="9" t="s">
        <v>27</v>
      </c>
      <c r="K2737" s="2" t="s">
        <v>476</v>
      </c>
      <c r="L2737" s="156" t="s">
        <v>47</v>
      </c>
      <c r="M2737" s="82">
        <f t="shared" si="160"/>
        <v>2</v>
      </c>
    </row>
    <row r="2738" spans="1:13" ht="45">
      <c r="A2738" s="3" t="s">
        <v>118</v>
      </c>
      <c r="B2738" s="2">
        <v>5</v>
      </c>
      <c r="C2738" s="2" t="s">
        <v>164</v>
      </c>
      <c r="D2738" s="2">
        <v>3</v>
      </c>
      <c r="E2738" s="2" t="s">
        <v>26</v>
      </c>
      <c r="F2738" s="140">
        <v>4</v>
      </c>
      <c r="G2738" s="2" t="s">
        <v>25</v>
      </c>
      <c r="H2738" s="139">
        <v>4</v>
      </c>
      <c r="J2738" s="6" t="s">
        <v>28</v>
      </c>
      <c r="K2738" s="2" t="s">
        <v>40</v>
      </c>
      <c r="L2738" s="156" t="s">
        <v>47</v>
      </c>
      <c r="M2738" s="82">
        <f t="shared" si="160"/>
        <v>2</v>
      </c>
    </row>
    <row r="2739" spans="1:13" ht="45">
      <c r="A2739" s="3" t="s">
        <v>161</v>
      </c>
      <c r="B2739" s="2">
        <v>5</v>
      </c>
      <c r="C2739" s="2" t="s">
        <v>31</v>
      </c>
      <c r="D2739" s="2">
        <v>4</v>
      </c>
      <c r="E2739" s="2" t="s">
        <v>23</v>
      </c>
      <c r="F2739" s="140">
        <v>4</v>
      </c>
      <c r="G2739" s="2" t="s">
        <v>28</v>
      </c>
      <c r="H2739" s="139">
        <v>4</v>
      </c>
      <c r="J2739" s="3" t="s">
        <v>119</v>
      </c>
      <c r="K2739" s="2" t="s">
        <v>46</v>
      </c>
      <c r="L2739" s="156" t="s">
        <v>47</v>
      </c>
      <c r="M2739" s="82">
        <f t="shared" si="160"/>
        <v>2</v>
      </c>
    </row>
    <row r="2740" spans="1:13" ht="45">
      <c r="A2740" s="3"/>
      <c r="B2740" s="57" t="s">
        <v>132</v>
      </c>
      <c r="C2740" s="2" t="s">
        <v>30</v>
      </c>
      <c r="D2740" s="2">
        <v>4</v>
      </c>
      <c r="E2740" s="2" t="s">
        <v>490</v>
      </c>
      <c r="F2740" s="140">
        <v>4</v>
      </c>
      <c r="G2740" s="2" t="s">
        <v>29</v>
      </c>
      <c r="H2740" s="139">
        <v>4</v>
      </c>
      <c r="J2740" s="9" t="s">
        <v>31</v>
      </c>
      <c r="K2740" s="2" t="s">
        <v>51</v>
      </c>
      <c r="L2740" s="156" t="s">
        <v>47</v>
      </c>
      <c r="M2740" s="82">
        <f t="shared" si="160"/>
        <v>2</v>
      </c>
    </row>
    <row r="2741" spans="1:13" ht="30.75" thickBot="1">
      <c r="A2741" s="3"/>
      <c r="B2741" s="57" t="s">
        <v>132</v>
      </c>
      <c r="C2741" s="2"/>
      <c r="D2741" s="58" t="s">
        <v>132</v>
      </c>
      <c r="E2741" s="2" t="s">
        <v>144</v>
      </c>
      <c r="F2741" s="140">
        <v>4</v>
      </c>
      <c r="G2741" s="2" t="s">
        <v>318</v>
      </c>
      <c r="H2741" s="58">
        <v>4</v>
      </c>
      <c r="J2741" s="78" t="s">
        <v>117</v>
      </c>
      <c r="K2741" s="140" t="s">
        <v>152</v>
      </c>
      <c r="L2741" s="156" t="s">
        <v>48</v>
      </c>
      <c r="M2741" s="82">
        <f t="shared" si="160"/>
        <v>0</v>
      </c>
    </row>
    <row r="2742" spans="1:13" ht="30.75" thickBot="1">
      <c r="A2742" s="3"/>
      <c r="B2742" s="57" t="s">
        <v>132</v>
      </c>
      <c r="C2742" s="2"/>
      <c r="D2742" s="58" t="s">
        <v>132</v>
      </c>
      <c r="E2742" s="2" t="s">
        <v>478</v>
      </c>
      <c r="F2742" s="58">
        <v>4</v>
      </c>
      <c r="G2742" s="2" t="s">
        <v>269</v>
      </c>
      <c r="H2742" s="58">
        <v>4</v>
      </c>
      <c r="J2742" s="157" t="s">
        <v>135</v>
      </c>
      <c r="K2742" s="42" t="s">
        <v>107</v>
      </c>
      <c r="L2742" s="158"/>
      <c r="M2742" s="83"/>
    </row>
    <row r="2743" spans="1:13" ht="15.75" thickBot="1">
      <c r="A2743" s="4"/>
      <c r="B2743" s="58" t="s">
        <v>132</v>
      </c>
      <c r="C2743" s="5"/>
      <c r="D2743" s="58" t="s">
        <v>132</v>
      </c>
      <c r="E2743" s="5"/>
      <c r="F2743" s="58" t="s">
        <v>132</v>
      </c>
      <c r="G2743" s="5"/>
      <c r="H2743" s="58" t="s">
        <v>132</v>
      </c>
      <c r="K2743" s="90"/>
    </row>
    <row r="2744" spans="1:13" ht="15.75" thickBot="1">
      <c r="A2744"/>
      <c r="B2744"/>
      <c r="C2744"/>
      <c r="D2744"/>
      <c r="E2744"/>
      <c r="F2744"/>
      <c r="G2744"/>
      <c r="H2744"/>
      <c r="J2744"/>
      <c r="K2744"/>
      <c r="L2744"/>
    </row>
    <row r="2745" spans="1:13" ht="19.5" thickBot="1">
      <c r="A2745" s="391">
        <v>45452</v>
      </c>
      <c r="B2745" s="392"/>
      <c r="C2745" s="392"/>
      <c r="D2745" s="392"/>
      <c r="E2745" s="392"/>
      <c r="F2745" s="392"/>
      <c r="G2745" s="393"/>
      <c r="H2745" s="89">
        <f>SUM(B2747:B2760,D2747:D2760,F2747:F2760,H2747:H2760)+SUM(M2746:M2758)</f>
        <v>217</v>
      </c>
      <c r="J2745" s="53" t="s">
        <v>34</v>
      </c>
      <c r="K2745" s="54" t="s">
        <v>35</v>
      </c>
      <c r="L2745" s="91" t="s">
        <v>50</v>
      </c>
      <c r="M2745" s="161" t="s">
        <v>151</v>
      </c>
    </row>
    <row r="2746" spans="1:13" ht="60.75" thickBot="1">
      <c r="A2746" s="49" t="s">
        <v>0</v>
      </c>
      <c r="B2746" s="51" t="s">
        <v>120</v>
      </c>
      <c r="C2746" s="50" t="s">
        <v>1</v>
      </c>
      <c r="D2746" s="51" t="s">
        <v>120</v>
      </c>
      <c r="E2746" s="50" t="s">
        <v>112</v>
      </c>
      <c r="F2746" s="51" t="s">
        <v>120</v>
      </c>
      <c r="G2746" s="50" t="s">
        <v>131</v>
      </c>
      <c r="H2746" s="52" t="s">
        <v>120</v>
      </c>
      <c r="I2746" s="155">
        <f>H2745/230</f>
        <v>0.94347826086956521</v>
      </c>
      <c r="J2746" s="10" t="s">
        <v>21</v>
      </c>
      <c r="K2746" s="46" t="s">
        <v>467</v>
      </c>
      <c r="L2746" s="159" t="s">
        <v>47</v>
      </c>
      <c r="M2746" s="160">
        <f t="shared" ref="M2746:M2758" si="161">IF(L2746="✔",2,0)</f>
        <v>2</v>
      </c>
    </row>
    <row r="2747" spans="1:13" ht="45">
      <c r="A2747" s="47" t="s">
        <v>424</v>
      </c>
      <c r="B2747" s="48">
        <v>5</v>
      </c>
      <c r="C2747" s="48" t="s">
        <v>2</v>
      </c>
      <c r="D2747" s="48">
        <v>4</v>
      </c>
      <c r="E2747" s="48" t="s">
        <v>11</v>
      </c>
      <c r="F2747" s="55">
        <v>5</v>
      </c>
      <c r="G2747" s="48" t="s">
        <v>5</v>
      </c>
      <c r="H2747" s="138">
        <v>4</v>
      </c>
      <c r="J2747" s="7" t="s">
        <v>2</v>
      </c>
      <c r="K2747" s="2" t="s">
        <v>37</v>
      </c>
      <c r="L2747" s="156" t="s">
        <v>47</v>
      </c>
      <c r="M2747" s="82">
        <f t="shared" si="161"/>
        <v>2</v>
      </c>
    </row>
    <row r="2748" spans="1:13" ht="45">
      <c r="A2748" s="3" t="s">
        <v>113</v>
      </c>
      <c r="B2748" s="2">
        <v>4</v>
      </c>
      <c r="C2748" s="2" t="s">
        <v>21</v>
      </c>
      <c r="D2748" s="2">
        <v>2</v>
      </c>
      <c r="E2748" s="2" t="s">
        <v>479</v>
      </c>
      <c r="F2748" s="140">
        <v>5</v>
      </c>
      <c r="G2748" s="2" t="s">
        <v>6</v>
      </c>
      <c r="H2748" s="139">
        <v>4</v>
      </c>
      <c r="J2748" s="8" t="s">
        <v>4</v>
      </c>
      <c r="K2748" s="2" t="s">
        <v>39</v>
      </c>
      <c r="L2748" s="156" t="s">
        <v>47</v>
      </c>
      <c r="M2748" s="82">
        <f t="shared" si="161"/>
        <v>2</v>
      </c>
    </row>
    <row r="2749" spans="1:13" ht="45">
      <c r="A2749" s="3" t="s">
        <v>163</v>
      </c>
      <c r="B2749" s="2">
        <v>5</v>
      </c>
      <c r="C2749" s="2" t="s">
        <v>17</v>
      </c>
      <c r="D2749" s="2">
        <v>3</v>
      </c>
      <c r="E2749" s="2" t="s">
        <v>12</v>
      </c>
      <c r="F2749" s="140">
        <v>5</v>
      </c>
      <c r="G2749" s="2" t="s">
        <v>7</v>
      </c>
      <c r="H2749" s="139">
        <v>4</v>
      </c>
      <c r="J2749" s="8" t="s">
        <v>38</v>
      </c>
      <c r="K2749" s="2" t="s">
        <v>41</v>
      </c>
      <c r="L2749" s="156" t="s">
        <v>47</v>
      </c>
      <c r="M2749" s="82">
        <f t="shared" si="161"/>
        <v>2</v>
      </c>
    </row>
    <row r="2750" spans="1:13" ht="45">
      <c r="A2750" s="3" t="s">
        <v>114</v>
      </c>
      <c r="B2750" s="2">
        <v>5</v>
      </c>
      <c r="C2750" s="2" t="s">
        <v>4</v>
      </c>
      <c r="D2750" s="2">
        <v>3</v>
      </c>
      <c r="E2750" s="2" t="s">
        <v>13</v>
      </c>
      <c r="F2750" s="140">
        <v>4</v>
      </c>
      <c r="G2750" s="2" t="s">
        <v>8</v>
      </c>
      <c r="H2750" s="139">
        <v>4</v>
      </c>
      <c r="J2750" s="6" t="s">
        <v>20</v>
      </c>
      <c r="K2750" s="2" t="s">
        <v>44</v>
      </c>
      <c r="L2750" s="156" t="s">
        <v>47</v>
      </c>
      <c r="M2750" s="82">
        <f t="shared" si="161"/>
        <v>2</v>
      </c>
    </row>
    <row r="2751" spans="1:13" ht="60">
      <c r="A2751" s="3" t="s">
        <v>32</v>
      </c>
      <c r="B2751" s="2">
        <v>5</v>
      </c>
      <c r="C2751" s="2" t="s">
        <v>38</v>
      </c>
      <c r="D2751" s="2">
        <v>4</v>
      </c>
      <c r="E2751" s="2" t="s">
        <v>43</v>
      </c>
      <c r="F2751" s="140">
        <v>4</v>
      </c>
      <c r="G2751" s="2" t="s">
        <v>9</v>
      </c>
      <c r="H2751" s="139">
        <v>4</v>
      </c>
      <c r="J2751" s="8" t="s">
        <v>31</v>
      </c>
      <c r="K2751" s="2" t="s">
        <v>45</v>
      </c>
      <c r="L2751" s="156" t="s">
        <v>47</v>
      </c>
      <c r="M2751" s="82">
        <f t="shared" si="161"/>
        <v>2</v>
      </c>
    </row>
    <row r="2752" spans="1:13" ht="45">
      <c r="A2752" s="3" t="s">
        <v>115</v>
      </c>
      <c r="B2752" s="2">
        <v>5</v>
      </c>
      <c r="C2752" s="2" t="s">
        <v>27</v>
      </c>
      <c r="D2752" s="2">
        <v>4</v>
      </c>
      <c r="E2752" s="2" t="s">
        <v>14</v>
      </c>
      <c r="F2752" s="140">
        <v>4</v>
      </c>
      <c r="G2752" s="2" t="s">
        <v>10</v>
      </c>
      <c r="H2752" s="139">
        <v>4</v>
      </c>
      <c r="J2752" s="3" t="s">
        <v>33</v>
      </c>
      <c r="K2752" s="2" t="s">
        <v>49</v>
      </c>
      <c r="L2752" s="156" t="s">
        <v>47</v>
      </c>
      <c r="M2752" s="82">
        <f t="shared" si="161"/>
        <v>2</v>
      </c>
    </row>
    <row r="2753" spans="1:13" ht="45">
      <c r="A2753" s="3" t="s">
        <v>116</v>
      </c>
      <c r="B2753" s="2">
        <v>5</v>
      </c>
      <c r="C2753" s="2" t="s">
        <v>323</v>
      </c>
      <c r="D2753" s="2">
        <v>4</v>
      </c>
      <c r="E2753" s="2" t="s">
        <v>15</v>
      </c>
      <c r="F2753" s="140">
        <v>4</v>
      </c>
      <c r="G2753" s="2" t="s">
        <v>18</v>
      </c>
      <c r="H2753" s="139">
        <v>4</v>
      </c>
      <c r="J2753" s="8" t="s">
        <v>16</v>
      </c>
      <c r="K2753" s="2" t="s">
        <v>40</v>
      </c>
      <c r="L2753" s="156" t="s">
        <v>48</v>
      </c>
      <c r="M2753" s="82">
        <f t="shared" si="161"/>
        <v>0</v>
      </c>
    </row>
    <row r="2754" spans="1:13" ht="60">
      <c r="A2754" s="3" t="s">
        <v>117</v>
      </c>
      <c r="B2754" s="2">
        <v>5</v>
      </c>
      <c r="C2754" s="2" t="s">
        <v>130</v>
      </c>
      <c r="D2754" s="2">
        <v>4</v>
      </c>
      <c r="E2754" s="2" t="s">
        <v>16</v>
      </c>
      <c r="F2754" s="140">
        <v>4</v>
      </c>
      <c r="G2754" s="2" t="s">
        <v>252</v>
      </c>
      <c r="H2754" s="139">
        <v>4</v>
      </c>
      <c r="J2754" s="9" t="s">
        <v>27</v>
      </c>
      <c r="K2754" s="2" t="s">
        <v>476</v>
      </c>
      <c r="L2754" s="156" t="s">
        <v>47</v>
      </c>
      <c r="M2754" s="82">
        <f t="shared" si="161"/>
        <v>2</v>
      </c>
    </row>
    <row r="2755" spans="1:13" ht="45">
      <c r="A2755" s="3" t="s">
        <v>118</v>
      </c>
      <c r="B2755" s="2">
        <v>3</v>
      </c>
      <c r="C2755" s="2" t="s">
        <v>164</v>
      </c>
      <c r="D2755" s="2">
        <v>3</v>
      </c>
      <c r="E2755" s="2" t="s">
        <v>26</v>
      </c>
      <c r="F2755" s="140">
        <v>4</v>
      </c>
      <c r="G2755" s="2" t="s">
        <v>25</v>
      </c>
      <c r="H2755" s="139">
        <v>4</v>
      </c>
      <c r="J2755" s="6" t="s">
        <v>28</v>
      </c>
      <c r="K2755" s="2" t="s">
        <v>40</v>
      </c>
      <c r="L2755" s="156" t="s">
        <v>47</v>
      </c>
      <c r="M2755" s="82">
        <f t="shared" si="161"/>
        <v>2</v>
      </c>
    </row>
    <row r="2756" spans="1:13" ht="45">
      <c r="A2756" s="3" t="s">
        <v>161</v>
      </c>
      <c r="B2756" s="2">
        <v>5</v>
      </c>
      <c r="C2756" s="2" t="s">
        <v>31</v>
      </c>
      <c r="D2756" s="2">
        <v>4</v>
      </c>
      <c r="E2756" s="2" t="s">
        <v>23</v>
      </c>
      <c r="F2756" s="140">
        <v>4</v>
      </c>
      <c r="G2756" s="2" t="s">
        <v>28</v>
      </c>
      <c r="H2756" s="139">
        <v>4</v>
      </c>
      <c r="J2756" s="3" t="s">
        <v>119</v>
      </c>
      <c r="K2756" s="2" t="s">
        <v>46</v>
      </c>
      <c r="L2756" s="156" t="s">
        <v>47</v>
      </c>
      <c r="M2756" s="82">
        <f t="shared" si="161"/>
        <v>2</v>
      </c>
    </row>
    <row r="2757" spans="1:13" ht="45">
      <c r="A2757" s="3"/>
      <c r="B2757" s="57" t="s">
        <v>132</v>
      </c>
      <c r="C2757" s="2" t="s">
        <v>30</v>
      </c>
      <c r="D2757" s="2">
        <v>4</v>
      </c>
      <c r="E2757" s="2" t="s">
        <v>490</v>
      </c>
      <c r="F2757" s="140">
        <v>4</v>
      </c>
      <c r="G2757" s="2" t="s">
        <v>29</v>
      </c>
      <c r="H2757" s="139">
        <v>4</v>
      </c>
      <c r="J2757" s="9" t="s">
        <v>31</v>
      </c>
      <c r="K2757" s="2" t="s">
        <v>51</v>
      </c>
      <c r="L2757" s="156" t="s">
        <v>47</v>
      </c>
      <c r="M2757" s="82">
        <f t="shared" si="161"/>
        <v>2</v>
      </c>
    </row>
    <row r="2758" spans="1:13" ht="30.75" thickBot="1">
      <c r="A2758" s="3"/>
      <c r="B2758" s="57" t="s">
        <v>132</v>
      </c>
      <c r="C2758" s="2"/>
      <c r="D2758" s="58" t="s">
        <v>132</v>
      </c>
      <c r="E2758" s="2" t="s">
        <v>144</v>
      </c>
      <c r="F2758" s="140">
        <v>4</v>
      </c>
      <c r="G2758" s="2" t="s">
        <v>318</v>
      </c>
      <c r="H2758" s="58">
        <v>4</v>
      </c>
      <c r="J2758" s="78" t="s">
        <v>117</v>
      </c>
      <c r="K2758" s="140" t="s">
        <v>152</v>
      </c>
      <c r="L2758" s="156" t="s">
        <v>47</v>
      </c>
      <c r="M2758" s="82">
        <f t="shared" si="161"/>
        <v>2</v>
      </c>
    </row>
    <row r="2759" spans="1:13" ht="30.75" thickBot="1">
      <c r="A2759" s="3"/>
      <c r="B2759" s="57" t="s">
        <v>132</v>
      </c>
      <c r="C2759" s="2"/>
      <c r="D2759" s="58" t="s">
        <v>132</v>
      </c>
      <c r="E2759" s="2" t="s">
        <v>478</v>
      </c>
      <c r="F2759" s="58">
        <v>5</v>
      </c>
      <c r="G2759" s="2" t="s">
        <v>269</v>
      </c>
      <c r="H2759" s="58">
        <v>3</v>
      </c>
      <c r="J2759" s="157" t="s">
        <v>135</v>
      </c>
      <c r="K2759" s="42" t="s">
        <v>107</v>
      </c>
      <c r="L2759" s="158"/>
      <c r="M2759" s="83"/>
    </row>
    <row r="2760" spans="1:13" ht="15.75" thickBot="1">
      <c r="A2760" s="4"/>
      <c r="B2760" s="58" t="s">
        <v>132</v>
      </c>
      <c r="C2760" s="5"/>
      <c r="D2760" s="58" t="s">
        <v>132</v>
      </c>
      <c r="E2760" s="5"/>
      <c r="F2760" s="58" t="s">
        <v>132</v>
      </c>
      <c r="G2760" s="5"/>
      <c r="H2760" s="58" t="s">
        <v>132</v>
      </c>
      <c r="K2760" s="90"/>
    </row>
    <row r="2761" spans="1:13" ht="15.75" thickBot="1">
      <c r="A2761"/>
      <c r="B2761"/>
      <c r="C2761"/>
      <c r="D2761"/>
      <c r="E2761"/>
      <c r="F2761"/>
      <c r="G2761"/>
      <c r="H2761"/>
      <c r="J2761"/>
      <c r="K2761"/>
      <c r="L2761"/>
    </row>
    <row r="2762" spans="1:13" ht="19.5" thickBot="1">
      <c r="A2762" s="391">
        <v>45453</v>
      </c>
      <c r="B2762" s="392"/>
      <c r="C2762" s="392"/>
      <c r="D2762" s="392"/>
      <c r="E2762" s="392"/>
      <c r="F2762" s="392"/>
      <c r="G2762" s="393"/>
      <c r="H2762" s="89">
        <f>SUM(B2764:B2777,D2764:D2777,F2764:F2777,H2764:H2777)+SUM(M2763:M2775)</f>
        <v>213</v>
      </c>
      <c r="J2762" s="53" t="s">
        <v>34</v>
      </c>
      <c r="K2762" s="54" t="s">
        <v>35</v>
      </c>
      <c r="L2762" s="91" t="s">
        <v>50</v>
      </c>
      <c r="M2762" s="161" t="s">
        <v>151</v>
      </c>
    </row>
    <row r="2763" spans="1:13" ht="60.75" thickBot="1">
      <c r="A2763" s="49" t="s">
        <v>0</v>
      </c>
      <c r="B2763" s="51" t="s">
        <v>120</v>
      </c>
      <c r="C2763" s="50" t="s">
        <v>1</v>
      </c>
      <c r="D2763" s="51" t="s">
        <v>120</v>
      </c>
      <c r="E2763" s="50" t="s">
        <v>112</v>
      </c>
      <c r="F2763" s="51" t="s">
        <v>120</v>
      </c>
      <c r="G2763" s="50" t="s">
        <v>131</v>
      </c>
      <c r="H2763" s="52" t="s">
        <v>120</v>
      </c>
      <c r="I2763" s="155">
        <f>H2762/230</f>
        <v>0.92608695652173911</v>
      </c>
      <c r="J2763" s="10" t="s">
        <v>21</v>
      </c>
      <c r="K2763" s="46" t="s">
        <v>467</v>
      </c>
      <c r="L2763" s="159" t="s">
        <v>47</v>
      </c>
      <c r="M2763" s="160">
        <f t="shared" ref="M2763:M2775" si="162">IF(L2763="✔",2,0)</f>
        <v>2</v>
      </c>
    </row>
    <row r="2764" spans="1:13" ht="45">
      <c r="A2764" s="47" t="s">
        <v>424</v>
      </c>
      <c r="B2764" s="48">
        <v>5</v>
      </c>
      <c r="C2764" s="48" t="s">
        <v>2</v>
      </c>
      <c r="D2764" s="48">
        <v>4</v>
      </c>
      <c r="E2764" s="48" t="s">
        <v>11</v>
      </c>
      <c r="F2764" s="55">
        <v>5</v>
      </c>
      <c r="G2764" s="48" t="s">
        <v>5</v>
      </c>
      <c r="H2764" s="138">
        <v>4</v>
      </c>
      <c r="J2764" s="7" t="s">
        <v>2</v>
      </c>
      <c r="K2764" s="2" t="s">
        <v>37</v>
      </c>
      <c r="L2764" s="156" t="s">
        <v>47</v>
      </c>
      <c r="M2764" s="82">
        <f t="shared" si="162"/>
        <v>2</v>
      </c>
    </row>
    <row r="2765" spans="1:13" ht="45">
      <c r="A2765" s="3" t="s">
        <v>113</v>
      </c>
      <c r="B2765" s="2">
        <v>4</v>
      </c>
      <c r="C2765" s="2" t="s">
        <v>21</v>
      </c>
      <c r="D2765" s="2">
        <v>2</v>
      </c>
      <c r="E2765" s="2" t="s">
        <v>479</v>
      </c>
      <c r="F2765" s="140">
        <v>5</v>
      </c>
      <c r="G2765" s="2" t="s">
        <v>6</v>
      </c>
      <c r="H2765" s="139">
        <v>4</v>
      </c>
      <c r="J2765" s="8" t="s">
        <v>4</v>
      </c>
      <c r="K2765" s="2" t="s">
        <v>39</v>
      </c>
      <c r="L2765" s="156" t="s">
        <v>47</v>
      </c>
      <c r="M2765" s="82">
        <f t="shared" si="162"/>
        <v>2</v>
      </c>
    </row>
    <row r="2766" spans="1:13" ht="45">
      <c r="A2766" s="3" t="s">
        <v>163</v>
      </c>
      <c r="B2766" s="2">
        <v>5</v>
      </c>
      <c r="C2766" s="2" t="s">
        <v>17</v>
      </c>
      <c r="D2766" s="2">
        <v>3</v>
      </c>
      <c r="E2766" s="2" t="s">
        <v>12</v>
      </c>
      <c r="F2766" s="140">
        <v>5</v>
      </c>
      <c r="G2766" s="2" t="s">
        <v>7</v>
      </c>
      <c r="H2766" s="139">
        <v>4</v>
      </c>
      <c r="J2766" s="8" t="s">
        <v>38</v>
      </c>
      <c r="K2766" s="2" t="s">
        <v>41</v>
      </c>
      <c r="L2766" s="156" t="s">
        <v>47</v>
      </c>
      <c r="M2766" s="82">
        <f t="shared" si="162"/>
        <v>2</v>
      </c>
    </row>
    <row r="2767" spans="1:13" ht="45">
      <c r="A2767" s="3" t="s">
        <v>114</v>
      </c>
      <c r="B2767" s="2">
        <v>5</v>
      </c>
      <c r="C2767" s="2" t="s">
        <v>4</v>
      </c>
      <c r="D2767" s="2">
        <v>3</v>
      </c>
      <c r="E2767" s="2" t="s">
        <v>13</v>
      </c>
      <c r="F2767" s="140">
        <v>4</v>
      </c>
      <c r="G2767" s="2" t="s">
        <v>8</v>
      </c>
      <c r="H2767" s="139">
        <v>4</v>
      </c>
      <c r="J2767" s="6" t="s">
        <v>20</v>
      </c>
      <c r="K2767" s="2" t="s">
        <v>44</v>
      </c>
      <c r="L2767" s="156" t="s">
        <v>47</v>
      </c>
      <c r="M2767" s="82">
        <f t="shared" si="162"/>
        <v>2</v>
      </c>
    </row>
    <row r="2768" spans="1:13" ht="60">
      <c r="A2768" s="3" t="s">
        <v>32</v>
      </c>
      <c r="B2768" s="2">
        <v>5</v>
      </c>
      <c r="C2768" s="2" t="s">
        <v>38</v>
      </c>
      <c r="D2768" s="2">
        <v>4</v>
      </c>
      <c r="E2768" s="2" t="s">
        <v>43</v>
      </c>
      <c r="F2768" s="140">
        <v>4</v>
      </c>
      <c r="G2768" s="2" t="s">
        <v>9</v>
      </c>
      <c r="H2768" s="139">
        <v>4</v>
      </c>
      <c r="J2768" s="8" t="s">
        <v>31</v>
      </c>
      <c r="K2768" s="2" t="s">
        <v>45</v>
      </c>
      <c r="L2768" s="156" t="s">
        <v>47</v>
      </c>
      <c r="M2768" s="82">
        <f t="shared" si="162"/>
        <v>2</v>
      </c>
    </row>
    <row r="2769" spans="1:13" ht="45">
      <c r="A2769" s="3" t="s">
        <v>115</v>
      </c>
      <c r="B2769" s="2">
        <v>5</v>
      </c>
      <c r="C2769" s="2" t="s">
        <v>27</v>
      </c>
      <c r="D2769" s="2">
        <v>4</v>
      </c>
      <c r="E2769" s="2" t="s">
        <v>14</v>
      </c>
      <c r="F2769" s="140">
        <v>4</v>
      </c>
      <c r="G2769" s="2" t="s">
        <v>10</v>
      </c>
      <c r="H2769" s="139">
        <v>4</v>
      </c>
      <c r="J2769" s="3" t="s">
        <v>33</v>
      </c>
      <c r="K2769" s="2" t="s">
        <v>49</v>
      </c>
      <c r="L2769" s="156" t="s">
        <v>47</v>
      </c>
      <c r="M2769" s="82">
        <f t="shared" si="162"/>
        <v>2</v>
      </c>
    </row>
    <row r="2770" spans="1:13" ht="45">
      <c r="A2770" s="3" t="s">
        <v>116</v>
      </c>
      <c r="B2770" s="2">
        <v>5</v>
      </c>
      <c r="C2770" s="2" t="s">
        <v>323</v>
      </c>
      <c r="D2770" s="2">
        <v>4</v>
      </c>
      <c r="E2770" s="2" t="s">
        <v>15</v>
      </c>
      <c r="F2770" s="140">
        <v>4</v>
      </c>
      <c r="G2770" s="2" t="s">
        <v>18</v>
      </c>
      <c r="H2770" s="139">
        <v>4</v>
      </c>
      <c r="J2770" s="8" t="s">
        <v>16</v>
      </c>
      <c r="K2770" s="2" t="s">
        <v>40</v>
      </c>
      <c r="L2770" s="156" t="s">
        <v>48</v>
      </c>
      <c r="M2770" s="82">
        <f t="shared" si="162"/>
        <v>0</v>
      </c>
    </row>
    <row r="2771" spans="1:13" ht="60">
      <c r="A2771" s="3" t="s">
        <v>117</v>
      </c>
      <c r="B2771" s="2">
        <v>3</v>
      </c>
      <c r="C2771" s="2" t="s">
        <v>130</v>
      </c>
      <c r="D2771" s="2">
        <v>4</v>
      </c>
      <c r="E2771" s="2" t="s">
        <v>16</v>
      </c>
      <c r="F2771" s="140">
        <v>4</v>
      </c>
      <c r="G2771" s="2" t="s">
        <v>252</v>
      </c>
      <c r="H2771" s="139">
        <v>4</v>
      </c>
      <c r="J2771" s="9" t="s">
        <v>27</v>
      </c>
      <c r="K2771" s="2" t="s">
        <v>476</v>
      </c>
      <c r="L2771" s="156" t="s">
        <v>47</v>
      </c>
      <c r="M2771" s="82">
        <f t="shared" si="162"/>
        <v>2</v>
      </c>
    </row>
    <row r="2772" spans="1:13" ht="45">
      <c r="A2772" s="3" t="s">
        <v>118</v>
      </c>
      <c r="B2772" s="2">
        <v>3</v>
      </c>
      <c r="C2772" s="2" t="s">
        <v>164</v>
      </c>
      <c r="D2772" s="2">
        <v>3</v>
      </c>
      <c r="E2772" s="2" t="s">
        <v>26</v>
      </c>
      <c r="F2772" s="140">
        <v>4</v>
      </c>
      <c r="G2772" s="2" t="s">
        <v>25</v>
      </c>
      <c r="H2772" s="139">
        <v>4</v>
      </c>
      <c r="J2772" s="6" t="s">
        <v>28</v>
      </c>
      <c r="K2772" s="2" t="s">
        <v>40</v>
      </c>
      <c r="L2772" s="156" t="s">
        <v>47</v>
      </c>
      <c r="M2772" s="82">
        <f t="shared" si="162"/>
        <v>2</v>
      </c>
    </row>
    <row r="2773" spans="1:13" ht="45">
      <c r="A2773" s="3" t="s">
        <v>161</v>
      </c>
      <c r="B2773" s="2">
        <v>5</v>
      </c>
      <c r="C2773" s="2" t="s">
        <v>31</v>
      </c>
      <c r="D2773" s="2">
        <v>4</v>
      </c>
      <c r="E2773" s="2" t="s">
        <v>23</v>
      </c>
      <c r="F2773" s="140">
        <v>4</v>
      </c>
      <c r="G2773" s="2" t="s">
        <v>28</v>
      </c>
      <c r="H2773" s="139">
        <v>4</v>
      </c>
      <c r="J2773" s="3" t="s">
        <v>119</v>
      </c>
      <c r="K2773" s="2" t="s">
        <v>46</v>
      </c>
      <c r="L2773" s="156" t="s">
        <v>47</v>
      </c>
      <c r="M2773" s="82">
        <f t="shared" si="162"/>
        <v>2</v>
      </c>
    </row>
    <row r="2774" spans="1:13" ht="45">
      <c r="A2774" s="3"/>
      <c r="B2774" s="57" t="s">
        <v>132</v>
      </c>
      <c r="C2774" s="2" t="s">
        <v>30</v>
      </c>
      <c r="D2774" s="2">
        <v>4</v>
      </c>
      <c r="E2774" s="2" t="s">
        <v>490</v>
      </c>
      <c r="F2774" s="140">
        <v>4</v>
      </c>
      <c r="G2774" s="2" t="s">
        <v>29</v>
      </c>
      <c r="H2774" s="139">
        <v>4</v>
      </c>
      <c r="J2774" s="9" t="s">
        <v>31</v>
      </c>
      <c r="K2774" s="2" t="s">
        <v>51</v>
      </c>
      <c r="L2774" s="156" t="s">
        <v>47</v>
      </c>
      <c r="M2774" s="82">
        <f t="shared" si="162"/>
        <v>2</v>
      </c>
    </row>
    <row r="2775" spans="1:13" ht="30.75" thickBot="1">
      <c r="A2775" s="3"/>
      <c r="B2775" s="57" t="s">
        <v>132</v>
      </c>
      <c r="C2775" s="2"/>
      <c r="D2775" s="58" t="s">
        <v>132</v>
      </c>
      <c r="E2775" s="2" t="s">
        <v>144</v>
      </c>
      <c r="F2775" s="140">
        <v>4</v>
      </c>
      <c r="G2775" s="2" t="s">
        <v>318</v>
      </c>
      <c r="H2775" s="58">
        <v>4</v>
      </c>
      <c r="J2775" s="78" t="s">
        <v>117</v>
      </c>
      <c r="K2775" s="140" t="s">
        <v>152</v>
      </c>
      <c r="L2775" s="156" t="s">
        <v>48</v>
      </c>
      <c r="M2775" s="82">
        <f t="shared" si="162"/>
        <v>0</v>
      </c>
    </row>
    <row r="2776" spans="1:13" ht="30.75" thickBot="1">
      <c r="A2776" s="3"/>
      <c r="B2776" s="57" t="s">
        <v>132</v>
      </c>
      <c r="C2776" s="2"/>
      <c r="D2776" s="58" t="s">
        <v>132</v>
      </c>
      <c r="E2776" s="2" t="s">
        <v>478</v>
      </c>
      <c r="F2776" s="58">
        <v>5</v>
      </c>
      <c r="G2776" s="2" t="s">
        <v>269</v>
      </c>
      <c r="H2776" s="58">
        <v>3</v>
      </c>
      <c r="J2776" s="157" t="s">
        <v>135</v>
      </c>
      <c r="K2776" s="42" t="s">
        <v>107</v>
      </c>
      <c r="L2776" s="158"/>
      <c r="M2776" s="83"/>
    </row>
    <row r="2777" spans="1:13" ht="15.75" thickBot="1">
      <c r="A2777" s="4"/>
      <c r="B2777" s="58" t="s">
        <v>132</v>
      </c>
      <c r="C2777" s="5"/>
      <c r="D2777" s="58" t="s">
        <v>132</v>
      </c>
      <c r="E2777" s="5"/>
      <c r="F2777" s="58" t="s">
        <v>132</v>
      </c>
      <c r="G2777" s="5"/>
      <c r="H2777" s="58" t="s">
        <v>132</v>
      </c>
      <c r="K2777" s="90"/>
    </row>
    <row r="2778" spans="1:13" ht="15.75" thickBot="1">
      <c r="A2778"/>
      <c r="B2778"/>
      <c r="C2778"/>
      <c r="D2778"/>
      <c r="E2778"/>
      <c r="F2778"/>
      <c r="G2778"/>
      <c r="H2778"/>
      <c r="J2778"/>
      <c r="K2778"/>
      <c r="L2778"/>
    </row>
    <row r="2779" spans="1:13" ht="19.5" thickBot="1">
      <c r="A2779" s="391">
        <v>45454</v>
      </c>
      <c r="B2779" s="392"/>
      <c r="C2779" s="392"/>
      <c r="D2779" s="392"/>
      <c r="E2779" s="392"/>
      <c r="F2779" s="392"/>
      <c r="G2779" s="393"/>
      <c r="H2779" s="89">
        <f>SUM(B2781:B2794,D2781:D2794,F2781:F2794,H2781:H2794)+SUM(M2780:M2792)</f>
        <v>216</v>
      </c>
      <c r="J2779" s="53" t="s">
        <v>34</v>
      </c>
      <c r="K2779" s="54" t="s">
        <v>35</v>
      </c>
      <c r="L2779" s="91" t="s">
        <v>50</v>
      </c>
      <c r="M2779" s="161" t="s">
        <v>151</v>
      </c>
    </row>
    <row r="2780" spans="1:13" ht="60.75" thickBot="1">
      <c r="A2780" s="49" t="s">
        <v>0</v>
      </c>
      <c r="B2780" s="51" t="s">
        <v>120</v>
      </c>
      <c r="C2780" s="50" t="s">
        <v>1</v>
      </c>
      <c r="D2780" s="51" t="s">
        <v>120</v>
      </c>
      <c r="E2780" s="50" t="s">
        <v>112</v>
      </c>
      <c r="F2780" s="51" t="s">
        <v>120</v>
      </c>
      <c r="G2780" s="50" t="s">
        <v>131</v>
      </c>
      <c r="H2780" s="52" t="s">
        <v>120</v>
      </c>
      <c r="I2780" s="155">
        <f>H2779/230</f>
        <v>0.93913043478260871</v>
      </c>
      <c r="J2780" s="10" t="s">
        <v>21</v>
      </c>
      <c r="K2780" s="46" t="s">
        <v>467</v>
      </c>
      <c r="L2780" s="159" t="s">
        <v>47</v>
      </c>
      <c r="M2780" s="160">
        <f t="shared" ref="M2780:M2792" si="163">IF(L2780="✔",2,0)</f>
        <v>2</v>
      </c>
    </row>
    <row r="2781" spans="1:13" ht="45">
      <c r="A2781" s="47" t="s">
        <v>424</v>
      </c>
      <c r="B2781" s="48">
        <v>5</v>
      </c>
      <c r="C2781" s="48" t="s">
        <v>2</v>
      </c>
      <c r="D2781" s="48">
        <v>4</v>
      </c>
      <c r="E2781" s="48" t="s">
        <v>11</v>
      </c>
      <c r="F2781" s="55">
        <v>5</v>
      </c>
      <c r="G2781" s="48" t="s">
        <v>5</v>
      </c>
      <c r="H2781" s="138">
        <v>4</v>
      </c>
      <c r="J2781" s="7" t="s">
        <v>2</v>
      </c>
      <c r="K2781" s="2" t="s">
        <v>37</v>
      </c>
      <c r="L2781" s="156" t="s">
        <v>47</v>
      </c>
      <c r="M2781" s="82">
        <f t="shared" si="163"/>
        <v>2</v>
      </c>
    </row>
    <row r="2782" spans="1:13" ht="45">
      <c r="A2782" s="3" t="s">
        <v>113</v>
      </c>
      <c r="B2782" s="2">
        <v>4</v>
      </c>
      <c r="C2782" s="2" t="s">
        <v>21</v>
      </c>
      <c r="D2782" s="2">
        <v>2</v>
      </c>
      <c r="E2782" s="2" t="s">
        <v>479</v>
      </c>
      <c r="F2782" s="140">
        <v>5</v>
      </c>
      <c r="G2782" s="2" t="s">
        <v>6</v>
      </c>
      <c r="H2782" s="139">
        <v>4</v>
      </c>
      <c r="J2782" s="8" t="s">
        <v>4</v>
      </c>
      <c r="K2782" s="2" t="s">
        <v>39</v>
      </c>
      <c r="L2782" s="156" t="s">
        <v>47</v>
      </c>
      <c r="M2782" s="82">
        <f t="shared" si="163"/>
        <v>2</v>
      </c>
    </row>
    <row r="2783" spans="1:13" ht="45">
      <c r="A2783" s="3" t="s">
        <v>163</v>
      </c>
      <c r="B2783" s="2">
        <v>5</v>
      </c>
      <c r="C2783" s="2" t="s">
        <v>17</v>
      </c>
      <c r="D2783" s="2">
        <v>3</v>
      </c>
      <c r="E2783" s="2" t="s">
        <v>12</v>
      </c>
      <c r="F2783" s="140">
        <v>5</v>
      </c>
      <c r="G2783" s="2" t="s">
        <v>7</v>
      </c>
      <c r="H2783" s="139">
        <v>4</v>
      </c>
      <c r="J2783" s="8" t="s">
        <v>38</v>
      </c>
      <c r="K2783" s="2" t="s">
        <v>41</v>
      </c>
      <c r="L2783" s="156" t="s">
        <v>47</v>
      </c>
      <c r="M2783" s="82">
        <f t="shared" si="163"/>
        <v>2</v>
      </c>
    </row>
    <row r="2784" spans="1:13" ht="45">
      <c r="A2784" s="3" t="s">
        <v>114</v>
      </c>
      <c r="B2784" s="2">
        <v>5</v>
      </c>
      <c r="C2784" s="2" t="s">
        <v>4</v>
      </c>
      <c r="D2784" s="2">
        <v>3</v>
      </c>
      <c r="E2784" s="2" t="s">
        <v>13</v>
      </c>
      <c r="F2784" s="140">
        <v>4</v>
      </c>
      <c r="G2784" s="2" t="s">
        <v>8</v>
      </c>
      <c r="H2784" s="139">
        <v>4</v>
      </c>
      <c r="J2784" s="6" t="s">
        <v>20</v>
      </c>
      <c r="K2784" s="2" t="s">
        <v>44</v>
      </c>
      <c r="L2784" s="156" t="s">
        <v>47</v>
      </c>
      <c r="M2784" s="82">
        <f t="shared" si="163"/>
        <v>2</v>
      </c>
    </row>
    <row r="2785" spans="1:13" ht="60">
      <c r="A2785" s="3" t="s">
        <v>32</v>
      </c>
      <c r="B2785" s="2">
        <v>5</v>
      </c>
      <c r="C2785" s="2" t="s">
        <v>38</v>
      </c>
      <c r="D2785" s="2">
        <v>4</v>
      </c>
      <c r="E2785" s="2" t="s">
        <v>43</v>
      </c>
      <c r="F2785" s="140">
        <v>4</v>
      </c>
      <c r="G2785" s="2" t="s">
        <v>9</v>
      </c>
      <c r="H2785" s="139">
        <v>4</v>
      </c>
      <c r="J2785" s="8" t="s">
        <v>31</v>
      </c>
      <c r="K2785" s="2" t="s">
        <v>45</v>
      </c>
      <c r="L2785" s="156" t="s">
        <v>47</v>
      </c>
      <c r="M2785" s="82">
        <f t="shared" si="163"/>
        <v>2</v>
      </c>
    </row>
    <row r="2786" spans="1:13" ht="45">
      <c r="A2786" s="3" t="s">
        <v>115</v>
      </c>
      <c r="B2786" s="2">
        <v>5</v>
      </c>
      <c r="C2786" s="2" t="s">
        <v>27</v>
      </c>
      <c r="D2786" s="2">
        <v>4</v>
      </c>
      <c r="E2786" s="2" t="s">
        <v>14</v>
      </c>
      <c r="F2786" s="140">
        <v>4</v>
      </c>
      <c r="G2786" s="2" t="s">
        <v>10</v>
      </c>
      <c r="H2786" s="139">
        <v>4</v>
      </c>
      <c r="J2786" s="3" t="s">
        <v>33</v>
      </c>
      <c r="K2786" s="2" t="s">
        <v>49</v>
      </c>
      <c r="L2786" s="156" t="s">
        <v>47</v>
      </c>
      <c r="M2786" s="82">
        <f t="shared" si="163"/>
        <v>2</v>
      </c>
    </row>
    <row r="2787" spans="1:13" ht="45">
      <c r="A2787" s="3" t="s">
        <v>116</v>
      </c>
      <c r="B2787" s="2">
        <v>5</v>
      </c>
      <c r="C2787" s="2" t="s">
        <v>323</v>
      </c>
      <c r="D2787" s="2">
        <v>4</v>
      </c>
      <c r="E2787" s="2" t="s">
        <v>15</v>
      </c>
      <c r="F2787" s="140">
        <v>4</v>
      </c>
      <c r="G2787" s="2" t="s">
        <v>18</v>
      </c>
      <c r="H2787" s="139">
        <v>4</v>
      </c>
      <c r="J2787" s="8" t="s">
        <v>16</v>
      </c>
      <c r="K2787" s="2" t="s">
        <v>40</v>
      </c>
      <c r="L2787" s="156" t="s">
        <v>48</v>
      </c>
      <c r="M2787" s="82">
        <f t="shared" si="163"/>
        <v>0</v>
      </c>
    </row>
    <row r="2788" spans="1:13" ht="60">
      <c r="A2788" s="3" t="s">
        <v>117</v>
      </c>
      <c r="B2788" s="2">
        <v>3</v>
      </c>
      <c r="C2788" s="2" t="s">
        <v>130</v>
      </c>
      <c r="D2788" s="2">
        <v>4</v>
      </c>
      <c r="E2788" s="2" t="s">
        <v>16</v>
      </c>
      <c r="F2788" s="140">
        <v>4</v>
      </c>
      <c r="G2788" s="2" t="s">
        <v>252</v>
      </c>
      <c r="H2788" s="139">
        <v>4</v>
      </c>
      <c r="J2788" s="9" t="s">
        <v>27</v>
      </c>
      <c r="K2788" s="2" t="s">
        <v>476</v>
      </c>
      <c r="L2788" s="156" t="s">
        <v>47</v>
      </c>
      <c r="M2788" s="82">
        <f t="shared" si="163"/>
        <v>2</v>
      </c>
    </row>
    <row r="2789" spans="1:13" ht="45">
      <c r="A2789" s="3" t="s">
        <v>118</v>
      </c>
      <c r="B2789" s="2">
        <v>5</v>
      </c>
      <c r="C2789" s="2" t="s">
        <v>164</v>
      </c>
      <c r="D2789" s="2">
        <v>3</v>
      </c>
      <c r="E2789" s="2" t="s">
        <v>26</v>
      </c>
      <c r="F2789" s="140">
        <v>4</v>
      </c>
      <c r="G2789" s="2" t="s">
        <v>25</v>
      </c>
      <c r="H2789" s="139">
        <v>4</v>
      </c>
      <c r="J2789" s="6" t="s">
        <v>28</v>
      </c>
      <c r="K2789" s="2" t="s">
        <v>40</v>
      </c>
      <c r="L2789" s="156" t="s">
        <v>47</v>
      </c>
      <c r="M2789" s="82">
        <f t="shared" si="163"/>
        <v>2</v>
      </c>
    </row>
    <row r="2790" spans="1:13" ht="45">
      <c r="A2790" s="3" t="s">
        <v>161</v>
      </c>
      <c r="B2790" s="2">
        <v>5</v>
      </c>
      <c r="C2790" s="2" t="s">
        <v>31</v>
      </c>
      <c r="D2790" s="2">
        <v>4</v>
      </c>
      <c r="E2790" s="2" t="s">
        <v>23</v>
      </c>
      <c r="F2790" s="140">
        <v>4</v>
      </c>
      <c r="G2790" s="2" t="s">
        <v>28</v>
      </c>
      <c r="H2790" s="139">
        <v>4</v>
      </c>
      <c r="J2790" s="3" t="s">
        <v>119</v>
      </c>
      <c r="K2790" s="2" t="s">
        <v>46</v>
      </c>
      <c r="L2790" s="156" t="s">
        <v>47</v>
      </c>
      <c r="M2790" s="82">
        <f t="shared" si="163"/>
        <v>2</v>
      </c>
    </row>
    <row r="2791" spans="1:13" ht="45">
      <c r="A2791" s="3"/>
      <c r="B2791" s="57" t="s">
        <v>132</v>
      </c>
      <c r="C2791" s="2" t="s">
        <v>30</v>
      </c>
      <c r="D2791" s="2">
        <v>4</v>
      </c>
      <c r="E2791" s="2" t="s">
        <v>490</v>
      </c>
      <c r="F2791" s="140">
        <v>4</v>
      </c>
      <c r="G2791" s="2" t="s">
        <v>29</v>
      </c>
      <c r="H2791" s="139">
        <v>4</v>
      </c>
      <c r="J2791" s="9" t="s">
        <v>31</v>
      </c>
      <c r="K2791" s="2" t="s">
        <v>51</v>
      </c>
      <c r="L2791" s="156" t="s">
        <v>47</v>
      </c>
      <c r="M2791" s="82">
        <f t="shared" si="163"/>
        <v>2</v>
      </c>
    </row>
    <row r="2792" spans="1:13" ht="30.75" thickBot="1">
      <c r="A2792" s="3"/>
      <c r="B2792" s="57" t="s">
        <v>132</v>
      </c>
      <c r="C2792" s="2"/>
      <c r="D2792" s="58" t="s">
        <v>132</v>
      </c>
      <c r="E2792" s="2" t="s">
        <v>144</v>
      </c>
      <c r="F2792" s="140">
        <v>4</v>
      </c>
      <c r="G2792" s="2" t="s">
        <v>318</v>
      </c>
      <c r="H2792" s="58">
        <v>4</v>
      </c>
      <c r="J2792" s="78" t="s">
        <v>117</v>
      </c>
      <c r="K2792" s="140" t="s">
        <v>152</v>
      </c>
      <c r="L2792" s="156" t="s">
        <v>48</v>
      </c>
      <c r="M2792" s="82">
        <f t="shared" si="163"/>
        <v>0</v>
      </c>
    </row>
    <row r="2793" spans="1:13" ht="30.75" thickBot="1">
      <c r="A2793" s="3"/>
      <c r="B2793" s="57" t="s">
        <v>132</v>
      </c>
      <c r="C2793" s="2"/>
      <c r="D2793" s="58" t="s">
        <v>132</v>
      </c>
      <c r="E2793" s="2" t="s">
        <v>478</v>
      </c>
      <c r="F2793" s="58">
        <v>5</v>
      </c>
      <c r="G2793" s="2" t="s">
        <v>269</v>
      </c>
      <c r="H2793" s="58">
        <v>4</v>
      </c>
      <c r="J2793" s="157" t="s">
        <v>135</v>
      </c>
      <c r="K2793" s="42" t="s">
        <v>107</v>
      </c>
      <c r="L2793" s="158"/>
      <c r="M2793" s="83"/>
    </row>
    <row r="2794" spans="1:13" ht="15.75" thickBot="1">
      <c r="A2794" s="4"/>
      <c r="B2794" s="58" t="s">
        <v>132</v>
      </c>
      <c r="C2794" s="5"/>
      <c r="D2794" s="58" t="s">
        <v>132</v>
      </c>
      <c r="E2794" s="5"/>
      <c r="F2794" s="58" t="s">
        <v>132</v>
      </c>
      <c r="G2794" s="5"/>
      <c r="H2794" s="58" t="s">
        <v>132</v>
      </c>
      <c r="K2794" s="90"/>
    </row>
    <row r="2795" spans="1:13" ht="15.75" thickBot="1">
      <c r="A2795"/>
      <c r="B2795"/>
      <c r="C2795"/>
      <c r="D2795"/>
      <c r="E2795"/>
      <c r="F2795"/>
      <c r="G2795"/>
      <c r="H2795"/>
      <c r="J2795"/>
      <c r="K2795"/>
      <c r="L2795"/>
    </row>
    <row r="2796" spans="1:13" ht="19.5" thickBot="1">
      <c r="A2796" s="391">
        <v>45455</v>
      </c>
      <c r="B2796" s="392"/>
      <c r="C2796" s="392"/>
      <c r="D2796" s="392"/>
      <c r="E2796" s="392"/>
      <c r="F2796" s="392"/>
      <c r="G2796" s="393"/>
      <c r="H2796" s="89">
        <f>SUM(B2798:B2811,D2798:D2811,F2798:F2811,H2798:H2811)+SUM(M2797:M2809)</f>
        <v>216</v>
      </c>
      <c r="J2796" s="53" t="s">
        <v>34</v>
      </c>
      <c r="K2796" s="54" t="s">
        <v>35</v>
      </c>
      <c r="L2796" s="91" t="s">
        <v>50</v>
      </c>
      <c r="M2796" s="161" t="s">
        <v>151</v>
      </c>
    </row>
    <row r="2797" spans="1:13" ht="60.75" thickBot="1">
      <c r="A2797" s="49" t="s">
        <v>0</v>
      </c>
      <c r="B2797" s="51" t="s">
        <v>120</v>
      </c>
      <c r="C2797" s="50" t="s">
        <v>1</v>
      </c>
      <c r="D2797" s="51" t="s">
        <v>120</v>
      </c>
      <c r="E2797" s="50" t="s">
        <v>112</v>
      </c>
      <c r="F2797" s="51" t="s">
        <v>120</v>
      </c>
      <c r="G2797" s="50" t="s">
        <v>131</v>
      </c>
      <c r="H2797" s="52" t="s">
        <v>120</v>
      </c>
      <c r="I2797" s="155">
        <f>H2796/230</f>
        <v>0.93913043478260871</v>
      </c>
      <c r="J2797" s="10" t="s">
        <v>21</v>
      </c>
      <c r="K2797" s="46" t="s">
        <v>467</v>
      </c>
      <c r="L2797" s="159" t="s">
        <v>47</v>
      </c>
      <c r="M2797" s="160">
        <f t="shared" ref="M2797:M2809" si="164">IF(L2797="✔",2,0)</f>
        <v>2</v>
      </c>
    </row>
    <row r="2798" spans="1:13" ht="45">
      <c r="A2798" s="47" t="s">
        <v>424</v>
      </c>
      <c r="B2798" s="48">
        <v>5</v>
      </c>
      <c r="C2798" s="48" t="s">
        <v>2</v>
      </c>
      <c r="D2798" s="48">
        <v>4</v>
      </c>
      <c r="E2798" s="48" t="s">
        <v>11</v>
      </c>
      <c r="F2798" s="55">
        <v>5</v>
      </c>
      <c r="G2798" s="48" t="s">
        <v>5</v>
      </c>
      <c r="H2798" s="138">
        <v>4</v>
      </c>
      <c r="J2798" s="7" t="s">
        <v>2</v>
      </c>
      <c r="K2798" s="2" t="s">
        <v>37</v>
      </c>
      <c r="L2798" s="156" t="s">
        <v>47</v>
      </c>
      <c r="M2798" s="82">
        <f t="shared" si="164"/>
        <v>2</v>
      </c>
    </row>
    <row r="2799" spans="1:13" ht="45">
      <c r="A2799" s="3" t="s">
        <v>113</v>
      </c>
      <c r="B2799" s="2">
        <v>4</v>
      </c>
      <c r="C2799" s="2" t="s">
        <v>21</v>
      </c>
      <c r="D2799" s="2">
        <v>2</v>
      </c>
      <c r="E2799" s="2" t="s">
        <v>479</v>
      </c>
      <c r="F2799" s="140">
        <v>5</v>
      </c>
      <c r="G2799" s="2" t="s">
        <v>6</v>
      </c>
      <c r="H2799" s="139">
        <v>4</v>
      </c>
      <c r="J2799" s="8" t="s">
        <v>4</v>
      </c>
      <c r="K2799" s="2" t="s">
        <v>39</v>
      </c>
      <c r="L2799" s="156" t="s">
        <v>47</v>
      </c>
      <c r="M2799" s="82">
        <f t="shared" si="164"/>
        <v>2</v>
      </c>
    </row>
    <row r="2800" spans="1:13" ht="45">
      <c r="A2800" s="3" t="s">
        <v>163</v>
      </c>
      <c r="B2800" s="2">
        <v>5</v>
      </c>
      <c r="C2800" s="2" t="s">
        <v>17</v>
      </c>
      <c r="D2800" s="2">
        <v>3</v>
      </c>
      <c r="E2800" s="2" t="s">
        <v>12</v>
      </c>
      <c r="F2800" s="140">
        <v>5</v>
      </c>
      <c r="G2800" s="2" t="s">
        <v>7</v>
      </c>
      <c r="H2800" s="139">
        <v>4</v>
      </c>
      <c r="J2800" s="8" t="s">
        <v>38</v>
      </c>
      <c r="K2800" s="2" t="s">
        <v>41</v>
      </c>
      <c r="L2800" s="156" t="s">
        <v>47</v>
      </c>
      <c r="M2800" s="82">
        <f t="shared" si="164"/>
        <v>2</v>
      </c>
    </row>
    <row r="2801" spans="1:13" ht="45">
      <c r="A2801" s="3" t="s">
        <v>114</v>
      </c>
      <c r="B2801" s="2">
        <v>5</v>
      </c>
      <c r="C2801" s="2" t="s">
        <v>4</v>
      </c>
      <c r="D2801" s="2">
        <v>3</v>
      </c>
      <c r="E2801" s="2" t="s">
        <v>13</v>
      </c>
      <c r="F2801" s="140">
        <v>4</v>
      </c>
      <c r="G2801" s="2" t="s">
        <v>8</v>
      </c>
      <c r="H2801" s="139">
        <v>4</v>
      </c>
      <c r="J2801" s="6" t="s">
        <v>20</v>
      </c>
      <c r="K2801" s="2" t="s">
        <v>44</v>
      </c>
      <c r="L2801" s="156" t="s">
        <v>47</v>
      </c>
      <c r="M2801" s="82">
        <f t="shared" si="164"/>
        <v>2</v>
      </c>
    </row>
    <row r="2802" spans="1:13" ht="60">
      <c r="A2802" s="3" t="s">
        <v>32</v>
      </c>
      <c r="B2802" s="2">
        <v>5</v>
      </c>
      <c r="C2802" s="2" t="s">
        <v>38</v>
      </c>
      <c r="D2802" s="2">
        <v>4</v>
      </c>
      <c r="E2802" s="2" t="s">
        <v>43</v>
      </c>
      <c r="F2802" s="140">
        <v>4</v>
      </c>
      <c r="G2802" s="2" t="s">
        <v>9</v>
      </c>
      <c r="H2802" s="139">
        <v>4</v>
      </c>
      <c r="J2802" s="8" t="s">
        <v>31</v>
      </c>
      <c r="K2802" s="2" t="s">
        <v>45</v>
      </c>
      <c r="L2802" s="156" t="s">
        <v>47</v>
      </c>
      <c r="M2802" s="82">
        <f t="shared" si="164"/>
        <v>2</v>
      </c>
    </row>
    <row r="2803" spans="1:13" ht="45">
      <c r="A2803" s="3" t="s">
        <v>115</v>
      </c>
      <c r="B2803" s="2">
        <v>5</v>
      </c>
      <c r="C2803" s="2" t="s">
        <v>27</v>
      </c>
      <c r="D2803" s="2">
        <v>4</v>
      </c>
      <c r="E2803" s="2" t="s">
        <v>14</v>
      </c>
      <c r="F2803" s="140">
        <v>4</v>
      </c>
      <c r="G2803" s="2" t="s">
        <v>10</v>
      </c>
      <c r="H2803" s="139">
        <v>4</v>
      </c>
      <c r="J2803" s="3" t="s">
        <v>33</v>
      </c>
      <c r="K2803" s="2" t="s">
        <v>49</v>
      </c>
      <c r="L2803" s="156" t="s">
        <v>47</v>
      </c>
      <c r="M2803" s="82">
        <f t="shared" si="164"/>
        <v>2</v>
      </c>
    </row>
    <row r="2804" spans="1:13" ht="45">
      <c r="A2804" s="3" t="s">
        <v>116</v>
      </c>
      <c r="B2804" s="2">
        <v>5</v>
      </c>
      <c r="C2804" s="2" t="s">
        <v>323</v>
      </c>
      <c r="D2804" s="2">
        <v>4</v>
      </c>
      <c r="E2804" s="2" t="s">
        <v>15</v>
      </c>
      <c r="F2804" s="140">
        <v>4</v>
      </c>
      <c r="G2804" s="2" t="s">
        <v>18</v>
      </c>
      <c r="H2804" s="139">
        <v>4</v>
      </c>
      <c r="J2804" s="8" t="s">
        <v>16</v>
      </c>
      <c r="K2804" s="2" t="s">
        <v>40</v>
      </c>
      <c r="L2804" s="156" t="s">
        <v>48</v>
      </c>
      <c r="M2804" s="82">
        <f t="shared" si="164"/>
        <v>0</v>
      </c>
    </row>
    <row r="2805" spans="1:13" ht="60">
      <c r="A2805" s="3" t="s">
        <v>117</v>
      </c>
      <c r="B2805" s="2">
        <v>3</v>
      </c>
      <c r="C2805" s="2" t="s">
        <v>130</v>
      </c>
      <c r="D2805" s="2">
        <v>4</v>
      </c>
      <c r="E2805" s="2" t="s">
        <v>16</v>
      </c>
      <c r="F2805" s="140">
        <v>4</v>
      </c>
      <c r="G2805" s="2" t="s">
        <v>252</v>
      </c>
      <c r="H2805" s="139">
        <v>4</v>
      </c>
      <c r="J2805" s="9" t="s">
        <v>27</v>
      </c>
      <c r="K2805" s="2" t="s">
        <v>476</v>
      </c>
      <c r="L2805" s="156" t="s">
        <v>47</v>
      </c>
      <c r="M2805" s="82">
        <f t="shared" si="164"/>
        <v>2</v>
      </c>
    </row>
    <row r="2806" spans="1:13" ht="45">
      <c r="A2806" s="3" t="s">
        <v>118</v>
      </c>
      <c r="B2806" s="2">
        <v>5</v>
      </c>
      <c r="C2806" s="2" t="s">
        <v>164</v>
      </c>
      <c r="D2806" s="2">
        <v>3</v>
      </c>
      <c r="E2806" s="2" t="s">
        <v>26</v>
      </c>
      <c r="F2806" s="140">
        <v>4</v>
      </c>
      <c r="G2806" s="2" t="s">
        <v>25</v>
      </c>
      <c r="H2806" s="139">
        <v>4</v>
      </c>
      <c r="J2806" s="6" t="s">
        <v>28</v>
      </c>
      <c r="K2806" s="2" t="s">
        <v>40</v>
      </c>
      <c r="L2806" s="156" t="s">
        <v>47</v>
      </c>
      <c r="M2806" s="82">
        <f t="shared" si="164"/>
        <v>2</v>
      </c>
    </row>
    <row r="2807" spans="1:13" ht="45">
      <c r="A2807" s="3" t="s">
        <v>161</v>
      </c>
      <c r="B2807" s="2">
        <v>5</v>
      </c>
      <c r="C2807" s="2" t="s">
        <v>31</v>
      </c>
      <c r="D2807" s="2">
        <v>4</v>
      </c>
      <c r="E2807" s="2" t="s">
        <v>23</v>
      </c>
      <c r="F2807" s="140">
        <v>4</v>
      </c>
      <c r="G2807" s="2" t="s">
        <v>28</v>
      </c>
      <c r="H2807" s="139">
        <v>4</v>
      </c>
      <c r="J2807" s="3" t="s">
        <v>119</v>
      </c>
      <c r="K2807" s="2" t="s">
        <v>46</v>
      </c>
      <c r="L2807" s="156" t="s">
        <v>47</v>
      </c>
      <c r="M2807" s="82">
        <f t="shared" si="164"/>
        <v>2</v>
      </c>
    </row>
    <row r="2808" spans="1:13" ht="45">
      <c r="A2808" s="3"/>
      <c r="B2808" s="57" t="s">
        <v>132</v>
      </c>
      <c r="C2808" s="2" t="s">
        <v>30</v>
      </c>
      <c r="D2808" s="2">
        <v>4</v>
      </c>
      <c r="E2808" s="2" t="s">
        <v>490</v>
      </c>
      <c r="F2808" s="140">
        <v>4</v>
      </c>
      <c r="G2808" s="2" t="s">
        <v>29</v>
      </c>
      <c r="H2808" s="139">
        <v>4</v>
      </c>
      <c r="J2808" s="9" t="s">
        <v>31</v>
      </c>
      <c r="K2808" s="2" t="s">
        <v>51</v>
      </c>
      <c r="L2808" s="156" t="s">
        <v>47</v>
      </c>
      <c r="M2808" s="82">
        <f t="shared" si="164"/>
        <v>2</v>
      </c>
    </row>
    <row r="2809" spans="1:13" ht="30.75" thickBot="1">
      <c r="A2809" s="3"/>
      <c r="B2809" s="57" t="s">
        <v>132</v>
      </c>
      <c r="C2809" s="2"/>
      <c r="D2809" s="58" t="s">
        <v>132</v>
      </c>
      <c r="E2809" s="2" t="s">
        <v>144</v>
      </c>
      <c r="F2809" s="140">
        <v>4</v>
      </c>
      <c r="G2809" s="2" t="s">
        <v>318</v>
      </c>
      <c r="H2809" s="58">
        <v>4</v>
      </c>
      <c r="J2809" s="78" t="s">
        <v>117</v>
      </c>
      <c r="K2809" s="140" t="s">
        <v>152</v>
      </c>
      <c r="L2809" s="156" t="s">
        <v>48</v>
      </c>
      <c r="M2809" s="82">
        <f t="shared" si="164"/>
        <v>0</v>
      </c>
    </row>
    <row r="2810" spans="1:13" ht="30.75" thickBot="1">
      <c r="A2810" s="3"/>
      <c r="B2810" s="57" t="s">
        <v>132</v>
      </c>
      <c r="C2810" s="2"/>
      <c r="D2810" s="58" t="s">
        <v>132</v>
      </c>
      <c r="E2810" s="2" t="s">
        <v>478</v>
      </c>
      <c r="F2810" s="58">
        <v>5</v>
      </c>
      <c r="G2810" s="2" t="s">
        <v>269</v>
      </c>
      <c r="H2810" s="58">
        <v>4</v>
      </c>
      <c r="J2810" s="157" t="s">
        <v>135</v>
      </c>
      <c r="K2810" s="42" t="s">
        <v>107</v>
      </c>
      <c r="L2810" s="158"/>
      <c r="M2810" s="83"/>
    </row>
    <row r="2811" spans="1:13" ht="15.75" thickBot="1">
      <c r="A2811" s="4"/>
      <c r="B2811" s="58" t="s">
        <v>132</v>
      </c>
      <c r="C2811" s="5"/>
      <c r="D2811" s="58" t="s">
        <v>132</v>
      </c>
      <c r="E2811" s="5"/>
      <c r="F2811" s="58" t="s">
        <v>132</v>
      </c>
      <c r="G2811" s="5"/>
      <c r="H2811" s="58" t="s">
        <v>132</v>
      </c>
      <c r="K2811" s="90"/>
    </row>
    <row r="2812" spans="1:13" ht="15.75" thickBot="1">
      <c r="A2812"/>
      <c r="B2812"/>
      <c r="C2812"/>
      <c r="D2812"/>
      <c r="E2812"/>
      <c r="F2812"/>
      <c r="G2812"/>
      <c r="H2812"/>
      <c r="J2812"/>
      <c r="K2812"/>
      <c r="L2812"/>
    </row>
    <row r="2813" spans="1:13" ht="19.5" thickBot="1">
      <c r="A2813" s="391">
        <v>45456</v>
      </c>
      <c r="B2813" s="392"/>
      <c r="C2813" s="392"/>
      <c r="D2813" s="392"/>
      <c r="E2813" s="392"/>
      <c r="F2813" s="392"/>
      <c r="G2813" s="393"/>
      <c r="H2813" s="89">
        <f>SUM(B2815:B2828,D2815:D2828,F2815:F2828,H2815:H2828)+SUM(M2814:M2826)</f>
        <v>216</v>
      </c>
      <c r="J2813" s="53" t="s">
        <v>34</v>
      </c>
      <c r="K2813" s="54" t="s">
        <v>35</v>
      </c>
      <c r="L2813" s="91" t="s">
        <v>50</v>
      </c>
      <c r="M2813" s="161" t="s">
        <v>151</v>
      </c>
    </row>
    <row r="2814" spans="1:13" ht="60.75" thickBot="1">
      <c r="A2814" s="49" t="s">
        <v>0</v>
      </c>
      <c r="B2814" s="51" t="s">
        <v>120</v>
      </c>
      <c r="C2814" s="50" t="s">
        <v>1</v>
      </c>
      <c r="D2814" s="51" t="s">
        <v>120</v>
      </c>
      <c r="E2814" s="50" t="s">
        <v>112</v>
      </c>
      <c r="F2814" s="51" t="s">
        <v>120</v>
      </c>
      <c r="G2814" s="50" t="s">
        <v>131</v>
      </c>
      <c r="H2814" s="52" t="s">
        <v>120</v>
      </c>
      <c r="I2814" s="155">
        <f>H2813/230</f>
        <v>0.93913043478260871</v>
      </c>
      <c r="J2814" s="10" t="s">
        <v>21</v>
      </c>
      <c r="K2814" s="46" t="s">
        <v>467</v>
      </c>
      <c r="L2814" s="159" t="s">
        <v>47</v>
      </c>
      <c r="M2814" s="160">
        <f t="shared" ref="M2814:M2826" si="165">IF(L2814="✔",2,0)</f>
        <v>2</v>
      </c>
    </row>
    <row r="2815" spans="1:13" ht="45">
      <c r="A2815" s="47" t="s">
        <v>424</v>
      </c>
      <c r="B2815" s="48">
        <v>5</v>
      </c>
      <c r="C2815" s="48" t="s">
        <v>2</v>
      </c>
      <c r="D2815" s="48">
        <v>4</v>
      </c>
      <c r="E2815" s="48" t="s">
        <v>11</v>
      </c>
      <c r="F2815" s="55">
        <v>5</v>
      </c>
      <c r="G2815" s="48" t="s">
        <v>5</v>
      </c>
      <c r="H2815" s="138">
        <v>4</v>
      </c>
      <c r="J2815" s="7" t="s">
        <v>2</v>
      </c>
      <c r="K2815" s="2" t="s">
        <v>37</v>
      </c>
      <c r="L2815" s="156" t="s">
        <v>47</v>
      </c>
      <c r="M2815" s="82">
        <f t="shared" si="165"/>
        <v>2</v>
      </c>
    </row>
    <row r="2816" spans="1:13" ht="45">
      <c r="A2816" s="3" t="s">
        <v>113</v>
      </c>
      <c r="B2816" s="2">
        <v>4</v>
      </c>
      <c r="C2816" s="2" t="s">
        <v>21</v>
      </c>
      <c r="D2816" s="2">
        <v>2</v>
      </c>
      <c r="E2816" s="2" t="s">
        <v>479</v>
      </c>
      <c r="F2816" s="140">
        <v>5</v>
      </c>
      <c r="G2816" s="2" t="s">
        <v>6</v>
      </c>
      <c r="H2816" s="139">
        <v>4</v>
      </c>
      <c r="J2816" s="8" t="s">
        <v>4</v>
      </c>
      <c r="K2816" s="2" t="s">
        <v>39</v>
      </c>
      <c r="L2816" s="156" t="s">
        <v>47</v>
      </c>
      <c r="M2816" s="82">
        <f t="shared" si="165"/>
        <v>2</v>
      </c>
    </row>
    <row r="2817" spans="1:13" ht="45">
      <c r="A2817" s="3" t="s">
        <v>163</v>
      </c>
      <c r="B2817" s="2">
        <v>5</v>
      </c>
      <c r="C2817" s="2" t="s">
        <v>17</v>
      </c>
      <c r="D2817" s="2">
        <v>3</v>
      </c>
      <c r="E2817" s="2" t="s">
        <v>12</v>
      </c>
      <c r="F2817" s="140">
        <v>5</v>
      </c>
      <c r="G2817" s="2" t="s">
        <v>7</v>
      </c>
      <c r="H2817" s="139">
        <v>4</v>
      </c>
      <c r="J2817" s="8" t="s">
        <v>38</v>
      </c>
      <c r="K2817" s="2" t="s">
        <v>41</v>
      </c>
      <c r="L2817" s="156" t="s">
        <v>47</v>
      </c>
      <c r="M2817" s="82">
        <f t="shared" si="165"/>
        <v>2</v>
      </c>
    </row>
    <row r="2818" spans="1:13" ht="45">
      <c r="A2818" s="3" t="s">
        <v>114</v>
      </c>
      <c r="B2818" s="2">
        <v>5</v>
      </c>
      <c r="C2818" s="2" t="s">
        <v>4</v>
      </c>
      <c r="D2818" s="2">
        <v>3</v>
      </c>
      <c r="E2818" s="2" t="s">
        <v>13</v>
      </c>
      <c r="F2818" s="140">
        <v>4</v>
      </c>
      <c r="G2818" s="2" t="s">
        <v>8</v>
      </c>
      <c r="H2818" s="139">
        <v>4</v>
      </c>
      <c r="J2818" s="6" t="s">
        <v>20</v>
      </c>
      <c r="K2818" s="2" t="s">
        <v>44</v>
      </c>
      <c r="L2818" s="156" t="s">
        <v>47</v>
      </c>
      <c r="M2818" s="82">
        <f t="shared" si="165"/>
        <v>2</v>
      </c>
    </row>
    <row r="2819" spans="1:13" ht="60">
      <c r="A2819" s="3" t="s">
        <v>32</v>
      </c>
      <c r="B2819" s="2">
        <v>5</v>
      </c>
      <c r="C2819" s="2" t="s">
        <v>38</v>
      </c>
      <c r="D2819" s="2">
        <v>4</v>
      </c>
      <c r="E2819" s="2" t="s">
        <v>43</v>
      </c>
      <c r="F2819" s="140">
        <v>4</v>
      </c>
      <c r="G2819" s="2" t="s">
        <v>9</v>
      </c>
      <c r="H2819" s="139">
        <v>4</v>
      </c>
      <c r="J2819" s="8" t="s">
        <v>31</v>
      </c>
      <c r="K2819" s="2" t="s">
        <v>45</v>
      </c>
      <c r="L2819" s="156" t="s">
        <v>47</v>
      </c>
      <c r="M2819" s="82">
        <f t="shared" si="165"/>
        <v>2</v>
      </c>
    </row>
    <row r="2820" spans="1:13" ht="45">
      <c r="A2820" s="3" t="s">
        <v>115</v>
      </c>
      <c r="B2820" s="2">
        <v>5</v>
      </c>
      <c r="C2820" s="2" t="s">
        <v>27</v>
      </c>
      <c r="D2820" s="2">
        <v>4</v>
      </c>
      <c r="E2820" s="2" t="s">
        <v>14</v>
      </c>
      <c r="F2820" s="140">
        <v>4</v>
      </c>
      <c r="G2820" s="2" t="s">
        <v>10</v>
      </c>
      <c r="H2820" s="139">
        <v>4</v>
      </c>
      <c r="J2820" s="3" t="s">
        <v>33</v>
      </c>
      <c r="K2820" s="2" t="s">
        <v>49</v>
      </c>
      <c r="L2820" s="156" t="s">
        <v>47</v>
      </c>
      <c r="M2820" s="82">
        <f t="shared" si="165"/>
        <v>2</v>
      </c>
    </row>
    <row r="2821" spans="1:13" ht="45">
      <c r="A2821" s="3" t="s">
        <v>116</v>
      </c>
      <c r="B2821" s="2">
        <v>5</v>
      </c>
      <c r="C2821" s="2" t="s">
        <v>323</v>
      </c>
      <c r="D2821" s="2">
        <v>4</v>
      </c>
      <c r="E2821" s="2" t="s">
        <v>15</v>
      </c>
      <c r="F2821" s="140">
        <v>4</v>
      </c>
      <c r="G2821" s="2" t="s">
        <v>18</v>
      </c>
      <c r="H2821" s="139">
        <v>4</v>
      </c>
      <c r="J2821" s="8" t="s">
        <v>16</v>
      </c>
      <c r="K2821" s="2" t="s">
        <v>40</v>
      </c>
      <c r="L2821" s="156" t="s">
        <v>48</v>
      </c>
      <c r="M2821" s="82">
        <f t="shared" si="165"/>
        <v>0</v>
      </c>
    </row>
    <row r="2822" spans="1:13" ht="60">
      <c r="A2822" s="3" t="s">
        <v>117</v>
      </c>
      <c r="B2822" s="2">
        <v>3</v>
      </c>
      <c r="C2822" s="2" t="s">
        <v>130</v>
      </c>
      <c r="D2822" s="2">
        <v>4</v>
      </c>
      <c r="E2822" s="2" t="s">
        <v>16</v>
      </c>
      <c r="F2822" s="140">
        <v>4</v>
      </c>
      <c r="G2822" s="2" t="s">
        <v>252</v>
      </c>
      <c r="H2822" s="139">
        <v>4</v>
      </c>
      <c r="J2822" s="9" t="s">
        <v>27</v>
      </c>
      <c r="K2822" s="2" t="s">
        <v>476</v>
      </c>
      <c r="L2822" s="156" t="s">
        <v>47</v>
      </c>
      <c r="M2822" s="82">
        <f t="shared" si="165"/>
        <v>2</v>
      </c>
    </row>
    <row r="2823" spans="1:13" ht="45">
      <c r="A2823" s="3" t="s">
        <v>118</v>
      </c>
      <c r="B2823" s="2">
        <v>5</v>
      </c>
      <c r="C2823" s="2" t="s">
        <v>164</v>
      </c>
      <c r="D2823" s="2">
        <v>3</v>
      </c>
      <c r="E2823" s="2" t="s">
        <v>26</v>
      </c>
      <c r="F2823" s="140">
        <v>4</v>
      </c>
      <c r="G2823" s="2" t="s">
        <v>25</v>
      </c>
      <c r="H2823" s="139">
        <v>4</v>
      </c>
      <c r="J2823" s="6" t="s">
        <v>28</v>
      </c>
      <c r="K2823" s="2" t="s">
        <v>40</v>
      </c>
      <c r="L2823" s="156" t="s">
        <v>47</v>
      </c>
      <c r="M2823" s="82">
        <f t="shared" si="165"/>
        <v>2</v>
      </c>
    </row>
    <row r="2824" spans="1:13" ht="45">
      <c r="A2824" s="3" t="s">
        <v>161</v>
      </c>
      <c r="B2824" s="2">
        <v>5</v>
      </c>
      <c r="C2824" s="2" t="s">
        <v>31</v>
      </c>
      <c r="D2824" s="2">
        <v>4</v>
      </c>
      <c r="E2824" s="2" t="s">
        <v>23</v>
      </c>
      <c r="F2824" s="140">
        <v>4</v>
      </c>
      <c r="G2824" s="2" t="s">
        <v>28</v>
      </c>
      <c r="H2824" s="139">
        <v>4</v>
      </c>
      <c r="J2824" s="3" t="s">
        <v>119</v>
      </c>
      <c r="K2824" s="2" t="s">
        <v>46</v>
      </c>
      <c r="L2824" s="156" t="s">
        <v>47</v>
      </c>
      <c r="M2824" s="82">
        <f t="shared" si="165"/>
        <v>2</v>
      </c>
    </row>
    <row r="2825" spans="1:13" ht="45">
      <c r="A2825" s="3"/>
      <c r="B2825" s="57" t="s">
        <v>132</v>
      </c>
      <c r="C2825" s="2" t="s">
        <v>30</v>
      </c>
      <c r="D2825" s="2">
        <v>4</v>
      </c>
      <c r="E2825" s="2" t="s">
        <v>490</v>
      </c>
      <c r="F2825" s="140">
        <v>4</v>
      </c>
      <c r="G2825" s="2" t="s">
        <v>29</v>
      </c>
      <c r="H2825" s="139">
        <v>4</v>
      </c>
      <c r="J2825" s="9" t="s">
        <v>31</v>
      </c>
      <c r="K2825" s="2" t="s">
        <v>51</v>
      </c>
      <c r="L2825" s="156" t="s">
        <v>47</v>
      </c>
      <c r="M2825" s="82">
        <f t="shared" si="165"/>
        <v>2</v>
      </c>
    </row>
    <row r="2826" spans="1:13" ht="30.75" thickBot="1">
      <c r="A2826" s="3"/>
      <c r="B2826" s="57" t="s">
        <v>132</v>
      </c>
      <c r="C2826" s="2"/>
      <c r="D2826" s="58" t="s">
        <v>132</v>
      </c>
      <c r="E2826" s="2" t="s">
        <v>144</v>
      </c>
      <c r="F2826" s="140">
        <v>4</v>
      </c>
      <c r="G2826" s="2" t="s">
        <v>318</v>
      </c>
      <c r="H2826" s="58">
        <v>4</v>
      </c>
      <c r="J2826" s="78" t="s">
        <v>117</v>
      </c>
      <c r="K2826" s="140" t="s">
        <v>152</v>
      </c>
      <c r="L2826" s="156" t="s">
        <v>48</v>
      </c>
      <c r="M2826" s="82">
        <f t="shared" si="165"/>
        <v>0</v>
      </c>
    </row>
    <row r="2827" spans="1:13" ht="30.75" thickBot="1">
      <c r="A2827" s="3"/>
      <c r="B2827" s="57" t="s">
        <v>132</v>
      </c>
      <c r="C2827" s="2"/>
      <c r="D2827" s="58" t="s">
        <v>132</v>
      </c>
      <c r="E2827" s="2" t="s">
        <v>478</v>
      </c>
      <c r="F2827" s="58">
        <v>5</v>
      </c>
      <c r="G2827" s="2" t="s">
        <v>269</v>
      </c>
      <c r="H2827" s="58">
        <v>4</v>
      </c>
      <c r="J2827" s="157" t="s">
        <v>135</v>
      </c>
      <c r="K2827" s="42" t="s">
        <v>107</v>
      </c>
      <c r="L2827" s="158"/>
      <c r="M2827" s="83"/>
    </row>
    <row r="2828" spans="1:13" ht="15.75" thickBot="1">
      <c r="A2828" s="4"/>
      <c r="B2828" s="58" t="s">
        <v>132</v>
      </c>
      <c r="C2828" s="5"/>
      <c r="D2828" s="58" t="s">
        <v>132</v>
      </c>
      <c r="E2828" s="5"/>
      <c r="F2828" s="58" t="s">
        <v>132</v>
      </c>
      <c r="G2828" s="5"/>
      <c r="H2828" s="58" t="s">
        <v>132</v>
      </c>
      <c r="K2828" s="90"/>
    </row>
    <row r="2829" spans="1:13" ht="15.75" thickBot="1">
      <c r="A2829"/>
      <c r="B2829"/>
      <c r="C2829"/>
      <c r="D2829"/>
      <c r="E2829"/>
      <c r="F2829"/>
      <c r="G2829"/>
      <c r="H2829"/>
      <c r="J2829"/>
      <c r="K2829"/>
      <c r="L2829"/>
    </row>
    <row r="2830" spans="1:13" ht="19.5" thickBot="1">
      <c r="A2830" s="391">
        <v>45457</v>
      </c>
      <c r="B2830" s="392"/>
      <c r="C2830" s="392"/>
      <c r="D2830" s="392"/>
      <c r="E2830" s="392"/>
      <c r="F2830" s="392"/>
      <c r="G2830" s="393"/>
      <c r="H2830" s="89">
        <f>SUM(B2832:B2845,D2832:D2845,F2832:F2845,H2832:H2845)+SUM(M2831:M2843)</f>
        <v>216</v>
      </c>
      <c r="J2830" s="53" t="s">
        <v>34</v>
      </c>
      <c r="K2830" s="54" t="s">
        <v>35</v>
      </c>
      <c r="L2830" s="91" t="s">
        <v>50</v>
      </c>
      <c r="M2830" s="161" t="s">
        <v>151</v>
      </c>
    </row>
    <row r="2831" spans="1:13" ht="60.75" thickBot="1">
      <c r="A2831" s="49" t="s">
        <v>0</v>
      </c>
      <c r="B2831" s="51" t="s">
        <v>120</v>
      </c>
      <c r="C2831" s="50" t="s">
        <v>1</v>
      </c>
      <c r="D2831" s="51" t="s">
        <v>120</v>
      </c>
      <c r="E2831" s="50" t="s">
        <v>112</v>
      </c>
      <c r="F2831" s="51" t="s">
        <v>120</v>
      </c>
      <c r="G2831" s="50" t="s">
        <v>131</v>
      </c>
      <c r="H2831" s="52" t="s">
        <v>120</v>
      </c>
      <c r="I2831" s="155">
        <f>H2830/230</f>
        <v>0.93913043478260871</v>
      </c>
      <c r="J2831" s="10" t="s">
        <v>21</v>
      </c>
      <c r="K2831" s="46" t="s">
        <v>467</v>
      </c>
      <c r="L2831" s="159" t="s">
        <v>47</v>
      </c>
      <c r="M2831" s="160">
        <f t="shared" ref="M2831:M2843" si="166">IF(L2831="✔",2,0)</f>
        <v>2</v>
      </c>
    </row>
    <row r="2832" spans="1:13" ht="45">
      <c r="A2832" s="47" t="s">
        <v>424</v>
      </c>
      <c r="B2832" s="48">
        <v>5</v>
      </c>
      <c r="C2832" s="48" t="s">
        <v>2</v>
      </c>
      <c r="D2832" s="48">
        <v>4</v>
      </c>
      <c r="E2832" s="48" t="s">
        <v>11</v>
      </c>
      <c r="F2832" s="55">
        <v>5</v>
      </c>
      <c r="G2832" s="48" t="s">
        <v>5</v>
      </c>
      <c r="H2832" s="138">
        <v>4</v>
      </c>
      <c r="J2832" s="7" t="s">
        <v>2</v>
      </c>
      <c r="K2832" s="2" t="s">
        <v>37</v>
      </c>
      <c r="L2832" s="156" t="s">
        <v>47</v>
      </c>
      <c r="M2832" s="82">
        <f t="shared" si="166"/>
        <v>2</v>
      </c>
    </row>
    <row r="2833" spans="1:13" ht="45">
      <c r="A2833" s="3" t="s">
        <v>113</v>
      </c>
      <c r="B2833" s="2">
        <v>4</v>
      </c>
      <c r="C2833" s="2" t="s">
        <v>21</v>
      </c>
      <c r="D2833" s="2">
        <v>2</v>
      </c>
      <c r="E2833" s="2" t="s">
        <v>479</v>
      </c>
      <c r="F2833" s="140">
        <v>5</v>
      </c>
      <c r="G2833" s="2" t="s">
        <v>6</v>
      </c>
      <c r="H2833" s="139">
        <v>4</v>
      </c>
      <c r="J2833" s="8" t="s">
        <v>4</v>
      </c>
      <c r="K2833" s="2" t="s">
        <v>39</v>
      </c>
      <c r="L2833" s="156" t="s">
        <v>47</v>
      </c>
      <c r="M2833" s="82">
        <f t="shared" si="166"/>
        <v>2</v>
      </c>
    </row>
    <row r="2834" spans="1:13" ht="45">
      <c r="A2834" s="3" t="s">
        <v>163</v>
      </c>
      <c r="B2834" s="2">
        <v>5</v>
      </c>
      <c r="C2834" s="2" t="s">
        <v>17</v>
      </c>
      <c r="D2834" s="2">
        <v>3</v>
      </c>
      <c r="E2834" s="2" t="s">
        <v>12</v>
      </c>
      <c r="F2834" s="140">
        <v>5</v>
      </c>
      <c r="G2834" s="2" t="s">
        <v>7</v>
      </c>
      <c r="H2834" s="139">
        <v>4</v>
      </c>
      <c r="J2834" s="8" t="s">
        <v>38</v>
      </c>
      <c r="K2834" s="2" t="s">
        <v>41</v>
      </c>
      <c r="L2834" s="156" t="s">
        <v>47</v>
      </c>
      <c r="M2834" s="82">
        <f t="shared" si="166"/>
        <v>2</v>
      </c>
    </row>
    <row r="2835" spans="1:13" ht="45">
      <c r="A2835" s="3" t="s">
        <v>114</v>
      </c>
      <c r="B2835" s="2">
        <v>5</v>
      </c>
      <c r="C2835" s="2" t="s">
        <v>4</v>
      </c>
      <c r="D2835" s="2">
        <v>3</v>
      </c>
      <c r="E2835" s="2" t="s">
        <v>13</v>
      </c>
      <c r="F2835" s="140">
        <v>4</v>
      </c>
      <c r="G2835" s="2" t="s">
        <v>8</v>
      </c>
      <c r="H2835" s="139">
        <v>4</v>
      </c>
      <c r="J2835" s="6" t="s">
        <v>20</v>
      </c>
      <c r="K2835" s="2" t="s">
        <v>44</v>
      </c>
      <c r="L2835" s="156" t="s">
        <v>47</v>
      </c>
      <c r="M2835" s="82">
        <f t="shared" si="166"/>
        <v>2</v>
      </c>
    </row>
    <row r="2836" spans="1:13" ht="60">
      <c r="A2836" s="3" t="s">
        <v>32</v>
      </c>
      <c r="B2836" s="2">
        <v>5</v>
      </c>
      <c r="C2836" s="2" t="s">
        <v>38</v>
      </c>
      <c r="D2836" s="2">
        <v>4</v>
      </c>
      <c r="E2836" s="2" t="s">
        <v>43</v>
      </c>
      <c r="F2836" s="140">
        <v>4</v>
      </c>
      <c r="G2836" s="2" t="s">
        <v>9</v>
      </c>
      <c r="H2836" s="139">
        <v>4</v>
      </c>
      <c r="J2836" s="8" t="s">
        <v>31</v>
      </c>
      <c r="K2836" s="2" t="s">
        <v>45</v>
      </c>
      <c r="L2836" s="156" t="s">
        <v>47</v>
      </c>
      <c r="M2836" s="82">
        <f t="shared" si="166"/>
        <v>2</v>
      </c>
    </row>
    <row r="2837" spans="1:13" ht="45">
      <c r="A2837" s="3" t="s">
        <v>115</v>
      </c>
      <c r="B2837" s="2">
        <v>5</v>
      </c>
      <c r="C2837" s="2" t="s">
        <v>27</v>
      </c>
      <c r="D2837" s="2">
        <v>4</v>
      </c>
      <c r="E2837" s="2" t="s">
        <v>14</v>
      </c>
      <c r="F2837" s="140">
        <v>4</v>
      </c>
      <c r="G2837" s="2" t="s">
        <v>10</v>
      </c>
      <c r="H2837" s="139">
        <v>4</v>
      </c>
      <c r="J2837" s="3" t="s">
        <v>33</v>
      </c>
      <c r="K2837" s="2" t="s">
        <v>49</v>
      </c>
      <c r="L2837" s="156" t="s">
        <v>47</v>
      </c>
      <c r="M2837" s="82">
        <f t="shared" si="166"/>
        <v>2</v>
      </c>
    </row>
    <row r="2838" spans="1:13" ht="45">
      <c r="A2838" s="3" t="s">
        <v>116</v>
      </c>
      <c r="B2838" s="2">
        <v>5</v>
      </c>
      <c r="C2838" s="2" t="s">
        <v>323</v>
      </c>
      <c r="D2838" s="2">
        <v>4</v>
      </c>
      <c r="E2838" s="2" t="s">
        <v>15</v>
      </c>
      <c r="F2838" s="140">
        <v>4</v>
      </c>
      <c r="G2838" s="2" t="s">
        <v>18</v>
      </c>
      <c r="H2838" s="139">
        <v>4</v>
      </c>
      <c r="J2838" s="8" t="s">
        <v>16</v>
      </c>
      <c r="K2838" s="2" t="s">
        <v>40</v>
      </c>
      <c r="L2838" s="156" t="s">
        <v>48</v>
      </c>
      <c r="M2838" s="82">
        <f t="shared" si="166"/>
        <v>0</v>
      </c>
    </row>
    <row r="2839" spans="1:13" ht="60">
      <c r="A2839" s="3" t="s">
        <v>117</v>
      </c>
      <c r="B2839" s="2">
        <v>3</v>
      </c>
      <c r="C2839" s="2" t="s">
        <v>130</v>
      </c>
      <c r="D2839" s="2">
        <v>4</v>
      </c>
      <c r="E2839" s="2" t="s">
        <v>16</v>
      </c>
      <c r="F2839" s="140">
        <v>4</v>
      </c>
      <c r="G2839" s="2" t="s">
        <v>252</v>
      </c>
      <c r="H2839" s="139">
        <v>4</v>
      </c>
      <c r="J2839" s="9" t="s">
        <v>27</v>
      </c>
      <c r="K2839" s="2" t="s">
        <v>476</v>
      </c>
      <c r="L2839" s="156" t="s">
        <v>47</v>
      </c>
      <c r="M2839" s="82">
        <f t="shared" si="166"/>
        <v>2</v>
      </c>
    </row>
    <row r="2840" spans="1:13" ht="45">
      <c r="A2840" s="3" t="s">
        <v>118</v>
      </c>
      <c r="B2840" s="2">
        <v>5</v>
      </c>
      <c r="C2840" s="2" t="s">
        <v>164</v>
      </c>
      <c r="D2840" s="2">
        <v>3</v>
      </c>
      <c r="E2840" s="2" t="s">
        <v>26</v>
      </c>
      <c r="F2840" s="140">
        <v>4</v>
      </c>
      <c r="G2840" s="2" t="s">
        <v>25</v>
      </c>
      <c r="H2840" s="139">
        <v>4</v>
      </c>
      <c r="J2840" s="6" t="s">
        <v>28</v>
      </c>
      <c r="K2840" s="2" t="s">
        <v>40</v>
      </c>
      <c r="L2840" s="156" t="s">
        <v>47</v>
      </c>
      <c r="M2840" s="82">
        <f t="shared" si="166"/>
        <v>2</v>
      </c>
    </row>
    <row r="2841" spans="1:13" ht="45">
      <c r="A2841" s="3" t="s">
        <v>161</v>
      </c>
      <c r="B2841" s="2">
        <v>5</v>
      </c>
      <c r="C2841" s="2" t="s">
        <v>31</v>
      </c>
      <c r="D2841" s="2">
        <v>4</v>
      </c>
      <c r="E2841" s="2" t="s">
        <v>23</v>
      </c>
      <c r="F2841" s="140">
        <v>4</v>
      </c>
      <c r="G2841" s="2" t="s">
        <v>28</v>
      </c>
      <c r="H2841" s="139">
        <v>4</v>
      </c>
      <c r="J2841" s="3" t="s">
        <v>119</v>
      </c>
      <c r="K2841" s="2" t="s">
        <v>46</v>
      </c>
      <c r="L2841" s="156" t="s">
        <v>47</v>
      </c>
      <c r="M2841" s="82">
        <f t="shared" si="166"/>
        <v>2</v>
      </c>
    </row>
    <row r="2842" spans="1:13" ht="45">
      <c r="A2842" s="3"/>
      <c r="B2842" s="57" t="s">
        <v>132</v>
      </c>
      <c r="C2842" s="2" t="s">
        <v>30</v>
      </c>
      <c r="D2842" s="2">
        <v>4</v>
      </c>
      <c r="E2842" s="2" t="s">
        <v>490</v>
      </c>
      <c r="F2842" s="140">
        <v>4</v>
      </c>
      <c r="G2842" s="2" t="s">
        <v>29</v>
      </c>
      <c r="H2842" s="139">
        <v>4</v>
      </c>
      <c r="J2842" s="9" t="s">
        <v>31</v>
      </c>
      <c r="K2842" s="2" t="s">
        <v>51</v>
      </c>
      <c r="L2842" s="156" t="s">
        <v>47</v>
      </c>
      <c r="M2842" s="82">
        <f t="shared" si="166"/>
        <v>2</v>
      </c>
    </row>
    <row r="2843" spans="1:13" ht="30.75" thickBot="1">
      <c r="A2843" s="3"/>
      <c r="B2843" s="57" t="s">
        <v>132</v>
      </c>
      <c r="C2843" s="2"/>
      <c r="D2843" s="58" t="s">
        <v>132</v>
      </c>
      <c r="E2843" s="2" t="s">
        <v>144</v>
      </c>
      <c r="F2843" s="140">
        <v>4</v>
      </c>
      <c r="G2843" s="2" t="s">
        <v>318</v>
      </c>
      <c r="H2843" s="58">
        <v>4</v>
      </c>
      <c r="J2843" s="78" t="s">
        <v>117</v>
      </c>
      <c r="K2843" s="140" t="s">
        <v>152</v>
      </c>
      <c r="L2843" s="156" t="s">
        <v>48</v>
      </c>
      <c r="M2843" s="82">
        <f t="shared" si="166"/>
        <v>0</v>
      </c>
    </row>
    <row r="2844" spans="1:13" ht="30.75" thickBot="1">
      <c r="A2844" s="3"/>
      <c r="B2844" s="57" t="s">
        <v>132</v>
      </c>
      <c r="C2844" s="2"/>
      <c r="D2844" s="58" t="s">
        <v>132</v>
      </c>
      <c r="E2844" s="2" t="s">
        <v>478</v>
      </c>
      <c r="F2844" s="58">
        <v>5</v>
      </c>
      <c r="G2844" s="2" t="s">
        <v>269</v>
      </c>
      <c r="H2844" s="58">
        <v>4</v>
      </c>
      <c r="J2844" s="157" t="s">
        <v>135</v>
      </c>
      <c r="K2844" s="42" t="s">
        <v>107</v>
      </c>
      <c r="L2844" s="158"/>
      <c r="M2844" s="83"/>
    </row>
    <row r="2845" spans="1:13" ht="15.75" thickBot="1">
      <c r="A2845" s="4"/>
      <c r="B2845" s="58" t="s">
        <v>132</v>
      </c>
      <c r="C2845" s="5"/>
      <c r="D2845" s="58" t="s">
        <v>132</v>
      </c>
      <c r="E2845" s="5"/>
      <c r="F2845" s="58" t="s">
        <v>132</v>
      </c>
      <c r="G2845" s="5"/>
      <c r="H2845" s="58" t="s">
        <v>132</v>
      </c>
      <c r="K2845" s="90"/>
    </row>
    <row r="2846" spans="1:13" ht="15.75" thickBot="1">
      <c r="A2846"/>
      <c r="B2846"/>
      <c r="C2846"/>
      <c r="D2846"/>
      <c r="E2846"/>
      <c r="F2846"/>
      <c r="G2846"/>
      <c r="H2846"/>
      <c r="J2846"/>
      <c r="K2846"/>
      <c r="L2846"/>
    </row>
    <row r="2847" spans="1:13" ht="19.5" thickBot="1">
      <c r="A2847" s="391">
        <v>45458</v>
      </c>
      <c r="B2847" s="392"/>
      <c r="C2847" s="392"/>
      <c r="D2847" s="392"/>
      <c r="E2847" s="392"/>
      <c r="F2847" s="392"/>
      <c r="G2847" s="393"/>
      <c r="H2847" s="89">
        <f>SUM(B2849:B2862,D2849:D2862,F2849:F2862,H2849:H2862)+SUM(M2848:M2860)</f>
        <v>218</v>
      </c>
      <c r="J2847" s="53" t="s">
        <v>34</v>
      </c>
      <c r="K2847" s="54" t="s">
        <v>35</v>
      </c>
      <c r="L2847" s="91" t="s">
        <v>50</v>
      </c>
      <c r="M2847" s="161" t="s">
        <v>151</v>
      </c>
    </row>
    <row r="2848" spans="1:13" ht="60.75" thickBot="1">
      <c r="A2848" s="49" t="s">
        <v>0</v>
      </c>
      <c r="B2848" s="51" t="s">
        <v>120</v>
      </c>
      <c r="C2848" s="50" t="s">
        <v>1</v>
      </c>
      <c r="D2848" s="51" t="s">
        <v>120</v>
      </c>
      <c r="E2848" s="50" t="s">
        <v>112</v>
      </c>
      <c r="F2848" s="51" t="s">
        <v>120</v>
      </c>
      <c r="G2848" s="50" t="s">
        <v>131</v>
      </c>
      <c r="H2848" s="52" t="s">
        <v>120</v>
      </c>
      <c r="I2848" s="155">
        <f>H2847/230</f>
        <v>0.94782608695652171</v>
      </c>
      <c r="J2848" s="10" t="s">
        <v>21</v>
      </c>
      <c r="K2848" s="46" t="s">
        <v>467</v>
      </c>
      <c r="L2848" s="159" t="s">
        <v>47</v>
      </c>
      <c r="M2848" s="160">
        <f t="shared" ref="M2848:M2860" si="167">IF(L2848="✔",2,0)</f>
        <v>2</v>
      </c>
    </row>
    <row r="2849" spans="1:13" ht="45">
      <c r="A2849" s="47" t="s">
        <v>424</v>
      </c>
      <c r="B2849" s="48">
        <v>5</v>
      </c>
      <c r="C2849" s="48" t="s">
        <v>2</v>
      </c>
      <c r="D2849" s="48">
        <v>4</v>
      </c>
      <c r="E2849" s="48" t="s">
        <v>11</v>
      </c>
      <c r="F2849" s="55">
        <v>5</v>
      </c>
      <c r="G2849" s="48" t="s">
        <v>5</v>
      </c>
      <c r="H2849" s="138">
        <v>4</v>
      </c>
      <c r="J2849" s="7" t="s">
        <v>2</v>
      </c>
      <c r="K2849" s="2" t="s">
        <v>37</v>
      </c>
      <c r="L2849" s="156" t="s">
        <v>47</v>
      </c>
      <c r="M2849" s="82">
        <f t="shared" si="167"/>
        <v>2</v>
      </c>
    </row>
    <row r="2850" spans="1:13" ht="45">
      <c r="A2850" s="3" t="s">
        <v>113</v>
      </c>
      <c r="B2850" s="2">
        <v>4</v>
      </c>
      <c r="C2850" s="2" t="s">
        <v>21</v>
      </c>
      <c r="D2850" s="2">
        <v>2</v>
      </c>
      <c r="E2850" s="2" t="s">
        <v>479</v>
      </c>
      <c r="F2850" s="140">
        <v>5</v>
      </c>
      <c r="G2850" s="2" t="s">
        <v>6</v>
      </c>
      <c r="H2850" s="139">
        <v>4</v>
      </c>
      <c r="J2850" s="8" t="s">
        <v>4</v>
      </c>
      <c r="K2850" s="2" t="s">
        <v>39</v>
      </c>
      <c r="L2850" s="156" t="s">
        <v>47</v>
      </c>
      <c r="M2850" s="82">
        <f t="shared" si="167"/>
        <v>2</v>
      </c>
    </row>
    <row r="2851" spans="1:13" ht="45">
      <c r="A2851" s="3" t="s">
        <v>163</v>
      </c>
      <c r="B2851" s="2">
        <v>5</v>
      </c>
      <c r="C2851" s="2" t="s">
        <v>17</v>
      </c>
      <c r="D2851" s="2">
        <v>3</v>
      </c>
      <c r="E2851" s="2" t="s">
        <v>12</v>
      </c>
      <c r="F2851" s="140">
        <v>5</v>
      </c>
      <c r="G2851" s="2" t="s">
        <v>7</v>
      </c>
      <c r="H2851" s="139">
        <v>4</v>
      </c>
      <c r="J2851" s="8" t="s">
        <v>38</v>
      </c>
      <c r="K2851" s="2" t="s">
        <v>41</v>
      </c>
      <c r="L2851" s="156" t="s">
        <v>47</v>
      </c>
      <c r="M2851" s="82">
        <f t="shared" si="167"/>
        <v>2</v>
      </c>
    </row>
    <row r="2852" spans="1:13" ht="45">
      <c r="A2852" s="3" t="s">
        <v>114</v>
      </c>
      <c r="B2852" s="2">
        <v>5</v>
      </c>
      <c r="C2852" s="2" t="s">
        <v>4</v>
      </c>
      <c r="D2852" s="2">
        <v>3</v>
      </c>
      <c r="E2852" s="2" t="s">
        <v>13</v>
      </c>
      <c r="F2852" s="140">
        <v>4</v>
      </c>
      <c r="G2852" s="2" t="s">
        <v>8</v>
      </c>
      <c r="H2852" s="139">
        <v>4</v>
      </c>
      <c r="J2852" s="6" t="s">
        <v>20</v>
      </c>
      <c r="K2852" s="2" t="s">
        <v>44</v>
      </c>
      <c r="L2852" s="156" t="s">
        <v>47</v>
      </c>
      <c r="M2852" s="82">
        <f t="shared" si="167"/>
        <v>2</v>
      </c>
    </row>
    <row r="2853" spans="1:13" ht="60">
      <c r="A2853" s="3" t="s">
        <v>32</v>
      </c>
      <c r="B2853" s="2">
        <v>5</v>
      </c>
      <c r="C2853" s="2" t="s">
        <v>38</v>
      </c>
      <c r="D2853" s="2">
        <v>4</v>
      </c>
      <c r="E2853" s="2" t="s">
        <v>43</v>
      </c>
      <c r="F2853" s="140">
        <v>4</v>
      </c>
      <c r="G2853" s="2" t="s">
        <v>9</v>
      </c>
      <c r="H2853" s="139">
        <v>4</v>
      </c>
      <c r="J2853" s="8" t="s">
        <v>31</v>
      </c>
      <c r="K2853" s="2" t="s">
        <v>45</v>
      </c>
      <c r="L2853" s="156" t="s">
        <v>47</v>
      </c>
      <c r="M2853" s="82">
        <f t="shared" si="167"/>
        <v>2</v>
      </c>
    </row>
    <row r="2854" spans="1:13" ht="45">
      <c r="A2854" s="3" t="s">
        <v>115</v>
      </c>
      <c r="B2854" s="2">
        <v>5</v>
      </c>
      <c r="C2854" s="2" t="s">
        <v>27</v>
      </c>
      <c r="D2854" s="2">
        <v>4</v>
      </c>
      <c r="E2854" s="2" t="s">
        <v>14</v>
      </c>
      <c r="F2854" s="140">
        <v>4</v>
      </c>
      <c r="G2854" s="2" t="s">
        <v>10</v>
      </c>
      <c r="H2854" s="139">
        <v>4</v>
      </c>
      <c r="J2854" s="3" t="s">
        <v>33</v>
      </c>
      <c r="K2854" s="2" t="s">
        <v>49</v>
      </c>
      <c r="L2854" s="156" t="s">
        <v>47</v>
      </c>
      <c r="M2854" s="82">
        <f t="shared" si="167"/>
        <v>2</v>
      </c>
    </row>
    <row r="2855" spans="1:13" ht="45">
      <c r="A2855" s="3" t="s">
        <v>116</v>
      </c>
      <c r="B2855" s="2">
        <v>5</v>
      </c>
      <c r="C2855" s="2" t="s">
        <v>323</v>
      </c>
      <c r="D2855" s="2">
        <v>4</v>
      </c>
      <c r="E2855" s="2" t="s">
        <v>15</v>
      </c>
      <c r="F2855" s="140">
        <v>4</v>
      </c>
      <c r="G2855" s="2" t="s">
        <v>18</v>
      </c>
      <c r="H2855" s="139">
        <v>4</v>
      </c>
      <c r="J2855" s="8" t="s">
        <v>16</v>
      </c>
      <c r="K2855" s="2" t="s">
        <v>40</v>
      </c>
      <c r="L2855" s="156" t="s">
        <v>48</v>
      </c>
      <c r="M2855" s="82">
        <f t="shared" si="167"/>
        <v>0</v>
      </c>
    </row>
    <row r="2856" spans="1:13" ht="60">
      <c r="A2856" s="3" t="s">
        <v>117</v>
      </c>
      <c r="B2856" s="2">
        <v>5</v>
      </c>
      <c r="C2856" s="2" t="s">
        <v>130</v>
      </c>
      <c r="D2856" s="2">
        <v>4</v>
      </c>
      <c r="E2856" s="2" t="s">
        <v>16</v>
      </c>
      <c r="F2856" s="140">
        <v>4</v>
      </c>
      <c r="G2856" s="2" t="s">
        <v>252</v>
      </c>
      <c r="H2856" s="139">
        <v>4</v>
      </c>
      <c r="J2856" s="9" t="s">
        <v>27</v>
      </c>
      <c r="K2856" s="2" t="s">
        <v>476</v>
      </c>
      <c r="L2856" s="156" t="s">
        <v>47</v>
      </c>
      <c r="M2856" s="82">
        <f t="shared" si="167"/>
        <v>2</v>
      </c>
    </row>
    <row r="2857" spans="1:13" ht="45">
      <c r="A2857" s="3" t="s">
        <v>118</v>
      </c>
      <c r="B2857" s="2">
        <v>5</v>
      </c>
      <c r="C2857" s="2" t="s">
        <v>164</v>
      </c>
      <c r="D2857" s="2">
        <v>3</v>
      </c>
      <c r="E2857" s="2" t="s">
        <v>26</v>
      </c>
      <c r="F2857" s="140">
        <v>4</v>
      </c>
      <c r="G2857" s="2" t="s">
        <v>25</v>
      </c>
      <c r="H2857" s="139">
        <v>4</v>
      </c>
      <c r="J2857" s="6" t="s">
        <v>28</v>
      </c>
      <c r="K2857" s="2" t="s">
        <v>40</v>
      </c>
      <c r="L2857" s="156" t="s">
        <v>47</v>
      </c>
      <c r="M2857" s="82">
        <f t="shared" si="167"/>
        <v>2</v>
      </c>
    </row>
    <row r="2858" spans="1:13" ht="45">
      <c r="A2858" s="3" t="s">
        <v>161</v>
      </c>
      <c r="B2858" s="2">
        <v>5</v>
      </c>
      <c r="C2858" s="2" t="s">
        <v>31</v>
      </c>
      <c r="D2858" s="2">
        <v>4</v>
      </c>
      <c r="E2858" s="2" t="s">
        <v>23</v>
      </c>
      <c r="F2858" s="140">
        <v>4</v>
      </c>
      <c r="G2858" s="2" t="s">
        <v>28</v>
      </c>
      <c r="H2858" s="139">
        <v>4</v>
      </c>
      <c r="J2858" s="3" t="s">
        <v>119</v>
      </c>
      <c r="K2858" s="2" t="s">
        <v>46</v>
      </c>
      <c r="L2858" s="156" t="s">
        <v>47</v>
      </c>
      <c r="M2858" s="82">
        <f t="shared" si="167"/>
        <v>2</v>
      </c>
    </row>
    <row r="2859" spans="1:13" ht="45">
      <c r="A2859" s="3"/>
      <c r="B2859" s="57" t="s">
        <v>132</v>
      </c>
      <c r="C2859" s="2" t="s">
        <v>30</v>
      </c>
      <c r="D2859" s="2">
        <v>4</v>
      </c>
      <c r="E2859" s="2" t="s">
        <v>490</v>
      </c>
      <c r="F2859" s="140">
        <v>4</v>
      </c>
      <c r="G2859" s="2" t="s">
        <v>29</v>
      </c>
      <c r="H2859" s="139">
        <v>4</v>
      </c>
      <c r="J2859" s="9" t="s">
        <v>31</v>
      </c>
      <c r="K2859" s="2" t="s">
        <v>51</v>
      </c>
      <c r="L2859" s="156" t="s">
        <v>47</v>
      </c>
      <c r="M2859" s="82">
        <f t="shared" si="167"/>
        <v>2</v>
      </c>
    </row>
    <row r="2860" spans="1:13" ht="30.75" thickBot="1">
      <c r="A2860" s="3"/>
      <c r="B2860" s="57" t="s">
        <v>132</v>
      </c>
      <c r="C2860" s="2"/>
      <c r="D2860" s="58" t="s">
        <v>132</v>
      </c>
      <c r="E2860" s="2" t="s">
        <v>144</v>
      </c>
      <c r="F2860" s="140">
        <v>4</v>
      </c>
      <c r="G2860" s="2" t="s">
        <v>318</v>
      </c>
      <c r="H2860" s="58">
        <v>4</v>
      </c>
      <c r="J2860" s="78" t="s">
        <v>117</v>
      </c>
      <c r="K2860" s="140" t="s">
        <v>152</v>
      </c>
      <c r="L2860" s="156" t="s">
        <v>48</v>
      </c>
      <c r="M2860" s="82">
        <f t="shared" si="167"/>
        <v>0</v>
      </c>
    </row>
    <row r="2861" spans="1:13" ht="30.75" thickBot="1">
      <c r="A2861" s="3"/>
      <c r="B2861" s="57" t="s">
        <v>132</v>
      </c>
      <c r="C2861" s="2"/>
      <c r="D2861" s="58" t="s">
        <v>132</v>
      </c>
      <c r="E2861" s="2" t="s">
        <v>478</v>
      </c>
      <c r="F2861" s="58">
        <v>5</v>
      </c>
      <c r="G2861" s="2" t="s">
        <v>269</v>
      </c>
      <c r="H2861" s="58">
        <v>4</v>
      </c>
      <c r="J2861" s="157" t="s">
        <v>135</v>
      </c>
      <c r="K2861" s="42" t="s">
        <v>107</v>
      </c>
      <c r="L2861" s="158"/>
      <c r="M2861" s="83"/>
    </row>
    <row r="2862" spans="1:13" ht="15.75" thickBot="1">
      <c r="A2862" s="4"/>
      <c r="B2862" s="58" t="s">
        <v>132</v>
      </c>
      <c r="C2862" s="5"/>
      <c r="D2862" s="58" t="s">
        <v>132</v>
      </c>
      <c r="E2862" s="5"/>
      <c r="F2862" s="58" t="s">
        <v>132</v>
      </c>
      <c r="G2862" s="5"/>
      <c r="H2862" s="58" t="s">
        <v>132</v>
      </c>
      <c r="K2862" s="90"/>
    </row>
    <row r="2863" spans="1:13" ht="15.75" thickBot="1">
      <c r="A2863"/>
      <c r="B2863"/>
      <c r="C2863"/>
      <c r="D2863"/>
      <c r="E2863"/>
      <c r="F2863"/>
      <c r="G2863"/>
      <c r="H2863"/>
      <c r="J2863"/>
      <c r="K2863"/>
      <c r="L2863"/>
    </row>
    <row r="2864" spans="1:13" ht="19.5" thickBot="1">
      <c r="A2864" s="391">
        <v>45459</v>
      </c>
      <c r="B2864" s="392"/>
      <c r="C2864" s="392"/>
      <c r="D2864" s="392"/>
      <c r="E2864" s="392"/>
      <c r="F2864" s="392"/>
      <c r="G2864" s="393"/>
      <c r="H2864" s="89">
        <f>SUM(B2866:B2879,D2866:D2879,F2866:F2879,H2866:H2879)+SUM(M2865:M2877)</f>
        <v>218</v>
      </c>
      <c r="J2864" s="53" t="s">
        <v>34</v>
      </c>
      <c r="K2864" s="54" t="s">
        <v>35</v>
      </c>
      <c r="L2864" s="91" t="s">
        <v>50</v>
      </c>
      <c r="M2864" s="161" t="s">
        <v>151</v>
      </c>
    </row>
    <row r="2865" spans="1:13" ht="60.75" thickBot="1">
      <c r="A2865" s="49" t="s">
        <v>0</v>
      </c>
      <c r="B2865" s="51" t="s">
        <v>120</v>
      </c>
      <c r="C2865" s="50" t="s">
        <v>1</v>
      </c>
      <c r="D2865" s="51" t="s">
        <v>120</v>
      </c>
      <c r="E2865" s="50" t="s">
        <v>112</v>
      </c>
      <c r="F2865" s="51" t="s">
        <v>120</v>
      </c>
      <c r="G2865" s="50" t="s">
        <v>131</v>
      </c>
      <c r="H2865" s="52" t="s">
        <v>120</v>
      </c>
      <c r="I2865" s="155">
        <f>H2864/230</f>
        <v>0.94782608695652171</v>
      </c>
      <c r="J2865" s="10" t="s">
        <v>21</v>
      </c>
      <c r="K2865" s="46" t="s">
        <v>467</v>
      </c>
      <c r="L2865" s="159" t="s">
        <v>47</v>
      </c>
      <c r="M2865" s="160">
        <f t="shared" ref="M2865:M2877" si="168">IF(L2865="✔",2,0)</f>
        <v>2</v>
      </c>
    </row>
    <row r="2866" spans="1:13" ht="45">
      <c r="A2866" s="47" t="s">
        <v>424</v>
      </c>
      <c r="B2866" s="48">
        <v>5</v>
      </c>
      <c r="C2866" s="48" t="s">
        <v>2</v>
      </c>
      <c r="D2866" s="48">
        <v>4</v>
      </c>
      <c r="E2866" s="48" t="s">
        <v>11</v>
      </c>
      <c r="F2866" s="55">
        <v>5</v>
      </c>
      <c r="G2866" s="48" t="s">
        <v>5</v>
      </c>
      <c r="H2866" s="138">
        <v>4</v>
      </c>
      <c r="J2866" s="7" t="s">
        <v>2</v>
      </c>
      <c r="K2866" s="2" t="s">
        <v>37</v>
      </c>
      <c r="L2866" s="156" t="s">
        <v>47</v>
      </c>
      <c r="M2866" s="82">
        <f t="shared" si="168"/>
        <v>2</v>
      </c>
    </row>
    <row r="2867" spans="1:13" ht="45">
      <c r="A2867" s="3" t="s">
        <v>113</v>
      </c>
      <c r="B2867" s="2">
        <v>4</v>
      </c>
      <c r="C2867" s="2" t="s">
        <v>21</v>
      </c>
      <c r="D2867" s="2">
        <v>2</v>
      </c>
      <c r="E2867" s="2" t="s">
        <v>479</v>
      </c>
      <c r="F2867" s="140">
        <v>5</v>
      </c>
      <c r="G2867" s="2" t="s">
        <v>6</v>
      </c>
      <c r="H2867" s="139">
        <v>4</v>
      </c>
      <c r="J2867" s="8" t="s">
        <v>4</v>
      </c>
      <c r="K2867" s="2" t="s">
        <v>39</v>
      </c>
      <c r="L2867" s="156" t="s">
        <v>47</v>
      </c>
      <c r="M2867" s="82">
        <f t="shared" si="168"/>
        <v>2</v>
      </c>
    </row>
    <row r="2868" spans="1:13" ht="45">
      <c r="A2868" s="3" t="s">
        <v>163</v>
      </c>
      <c r="B2868" s="2">
        <v>5</v>
      </c>
      <c r="C2868" s="2" t="s">
        <v>17</v>
      </c>
      <c r="D2868" s="2">
        <v>3</v>
      </c>
      <c r="E2868" s="2" t="s">
        <v>12</v>
      </c>
      <c r="F2868" s="140">
        <v>5</v>
      </c>
      <c r="G2868" s="2" t="s">
        <v>7</v>
      </c>
      <c r="H2868" s="139">
        <v>4</v>
      </c>
      <c r="J2868" s="8" t="s">
        <v>38</v>
      </c>
      <c r="K2868" s="2" t="s">
        <v>41</v>
      </c>
      <c r="L2868" s="156" t="s">
        <v>47</v>
      </c>
      <c r="M2868" s="82">
        <f t="shared" si="168"/>
        <v>2</v>
      </c>
    </row>
    <row r="2869" spans="1:13" ht="45">
      <c r="A2869" s="3" t="s">
        <v>114</v>
      </c>
      <c r="B2869" s="2">
        <v>5</v>
      </c>
      <c r="C2869" s="2" t="s">
        <v>4</v>
      </c>
      <c r="D2869" s="2">
        <v>3</v>
      </c>
      <c r="E2869" s="2" t="s">
        <v>13</v>
      </c>
      <c r="F2869" s="140">
        <v>4</v>
      </c>
      <c r="G2869" s="2" t="s">
        <v>8</v>
      </c>
      <c r="H2869" s="139">
        <v>4</v>
      </c>
      <c r="J2869" s="6" t="s">
        <v>20</v>
      </c>
      <c r="K2869" s="2" t="s">
        <v>44</v>
      </c>
      <c r="L2869" s="156" t="s">
        <v>47</v>
      </c>
      <c r="M2869" s="82">
        <f t="shared" si="168"/>
        <v>2</v>
      </c>
    </row>
    <row r="2870" spans="1:13" ht="60">
      <c r="A2870" s="3" t="s">
        <v>32</v>
      </c>
      <c r="B2870" s="2">
        <v>5</v>
      </c>
      <c r="C2870" s="2" t="s">
        <v>38</v>
      </c>
      <c r="D2870" s="2">
        <v>4</v>
      </c>
      <c r="E2870" s="2" t="s">
        <v>43</v>
      </c>
      <c r="F2870" s="140">
        <v>4</v>
      </c>
      <c r="G2870" s="2" t="s">
        <v>9</v>
      </c>
      <c r="H2870" s="139">
        <v>4</v>
      </c>
      <c r="J2870" s="8" t="s">
        <v>31</v>
      </c>
      <c r="K2870" s="2" t="s">
        <v>45</v>
      </c>
      <c r="L2870" s="156" t="s">
        <v>47</v>
      </c>
      <c r="M2870" s="82">
        <f t="shared" si="168"/>
        <v>2</v>
      </c>
    </row>
    <row r="2871" spans="1:13" ht="45">
      <c r="A2871" s="3" t="s">
        <v>115</v>
      </c>
      <c r="B2871" s="2">
        <v>5</v>
      </c>
      <c r="C2871" s="2" t="s">
        <v>27</v>
      </c>
      <c r="D2871" s="2">
        <v>4</v>
      </c>
      <c r="E2871" s="2" t="s">
        <v>14</v>
      </c>
      <c r="F2871" s="140">
        <v>4</v>
      </c>
      <c r="G2871" s="2" t="s">
        <v>10</v>
      </c>
      <c r="H2871" s="139">
        <v>4</v>
      </c>
      <c r="J2871" s="3" t="s">
        <v>33</v>
      </c>
      <c r="K2871" s="2" t="s">
        <v>49</v>
      </c>
      <c r="L2871" s="156" t="s">
        <v>47</v>
      </c>
      <c r="M2871" s="82">
        <f t="shared" si="168"/>
        <v>2</v>
      </c>
    </row>
    <row r="2872" spans="1:13" ht="45">
      <c r="A2872" s="3" t="s">
        <v>116</v>
      </c>
      <c r="B2872" s="2">
        <v>5</v>
      </c>
      <c r="C2872" s="2" t="s">
        <v>323</v>
      </c>
      <c r="D2872" s="2">
        <v>4</v>
      </c>
      <c r="E2872" s="2" t="s">
        <v>15</v>
      </c>
      <c r="F2872" s="140">
        <v>4</v>
      </c>
      <c r="G2872" s="2" t="s">
        <v>18</v>
      </c>
      <c r="H2872" s="139">
        <v>4</v>
      </c>
      <c r="J2872" s="8" t="s">
        <v>16</v>
      </c>
      <c r="K2872" s="2" t="s">
        <v>40</v>
      </c>
      <c r="L2872" s="156" t="s">
        <v>48</v>
      </c>
      <c r="M2872" s="82">
        <f t="shared" si="168"/>
        <v>0</v>
      </c>
    </row>
    <row r="2873" spans="1:13" ht="60">
      <c r="A2873" s="3" t="s">
        <v>117</v>
      </c>
      <c r="B2873" s="2">
        <v>5</v>
      </c>
      <c r="C2873" s="2" t="s">
        <v>130</v>
      </c>
      <c r="D2873" s="2">
        <v>4</v>
      </c>
      <c r="E2873" s="2" t="s">
        <v>16</v>
      </c>
      <c r="F2873" s="140">
        <v>4</v>
      </c>
      <c r="G2873" s="2" t="s">
        <v>252</v>
      </c>
      <c r="H2873" s="139">
        <v>4</v>
      </c>
      <c r="J2873" s="9" t="s">
        <v>27</v>
      </c>
      <c r="K2873" s="2" t="s">
        <v>476</v>
      </c>
      <c r="L2873" s="156" t="s">
        <v>47</v>
      </c>
      <c r="M2873" s="82">
        <f t="shared" si="168"/>
        <v>2</v>
      </c>
    </row>
    <row r="2874" spans="1:13" ht="45">
      <c r="A2874" s="3" t="s">
        <v>118</v>
      </c>
      <c r="B2874" s="2">
        <v>5</v>
      </c>
      <c r="C2874" s="2" t="s">
        <v>164</v>
      </c>
      <c r="D2874" s="2">
        <v>3</v>
      </c>
      <c r="E2874" s="2" t="s">
        <v>26</v>
      </c>
      <c r="F2874" s="140">
        <v>4</v>
      </c>
      <c r="G2874" s="2" t="s">
        <v>25</v>
      </c>
      <c r="H2874" s="139">
        <v>4</v>
      </c>
      <c r="J2874" s="6" t="s">
        <v>28</v>
      </c>
      <c r="K2874" s="2" t="s">
        <v>40</v>
      </c>
      <c r="L2874" s="156" t="s">
        <v>47</v>
      </c>
      <c r="M2874" s="82">
        <f t="shared" si="168"/>
        <v>2</v>
      </c>
    </row>
    <row r="2875" spans="1:13" ht="45">
      <c r="A2875" s="3" t="s">
        <v>161</v>
      </c>
      <c r="B2875" s="2">
        <v>5</v>
      </c>
      <c r="C2875" s="2" t="s">
        <v>31</v>
      </c>
      <c r="D2875" s="2">
        <v>4</v>
      </c>
      <c r="E2875" s="2" t="s">
        <v>23</v>
      </c>
      <c r="F2875" s="140">
        <v>4</v>
      </c>
      <c r="G2875" s="2" t="s">
        <v>28</v>
      </c>
      <c r="H2875" s="139">
        <v>4</v>
      </c>
      <c r="J2875" s="3" t="s">
        <v>119</v>
      </c>
      <c r="K2875" s="2" t="s">
        <v>46</v>
      </c>
      <c r="L2875" s="156" t="s">
        <v>47</v>
      </c>
      <c r="M2875" s="82">
        <f t="shared" si="168"/>
        <v>2</v>
      </c>
    </row>
    <row r="2876" spans="1:13" ht="45">
      <c r="A2876" s="3"/>
      <c r="B2876" s="57" t="s">
        <v>132</v>
      </c>
      <c r="C2876" s="2" t="s">
        <v>30</v>
      </c>
      <c r="D2876" s="2">
        <v>4</v>
      </c>
      <c r="E2876" s="2" t="s">
        <v>490</v>
      </c>
      <c r="F2876" s="140">
        <v>4</v>
      </c>
      <c r="G2876" s="2" t="s">
        <v>29</v>
      </c>
      <c r="H2876" s="139">
        <v>4</v>
      </c>
      <c r="J2876" s="9" t="s">
        <v>31</v>
      </c>
      <c r="K2876" s="2" t="s">
        <v>51</v>
      </c>
      <c r="L2876" s="156" t="s">
        <v>47</v>
      </c>
      <c r="M2876" s="82">
        <f t="shared" si="168"/>
        <v>2</v>
      </c>
    </row>
    <row r="2877" spans="1:13" ht="30.75" thickBot="1">
      <c r="A2877" s="3"/>
      <c r="B2877" s="57" t="s">
        <v>132</v>
      </c>
      <c r="C2877" s="2"/>
      <c r="D2877" s="58" t="s">
        <v>132</v>
      </c>
      <c r="E2877" s="2" t="s">
        <v>144</v>
      </c>
      <c r="F2877" s="140">
        <v>4</v>
      </c>
      <c r="G2877" s="2" t="s">
        <v>318</v>
      </c>
      <c r="H2877" s="58">
        <v>4</v>
      </c>
      <c r="J2877" s="78" t="s">
        <v>117</v>
      </c>
      <c r="K2877" s="140" t="s">
        <v>152</v>
      </c>
      <c r="L2877" s="156" t="s">
        <v>48</v>
      </c>
      <c r="M2877" s="82">
        <f t="shared" si="168"/>
        <v>0</v>
      </c>
    </row>
    <row r="2878" spans="1:13" ht="30.75" thickBot="1">
      <c r="A2878" s="3"/>
      <c r="B2878" s="57" t="s">
        <v>132</v>
      </c>
      <c r="C2878" s="2"/>
      <c r="D2878" s="58" t="s">
        <v>132</v>
      </c>
      <c r="E2878" s="2" t="s">
        <v>478</v>
      </c>
      <c r="F2878" s="58">
        <v>5</v>
      </c>
      <c r="G2878" s="2" t="s">
        <v>269</v>
      </c>
      <c r="H2878" s="58">
        <v>4</v>
      </c>
      <c r="J2878" s="157" t="s">
        <v>135</v>
      </c>
      <c r="K2878" s="42" t="s">
        <v>107</v>
      </c>
      <c r="L2878" s="158"/>
      <c r="M2878" s="83"/>
    </row>
    <row r="2879" spans="1:13" ht="15.75" thickBot="1">
      <c r="A2879" s="4"/>
      <c r="B2879" s="58" t="s">
        <v>132</v>
      </c>
      <c r="C2879" s="5"/>
      <c r="D2879" s="58" t="s">
        <v>132</v>
      </c>
      <c r="E2879" s="5"/>
      <c r="F2879" s="58" t="s">
        <v>132</v>
      </c>
      <c r="G2879" s="5"/>
      <c r="H2879" s="58" t="s">
        <v>132</v>
      </c>
      <c r="K2879" s="90"/>
    </row>
    <row r="2880" spans="1:13" ht="15.75" thickBot="1">
      <c r="A2880"/>
      <c r="B2880"/>
      <c r="C2880"/>
      <c r="D2880"/>
      <c r="E2880"/>
      <c r="F2880"/>
      <c r="G2880"/>
      <c r="H2880"/>
      <c r="J2880"/>
      <c r="K2880"/>
      <c r="L2880"/>
    </row>
    <row r="2881" spans="1:13" ht="19.5" thickBot="1">
      <c r="A2881" s="391">
        <v>45460</v>
      </c>
      <c r="B2881" s="392"/>
      <c r="C2881" s="392"/>
      <c r="D2881" s="392"/>
      <c r="E2881" s="392"/>
      <c r="F2881" s="392"/>
      <c r="G2881" s="393"/>
      <c r="H2881" s="89">
        <f>SUM(B2883:B2896,D2883:D2896,F2883:F2896,H2883:H2896)+SUM(M2882:M2894)</f>
        <v>218</v>
      </c>
      <c r="J2881" s="53" t="s">
        <v>34</v>
      </c>
      <c r="K2881" s="54" t="s">
        <v>35</v>
      </c>
      <c r="L2881" s="91" t="s">
        <v>50</v>
      </c>
      <c r="M2881" s="161" t="s">
        <v>151</v>
      </c>
    </row>
    <row r="2882" spans="1:13" ht="60.75" thickBot="1">
      <c r="A2882" s="49" t="s">
        <v>0</v>
      </c>
      <c r="B2882" s="51" t="s">
        <v>120</v>
      </c>
      <c r="C2882" s="50" t="s">
        <v>1</v>
      </c>
      <c r="D2882" s="51" t="s">
        <v>120</v>
      </c>
      <c r="E2882" s="50" t="s">
        <v>112</v>
      </c>
      <c r="F2882" s="51" t="s">
        <v>120</v>
      </c>
      <c r="G2882" s="50" t="s">
        <v>131</v>
      </c>
      <c r="H2882" s="52" t="s">
        <v>120</v>
      </c>
      <c r="I2882" s="155">
        <f>H2881/230</f>
        <v>0.94782608695652171</v>
      </c>
      <c r="J2882" s="10" t="s">
        <v>21</v>
      </c>
      <c r="K2882" s="46" t="s">
        <v>467</v>
      </c>
      <c r="L2882" s="159" t="s">
        <v>47</v>
      </c>
      <c r="M2882" s="160">
        <f t="shared" ref="M2882:M2894" si="169">IF(L2882="✔",2,0)</f>
        <v>2</v>
      </c>
    </row>
    <row r="2883" spans="1:13" ht="45">
      <c r="A2883" s="47" t="s">
        <v>424</v>
      </c>
      <c r="B2883" s="48">
        <v>5</v>
      </c>
      <c r="C2883" s="48" t="s">
        <v>2</v>
      </c>
      <c r="D2883" s="48">
        <v>4</v>
      </c>
      <c r="E2883" s="48" t="s">
        <v>11</v>
      </c>
      <c r="F2883" s="55">
        <v>5</v>
      </c>
      <c r="G2883" s="48" t="s">
        <v>5</v>
      </c>
      <c r="H2883" s="138">
        <v>4</v>
      </c>
      <c r="J2883" s="7" t="s">
        <v>2</v>
      </c>
      <c r="K2883" s="2" t="s">
        <v>37</v>
      </c>
      <c r="L2883" s="156" t="s">
        <v>47</v>
      </c>
      <c r="M2883" s="82">
        <f t="shared" si="169"/>
        <v>2</v>
      </c>
    </row>
    <row r="2884" spans="1:13" ht="45">
      <c r="A2884" s="3" t="s">
        <v>113</v>
      </c>
      <c r="B2884" s="2">
        <v>4</v>
      </c>
      <c r="C2884" s="2" t="s">
        <v>21</v>
      </c>
      <c r="D2884" s="2">
        <v>2</v>
      </c>
      <c r="E2884" s="2" t="s">
        <v>479</v>
      </c>
      <c r="F2884" s="140">
        <v>5</v>
      </c>
      <c r="G2884" s="2" t="s">
        <v>6</v>
      </c>
      <c r="H2884" s="139">
        <v>4</v>
      </c>
      <c r="J2884" s="8" t="s">
        <v>4</v>
      </c>
      <c r="K2884" s="2" t="s">
        <v>39</v>
      </c>
      <c r="L2884" s="156" t="s">
        <v>47</v>
      </c>
      <c r="M2884" s="82">
        <f t="shared" si="169"/>
        <v>2</v>
      </c>
    </row>
    <row r="2885" spans="1:13" ht="45">
      <c r="A2885" s="3" t="s">
        <v>163</v>
      </c>
      <c r="B2885" s="2">
        <v>5</v>
      </c>
      <c r="C2885" s="2" t="s">
        <v>17</v>
      </c>
      <c r="D2885" s="2">
        <v>3</v>
      </c>
      <c r="E2885" s="2" t="s">
        <v>12</v>
      </c>
      <c r="F2885" s="140">
        <v>5</v>
      </c>
      <c r="G2885" s="2" t="s">
        <v>7</v>
      </c>
      <c r="H2885" s="139">
        <v>4</v>
      </c>
      <c r="J2885" s="8" t="s">
        <v>38</v>
      </c>
      <c r="K2885" s="2" t="s">
        <v>41</v>
      </c>
      <c r="L2885" s="156" t="s">
        <v>47</v>
      </c>
      <c r="M2885" s="82">
        <f t="shared" si="169"/>
        <v>2</v>
      </c>
    </row>
    <row r="2886" spans="1:13" ht="45">
      <c r="A2886" s="3" t="s">
        <v>114</v>
      </c>
      <c r="B2886" s="2">
        <v>5</v>
      </c>
      <c r="C2886" s="2" t="s">
        <v>4</v>
      </c>
      <c r="D2886" s="2">
        <v>3</v>
      </c>
      <c r="E2886" s="2" t="s">
        <v>13</v>
      </c>
      <c r="F2886" s="140">
        <v>4</v>
      </c>
      <c r="G2886" s="2" t="s">
        <v>8</v>
      </c>
      <c r="H2886" s="139">
        <v>4</v>
      </c>
      <c r="J2886" s="6" t="s">
        <v>20</v>
      </c>
      <c r="K2886" s="2" t="s">
        <v>44</v>
      </c>
      <c r="L2886" s="156" t="s">
        <v>47</v>
      </c>
      <c r="M2886" s="82">
        <f t="shared" si="169"/>
        <v>2</v>
      </c>
    </row>
    <row r="2887" spans="1:13" ht="60">
      <c r="A2887" s="3" t="s">
        <v>32</v>
      </c>
      <c r="B2887" s="2">
        <v>5</v>
      </c>
      <c r="C2887" s="2" t="s">
        <v>38</v>
      </c>
      <c r="D2887" s="2">
        <v>4</v>
      </c>
      <c r="E2887" s="2" t="s">
        <v>43</v>
      </c>
      <c r="F2887" s="140">
        <v>4</v>
      </c>
      <c r="G2887" s="2" t="s">
        <v>9</v>
      </c>
      <c r="H2887" s="139">
        <v>4</v>
      </c>
      <c r="J2887" s="8" t="s">
        <v>31</v>
      </c>
      <c r="K2887" s="2" t="s">
        <v>45</v>
      </c>
      <c r="L2887" s="156" t="s">
        <v>47</v>
      </c>
      <c r="M2887" s="82">
        <f t="shared" si="169"/>
        <v>2</v>
      </c>
    </row>
    <row r="2888" spans="1:13" ht="45">
      <c r="A2888" s="3" t="s">
        <v>115</v>
      </c>
      <c r="B2888" s="2">
        <v>5</v>
      </c>
      <c r="C2888" s="2" t="s">
        <v>27</v>
      </c>
      <c r="D2888" s="2">
        <v>4</v>
      </c>
      <c r="E2888" s="2" t="s">
        <v>14</v>
      </c>
      <c r="F2888" s="140">
        <v>4</v>
      </c>
      <c r="G2888" s="2" t="s">
        <v>10</v>
      </c>
      <c r="H2888" s="139">
        <v>4</v>
      </c>
      <c r="J2888" s="3" t="s">
        <v>33</v>
      </c>
      <c r="K2888" s="2" t="s">
        <v>49</v>
      </c>
      <c r="L2888" s="156" t="s">
        <v>47</v>
      </c>
      <c r="M2888" s="82">
        <f t="shared" si="169"/>
        <v>2</v>
      </c>
    </row>
    <row r="2889" spans="1:13" ht="45">
      <c r="A2889" s="3" t="s">
        <v>116</v>
      </c>
      <c r="B2889" s="2">
        <v>5</v>
      </c>
      <c r="C2889" s="2" t="s">
        <v>323</v>
      </c>
      <c r="D2889" s="2">
        <v>4</v>
      </c>
      <c r="E2889" s="2" t="s">
        <v>15</v>
      </c>
      <c r="F2889" s="140">
        <v>4</v>
      </c>
      <c r="G2889" s="2" t="s">
        <v>18</v>
      </c>
      <c r="H2889" s="139">
        <v>4</v>
      </c>
      <c r="J2889" s="8" t="s">
        <v>16</v>
      </c>
      <c r="K2889" s="2" t="s">
        <v>40</v>
      </c>
      <c r="L2889" s="156" t="s">
        <v>48</v>
      </c>
      <c r="M2889" s="82">
        <f t="shared" si="169"/>
        <v>0</v>
      </c>
    </row>
    <row r="2890" spans="1:13" ht="60">
      <c r="A2890" s="3" t="s">
        <v>117</v>
      </c>
      <c r="B2890" s="2">
        <v>5</v>
      </c>
      <c r="C2890" s="2" t="s">
        <v>130</v>
      </c>
      <c r="D2890" s="2">
        <v>4</v>
      </c>
      <c r="E2890" s="2" t="s">
        <v>16</v>
      </c>
      <c r="F2890" s="140">
        <v>4</v>
      </c>
      <c r="G2890" s="2" t="s">
        <v>252</v>
      </c>
      <c r="H2890" s="139">
        <v>4</v>
      </c>
      <c r="J2890" s="9" t="s">
        <v>27</v>
      </c>
      <c r="K2890" s="2" t="s">
        <v>476</v>
      </c>
      <c r="L2890" s="156" t="s">
        <v>47</v>
      </c>
      <c r="M2890" s="82">
        <f t="shared" si="169"/>
        <v>2</v>
      </c>
    </row>
    <row r="2891" spans="1:13" ht="45">
      <c r="A2891" s="3" t="s">
        <v>118</v>
      </c>
      <c r="B2891" s="2">
        <v>5</v>
      </c>
      <c r="C2891" s="2" t="s">
        <v>164</v>
      </c>
      <c r="D2891" s="2">
        <v>3</v>
      </c>
      <c r="E2891" s="2" t="s">
        <v>26</v>
      </c>
      <c r="F2891" s="140">
        <v>4</v>
      </c>
      <c r="G2891" s="2" t="s">
        <v>25</v>
      </c>
      <c r="H2891" s="139">
        <v>4</v>
      </c>
      <c r="J2891" s="6" t="s">
        <v>28</v>
      </c>
      <c r="K2891" s="2" t="s">
        <v>40</v>
      </c>
      <c r="L2891" s="156" t="s">
        <v>47</v>
      </c>
      <c r="M2891" s="82">
        <f t="shared" si="169"/>
        <v>2</v>
      </c>
    </row>
    <row r="2892" spans="1:13" ht="45">
      <c r="A2892" s="3" t="s">
        <v>161</v>
      </c>
      <c r="B2892" s="2">
        <v>5</v>
      </c>
      <c r="C2892" s="2" t="s">
        <v>31</v>
      </c>
      <c r="D2892" s="2">
        <v>4</v>
      </c>
      <c r="E2892" s="2" t="s">
        <v>23</v>
      </c>
      <c r="F2892" s="140">
        <v>4</v>
      </c>
      <c r="G2892" s="2" t="s">
        <v>28</v>
      </c>
      <c r="H2892" s="139">
        <v>4</v>
      </c>
      <c r="J2892" s="3" t="s">
        <v>119</v>
      </c>
      <c r="K2892" s="2" t="s">
        <v>46</v>
      </c>
      <c r="L2892" s="156" t="s">
        <v>47</v>
      </c>
      <c r="M2892" s="82">
        <f t="shared" si="169"/>
        <v>2</v>
      </c>
    </row>
    <row r="2893" spans="1:13" ht="45">
      <c r="A2893" s="3"/>
      <c r="B2893" s="57" t="s">
        <v>132</v>
      </c>
      <c r="C2893" s="2" t="s">
        <v>30</v>
      </c>
      <c r="D2893" s="2">
        <v>4</v>
      </c>
      <c r="E2893" s="2" t="s">
        <v>490</v>
      </c>
      <c r="F2893" s="140">
        <v>4</v>
      </c>
      <c r="G2893" s="2" t="s">
        <v>29</v>
      </c>
      <c r="H2893" s="139">
        <v>4</v>
      </c>
      <c r="J2893" s="9" t="s">
        <v>31</v>
      </c>
      <c r="K2893" s="2" t="s">
        <v>51</v>
      </c>
      <c r="L2893" s="156" t="s">
        <v>47</v>
      </c>
      <c r="M2893" s="82">
        <f t="shared" si="169"/>
        <v>2</v>
      </c>
    </row>
    <row r="2894" spans="1:13" ht="30.75" thickBot="1">
      <c r="A2894" s="3"/>
      <c r="B2894" s="57" t="s">
        <v>132</v>
      </c>
      <c r="C2894" s="2"/>
      <c r="D2894" s="58" t="s">
        <v>132</v>
      </c>
      <c r="E2894" s="2" t="s">
        <v>144</v>
      </c>
      <c r="F2894" s="140">
        <v>4</v>
      </c>
      <c r="G2894" s="2" t="s">
        <v>318</v>
      </c>
      <c r="H2894" s="58">
        <v>4</v>
      </c>
      <c r="J2894" s="78" t="s">
        <v>117</v>
      </c>
      <c r="K2894" s="140" t="s">
        <v>152</v>
      </c>
      <c r="L2894" s="156" t="s">
        <v>48</v>
      </c>
      <c r="M2894" s="82">
        <f t="shared" si="169"/>
        <v>0</v>
      </c>
    </row>
    <row r="2895" spans="1:13" ht="30.75" thickBot="1">
      <c r="A2895" s="3"/>
      <c r="B2895" s="57" t="s">
        <v>132</v>
      </c>
      <c r="C2895" s="2"/>
      <c r="D2895" s="58" t="s">
        <v>132</v>
      </c>
      <c r="E2895" s="2" t="s">
        <v>478</v>
      </c>
      <c r="F2895" s="58">
        <v>5</v>
      </c>
      <c r="G2895" s="2" t="s">
        <v>269</v>
      </c>
      <c r="H2895" s="58">
        <v>4</v>
      </c>
      <c r="J2895" s="157" t="s">
        <v>135</v>
      </c>
      <c r="K2895" s="42" t="s">
        <v>107</v>
      </c>
      <c r="L2895" s="158"/>
      <c r="M2895" s="83"/>
    </row>
    <row r="2896" spans="1:13" ht="15.75" thickBot="1">
      <c r="A2896" s="4"/>
      <c r="B2896" s="58" t="s">
        <v>132</v>
      </c>
      <c r="C2896" s="5"/>
      <c r="D2896" s="58" t="s">
        <v>132</v>
      </c>
      <c r="E2896" s="5"/>
      <c r="F2896" s="58" t="s">
        <v>132</v>
      </c>
      <c r="G2896" s="5"/>
      <c r="H2896" s="58" t="s">
        <v>132</v>
      </c>
      <c r="K2896" s="90"/>
    </row>
    <row r="2897" spans="1:13" ht="15.75" thickBot="1">
      <c r="A2897"/>
      <c r="B2897"/>
      <c r="C2897"/>
      <c r="D2897"/>
      <c r="E2897"/>
      <c r="F2897"/>
      <c r="G2897"/>
      <c r="H2897"/>
      <c r="J2897"/>
      <c r="K2897"/>
      <c r="L2897"/>
    </row>
    <row r="2898" spans="1:13" ht="19.5" thickBot="1">
      <c r="A2898" s="391">
        <v>45461</v>
      </c>
      <c r="B2898" s="392"/>
      <c r="C2898" s="392"/>
      <c r="D2898" s="392"/>
      <c r="E2898" s="392"/>
      <c r="F2898" s="392"/>
      <c r="G2898" s="393"/>
      <c r="H2898" s="89">
        <f>SUM(B2900:B2913,D2900:D2913,F2900:F2913,H2900:H2913)+SUM(M2899:M2911)</f>
        <v>216</v>
      </c>
      <c r="J2898" s="53" t="s">
        <v>34</v>
      </c>
      <c r="K2898" s="54" t="s">
        <v>35</v>
      </c>
      <c r="L2898" s="91" t="s">
        <v>50</v>
      </c>
      <c r="M2898" s="161" t="s">
        <v>151</v>
      </c>
    </row>
    <row r="2899" spans="1:13" ht="60.75" thickBot="1">
      <c r="A2899" s="49" t="s">
        <v>0</v>
      </c>
      <c r="B2899" s="51" t="s">
        <v>120</v>
      </c>
      <c r="C2899" s="50" t="s">
        <v>1</v>
      </c>
      <c r="D2899" s="51" t="s">
        <v>120</v>
      </c>
      <c r="E2899" s="50" t="s">
        <v>112</v>
      </c>
      <c r="F2899" s="51" t="s">
        <v>120</v>
      </c>
      <c r="G2899" s="50" t="s">
        <v>131</v>
      </c>
      <c r="H2899" s="52" t="s">
        <v>120</v>
      </c>
      <c r="I2899" s="155">
        <f>H2898/230</f>
        <v>0.93913043478260871</v>
      </c>
      <c r="J2899" s="10" t="s">
        <v>21</v>
      </c>
      <c r="K2899" s="46" t="s">
        <v>467</v>
      </c>
      <c r="L2899" s="159" t="s">
        <v>47</v>
      </c>
      <c r="M2899" s="160">
        <f t="shared" ref="M2899:M2911" si="170">IF(L2899="✔",2,0)</f>
        <v>2</v>
      </c>
    </row>
    <row r="2900" spans="1:13" ht="45">
      <c r="A2900" s="47" t="s">
        <v>424</v>
      </c>
      <c r="B2900" s="48">
        <v>5</v>
      </c>
      <c r="C2900" s="48" t="s">
        <v>2</v>
      </c>
      <c r="D2900" s="48">
        <v>4</v>
      </c>
      <c r="E2900" s="48" t="s">
        <v>11</v>
      </c>
      <c r="F2900" s="55">
        <v>5</v>
      </c>
      <c r="G2900" s="48" t="s">
        <v>5</v>
      </c>
      <c r="H2900" s="138">
        <v>4</v>
      </c>
      <c r="J2900" s="7" t="s">
        <v>2</v>
      </c>
      <c r="K2900" s="2" t="s">
        <v>37</v>
      </c>
      <c r="L2900" s="156" t="s">
        <v>47</v>
      </c>
      <c r="M2900" s="82">
        <f t="shared" si="170"/>
        <v>2</v>
      </c>
    </row>
    <row r="2901" spans="1:13" ht="45">
      <c r="A2901" s="3" t="s">
        <v>113</v>
      </c>
      <c r="B2901" s="2">
        <v>4</v>
      </c>
      <c r="C2901" s="2" t="s">
        <v>21</v>
      </c>
      <c r="D2901" s="2">
        <v>2</v>
      </c>
      <c r="E2901" s="2" t="s">
        <v>479</v>
      </c>
      <c r="F2901" s="140">
        <v>5</v>
      </c>
      <c r="G2901" s="2" t="s">
        <v>6</v>
      </c>
      <c r="H2901" s="139">
        <v>4</v>
      </c>
      <c r="J2901" s="8" t="s">
        <v>4</v>
      </c>
      <c r="K2901" s="2" t="s">
        <v>39</v>
      </c>
      <c r="L2901" s="156" t="s">
        <v>47</v>
      </c>
      <c r="M2901" s="82">
        <f t="shared" si="170"/>
        <v>2</v>
      </c>
    </row>
    <row r="2902" spans="1:13" ht="45">
      <c r="A2902" s="3" t="s">
        <v>163</v>
      </c>
      <c r="B2902" s="2">
        <v>5</v>
      </c>
      <c r="C2902" s="2" t="s">
        <v>17</v>
      </c>
      <c r="D2902" s="2">
        <v>3</v>
      </c>
      <c r="E2902" s="2" t="s">
        <v>12</v>
      </c>
      <c r="F2902" s="140">
        <v>5</v>
      </c>
      <c r="G2902" s="2" t="s">
        <v>7</v>
      </c>
      <c r="H2902" s="139">
        <v>4</v>
      </c>
      <c r="J2902" s="8" t="s">
        <v>38</v>
      </c>
      <c r="K2902" s="2" t="s">
        <v>41</v>
      </c>
      <c r="L2902" s="156" t="s">
        <v>47</v>
      </c>
      <c r="M2902" s="82">
        <f t="shared" si="170"/>
        <v>2</v>
      </c>
    </row>
    <row r="2903" spans="1:13" ht="45">
      <c r="A2903" s="3" t="s">
        <v>114</v>
      </c>
      <c r="B2903" s="2">
        <v>5</v>
      </c>
      <c r="C2903" s="2" t="s">
        <v>4</v>
      </c>
      <c r="D2903" s="2">
        <v>3</v>
      </c>
      <c r="E2903" s="2" t="s">
        <v>13</v>
      </c>
      <c r="F2903" s="140">
        <v>4</v>
      </c>
      <c r="G2903" s="2" t="s">
        <v>8</v>
      </c>
      <c r="H2903" s="139">
        <v>4</v>
      </c>
      <c r="J2903" s="6" t="s">
        <v>20</v>
      </c>
      <c r="K2903" s="2" t="s">
        <v>44</v>
      </c>
      <c r="L2903" s="156" t="s">
        <v>47</v>
      </c>
      <c r="M2903" s="82">
        <f t="shared" si="170"/>
        <v>2</v>
      </c>
    </row>
    <row r="2904" spans="1:13" ht="60">
      <c r="A2904" s="3" t="s">
        <v>32</v>
      </c>
      <c r="B2904" s="2">
        <v>5</v>
      </c>
      <c r="C2904" s="2" t="s">
        <v>38</v>
      </c>
      <c r="D2904" s="2">
        <v>4</v>
      </c>
      <c r="E2904" s="2" t="s">
        <v>43</v>
      </c>
      <c r="F2904" s="140">
        <v>4</v>
      </c>
      <c r="G2904" s="2" t="s">
        <v>9</v>
      </c>
      <c r="H2904" s="139">
        <v>4</v>
      </c>
      <c r="J2904" s="8" t="s">
        <v>31</v>
      </c>
      <c r="K2904" s="2" t="s">
        <v>45</v>
      </c>
      <c r="L2904" s="156" t="s">
        <v>47</v>
      </c>
      <c r="M2904" s="82">
        <f t="shared" si="170"/>
        <v>2</v>
      </c>
    </row>
    <row r="2905" spans="1:13" ht="45">
      <c r="A2905" s="3" t="s">
        <v>115</v>
      </c>
      <c r="B2905" s="2">
        <v>5</v>
      </c>
      <c r="C2905" s="2" t="s">
        <v>27</v>
      </c>
      <c r="D2905" s="2">
        <v>4</v>
      </c>
      <c r="E2905" s="2" t="s">
        <v>14</v>
      </c>
      <c r="F2905" s="140">
        <v>4</v>
      </c>
      <c r="G2905" s="2" t="s">
        <v>10</v>
      </c>
      <c r="H2905" s="139">
        <v>4</v>
      </c>
      <c r="J2905" s="3" t="s">
        <v>33</v>
      </c>
      <c r="K2905" s="2" t="s">
        <v>49</v>
      </c>
      <c r="L2905" s="156" t="s">
        <v>47</v>
      </c>
      <c r="M2905" s="82">
        <f t="shared" si="170"/>
        <v>2</v>
      </c>
    </row>
    <row r="2906" spans="1:13" ht="45">
      <c r="A2906" s="3" t="s">
        <v>116</v>
      </c>
      <c r="B2906" s="2">
        <v>5</v>
      </c>
      <c r="C2906" s="2" t="s">
        <v>323</v>
      </c>
      <c r="D2906" s="2">
        <v>4</v>
      </c>
      <c r="E2906" s="2" t="s">
        <v>15</v>
      </c>
      <c r="F2906" s="140">
        <v>4</v>
      </c>
      <c r="G2906" s="2" t="s">
        <v>18</v>
      </c>
      <c r="H2906" s="139">
        <v>4</v>
      </c>
      <c r="J2906" s="8" t="s">
        <v>16</v>
      </c>
      <c r="K2906" s="2" t="s">
        <v>40</v>
      </c>
      <c r="L2906" s="156" t="s">
        <v>48</v>
      </c>
      <c r="M2906" s="82">
        <f t="shared" si="170"/>
        <v>0</v>
      </c>
    </row>
    <row r="2907" spans="1:13" ht="60">
      <c r="A2907" s="3" t="s">
        <v>117</v>
      </c>
      <c r="B2907" s="2">
        <v>5</v>
      </c>
      <c r="C2907" s="2" t="s">
        <v>130</v>
      </c>
      <c r="D2907" s="2">
        <v>4</v>
      </c>
      <c r="E2907" s="2" t="s">
        <v>16</v>
      </c>
      <c r="F2907" s="140">
        <v>4</v>
      </c>
      <c r="G2907" s="2" t="s">
        <v>252</v>
      </c>
      <c r="H2907" s="139">
        <v>4</v>
      </c>
      <c r="J2907" s="9" t="s">
        <v>27</v>
      </c>
      <c r="K2907" s="2" t="s">
        <v>476</v>
      </c>
      <c r="L2907" s="156" t="s">
        <v>47</v>
      </c>
      <c r="M2907" s="82">
        <f t="shared" si="170"/>
        <v>2</v>
      </c>
    </row>
    <row r="2908" spans="1:13" ht="45">
      <c r="A2908" s="3" t="s">
        <v>118</v>
      </c>
      <c r="B2908" s="2">
        <v>3</v>
      </c>
      <c r="C2908" s="2" t="s">
        <v>164</v>
      </c>
      <c r="D2908" s="2">
        <v>3</v>
      </c>
      <c r="E2908" s="2" t="s">
        <v>26</v>
      </c>
      <c r="F2908" s="140">
        <v>4</v>
      </c>
      <c r="G2908" s="2" t="s">
        <v>25</v>
      </c>
      <c r="H2908" s="139">
        <v>4</v>
      </c>
      <c r="J2908" s="6" t="s">
        <v>28</v>
      </c>
      <c r="K2908" s="2" t="s">
        <v>40</v>
      </c>
      <c r="L2908" s="156" t="s">
        <v>47</v>
      </c>
      <c r="M2908" s="82">
        <f t="shared" si="170"/>
        <v>2</v>
      </c>
    </row>
    <row r="2909" spans="1:13" ht="45">
      <c r="A2909" s="3" t="s">
        <v>161</v>
      </c>
      <c r="B2909" s="2">
        <v>5</v>
      </c>
      <c r="C2909" s="2" t="s">
        <v>31</v>
      </c>
      <c r="D2909" s="2">
        <v>4</v>
      </c>
      <c r="E2909" s="2" t="s">
        <v>23</v>
      </c>
      <c r="F2909" s="140">
        <v>4</v>
      </c>
      <c r="G2909" s="2" t="s">
        <v>28</v>
      </c>
      <c r="H2909" s="139">
        <v>4</v>
      </c>
      <c r="J2909" s="3" t="s">
        <v>119</v>
      </c>
      <c r="K2909" s="2" t="s">
        <v>46</v>
      </c>
      <c r="L2909" s="156" t="s">
        <v>47</v>
      </c>
      <c r="M2909" s="82">
        <f t="shared" si="170"/>
        <v>2</v>
      </c>
    </row>
    <row r="2910" spans="1:13" ht="45">
      <c r="A2910" s="3"/>
      <c r="B2910" s="57" t="s">
        <v>132</v>
      </c>
      <c r="C2910" s="2" t="s">
        <v>30</v>
      </c>
      <c r="D2910" s="2">
        <v>4</v>
      </c>
      <c r="E2910" s="2" t="s">
        <v>490</v>
      </c>
      <c r="F2910" s="140">
        <v>4</v>
      </c>
      <c r="G2910" s="2" t="s">
        <v>29</v>
      </c>
      <c r="H2910" s="139">
        <v>4</v>
      </c>
      <c r="J2910" s="9" t="s">
        <v>31</v>
      </c>
      <c r="K2910" s="2" t="s">
        <v>51</v>
      </c>
      <c r="L2910" s="156" t="s">
        <v>47</v>
      </c>
      <c r="M2910" s="82">
        <f t="shared" si="170"/>
        <v>2</v>
      </c>
    </row>
    <row r="2911" spans="1:13" ht="30.75" thickBot="1">
      <c r="A2911" s="3"/>
      <c r="B2911" s="57" t="s">
        <v>132</v>
      </c>
      <c r="C2911" s="2"/>
      <c r="D2911" s="58" t="s">
        <v>132</v>
      </c>
      <c r="E2911" s="2" t="s">
        <v>144</v>
      </c>
      <c r="F2911" s="140">
        <v>4</v>
      </c>
      <c r="G2911" s="2" t="s">
        <v>318</v>
      </c>
      <c r="H2911" s="58">
        <v>4</v>
      </c>
      <c r="J2911" s="78" t="s">
        <v>117</v>
      </c>
      <c r="K2911" s="140" t="s">
        <v>152</v>
      </c>
      <c r="L2911" s="156" t="s">
        <v>48</v>
      </c>
      <c r="M2911" s="82">
        <f t="shared" si="170"/>
        <v>0</v>
      </c>
    </row>
    <row r="2912" spans="1:13" ht="30.75" thickBot="1">
      <c r="A2912" s="3"/>
      <c r="B2912" s="57" t="s">
        <v>132</v>
      </c>
      <c r="C2912" s="2"/>
      <c r="D2912" s="58" t="s">
        <v>132</v>
      </c>
      <c r="E2912" s="2" t="s">
        <v>478</v>
      </c>
      <c r="F2912" s="58">
        <v>5</v>
      </c>
      <c r="G2912" s="2" t="s">
        <v>269</v>
      </c>
      <c r="H2912" s="58">
        <v>4</v>
      </c>
      <c r="J2912" s="157" t="s">
        <v>135</v>
      </c>
      <c r="K2912" s="42" t="s">
        <v>107</v>
      </c>
      <c r="L2912" s="158"/>
      <c r="M2912" s="83"/>
    </row>
    <row r="2913" spans="1:13" ht="15.75" thickBot="1">
      <c r="A2913" s="4"/>
      <c r="B2913" s="58" t="s">
        <v>132</v>
      </c>
      <c r="C2913" s="5"/>
      <c r="D2913" s="58" t="s">
        <v>132</v>
      </c>
      <c r="E2913" s="5"/>
      <c r="F2913" s="58" t="s">
        <v>132</v>
      </c>
      <c r="G2913" s="5"/>
      <c r="H2913" s="58" t="s">
        <v>132</v>
      </c>
      <c r="K2913" s="90"/>
    </row>
    <row r="2914" spans="1:13" ht="15.75" thickBot="1">
      <c r="A2914"/>
      <c r="B2914"/>
      <c r="C2914"/>
      <c r="D2914"/>
      <c r="E2914"/>
      <c r="F2914"/>
      <c r="G2914"/>
      <c r="H2914"/>
      <c r="J2914"/>
      <c r="K2914"/>
      <c r="L2914"/>
    </row>
    <row r="2915" spans="1:13" ht="19.5" thickBot="1">
      <c r="A2915" s="391">
        <v>45462</v>
      </c>
      <c r="B2915" s="392"/>
      <c r="C2915" s="392"/>
      <c r="D2915" s="392"/>
      <c r="E2915" s="392"/>
      <c r="F2915" s="392"/>
      <c r="G2915" s="393"/>
      <c r="H2915" s="89">
        <f>SUM(B2917:B2930,D2917:D2930,F2917:F2930,H2917:H2930)+SUM(M2916:M2928)</f>
        <v>218</v>
      </c>
      <c r="J2915" s="53" t="s">
        <v>34</v>
      </c>
      <c r="K2915" s="54" t="s">
        <v>35</v>
      </c>
      <c r="L2915" s="91" t="s">
        <v>50</v>
      </c>
      <c r="M2915" s="161" t="s">
        <v>151</v>
      </c>
    </row>
    <row r="2916" spans="1:13" ht="60.75" thickBot="1">
      <c r="A2916" s="49" t="s">
        <v>0</v>
      </c>
      <c r="B2916" s="51" t="s">
        <v>120</v>
      </c>
      <c r="C2916" s="50" t="s">
        <v>1</v>
      </c>
      <c r="D2916" s="51" t="s">
        <v>120</v>
      </c>
      <c r="E2916" s="50" t="s">
        <v>112</v>
      </c>
      <c r="F2916" s="51" t="s">
        <v>120</v>
      </c>
      <c r="G2916" s="50" t="s">
        <v>131</v>
      </c>
      <c r="H2916" s="52" t="s">
        <v>120</v>
      </c>
      <c r="I2916" s="155">
        <f>H2915/230</f>
        <v>0.94782608695652171</v>
      </c>
      <c r="J2916" s="10" t="s">
        <v>21</v>
      </c>
      <c r="K2916" s="46" t="s">
        <v>467</v>
      </c>
      <c r="L2916" s="159" t="s">
        <v>47</v>
      </c>
      <c r="M2916" s="160">
        <f t="shared" ref="M2916:M2928" si="171">IF(L2916="✔",2,0)</f>
        <v>2</v>
      </c>
    </row>
    <row r="2917" spans="1:13" ht="45">
      <c r="A2917" s="47" t="s">
        <v>424</v>
      </c>
      <c r="B2917" s="48">
        <v>5</v>
      </c>
      <c r="C2917" s="48" t="s">
        <v>2</v>
      </c>
      <c r="D2917" s="48">
        <v>4</v>
      </c>
      <c r="E2917" s="48" t="s">
        <v>11</v>
      </c>
      <c r="F2917" s="55">
        <v>5</v>
      </c>
      <c r="G2917" s="48" t="s">
        <v>5</v>
      </c>
      <c r="H2917" s="138">
        <v>4</v>
      </c>
      <c r="J2917" s="7" t="s">
        <v>2</v>
      </c>
      <c r="K2917" s="2" t="s">
        <v>37</v>
      </c>
      <c r="L2917" s="156" t="s">
        <v>47</v>
      </c>
      <c r="M2917" s="82">
        <f t="shared" si="171"/>
        <v>2</v>
      </c>
    </row>
    <row r="2918" spans="1:13" ht="45">
      <c r="A2918" s="3" t="s">
        <v>113</v>
      </c>
      <c r="B2918" s="2">
        <v>4</v>
      </c>
      <c r="C2918" s="2" t="s">
        <v>21</v>
      </c>
      <c r="D2918" s="2">
        <v>2</v>
      </c>
      <c r="E2918" s="2" t="s">
        <v>479</v>
      </c>
      <c r="F2918" s="140">
        <v>5</v>
      </c>
      <c r="G2918" s="2" t="s">
        <v>6</v>
      </c>
      <c r="H2918" s="139">
        <v>4</v>
      </c>
      <c r="J2918" s="8" t="s">
        <v>4</v>
      </c>
      <c r="K2918" s="2" t="s">
        <v>39</v>
      </c>
      <c r="L2918" s="156" t="s">
        <v>47</v>
      </c>
      <c r="M2918" s="82">
        <f t="shared" si="171"/>
        <v>2</v>
      </c>
    </row>
    <row r="2919" spans="1:13" ht="45">
      <c r="A2919" s="3" t="s">
        <v>163</v>
      </c>
      <c r="B2919" s="2">
        <v>5</v>
      </c>
      <c r="C2919" s="2" t="s">
        <v>17</v>
      </c>
      <c r="D2919" s="2">
        <v>3</v>
      </c>
      <c r="E2919" s="2" t="s">
        <v>12</v>
      </c>
      <c r="F2919" s="140">
        <v>5</v>
      </c>
      <c r="G2919" s="2" t="s">
        <v>7</v>
      </c>
      <c r="H2919" s="139">
        <v>4</v>
      </c>
      <c r="J2919" s="8" t="s">
        <v>38</v>
      </c>
      <c r="K2919" s="2" t="s">
        <v>41</v>
      </c>
      <c r="L2919" s="156" t="s">
        <v>47</v>
      </c>
      <c r="M2919" s="82">
        <f t="shared" si="171"/>
        <v>2</v>
      </c>
    </row>
    <row r="2920" spans="1:13" ht="45">
      <c r="A2920" s="3" t="s">
        <v>114</v>
      </c>
      <c r="B2920" s="2">
        <v>5</v>
      </c>
      <c r="C2920" s="2" t="s">
        <v>4</v>
      </c>
      <c r="D2920" s="2">
        <v>3</v>
      </c>
      <c r="E2920" s="2" t="s">
        <v>13</v>
      </c>
      <c r="F2920" s="140">
        <v>4</v>
      </c>
      <c r="G2920" s="2" t="s">
        <v>8</v>
      </c>
      <c r="H2920" s="139">
        <v>4</v>
      </c>
      <c r="J2920" s="6" t="s">
        <v>20</v>
      </c>
      <c r="K2920" s="2" t="s">
        <v>44</v>
      </c>
      <c r="L2920" s="156" t="s">
        <v>47</v>
      </c>
      <c r="M2920" s="82">
        <f t="shared" si="171"/>
        <v>2</v>
      </c>
    </row>
    <row r="2921" spans="1:13" ht="60">
      <c r="A2921" s="3" t="s">
        <v>32</v>
      </c>
      <c r="B2921" s="2">
        <v>5</v>
      </c>
      <c r="C2921" s="2" t="s">
        <v>38</v>
      </c>
      <c r="D2921" s="2">
        <v>4</v>
      </c>
      <c r="E2921" s="2" t="s">
        <v>43</v>
      </c>
      <c r="F2921" s="140">
        <v>4</v>
      </c>
      <c r="G2921" s="2" t="s">
        <v>9</v>
      </c>
      <c r="H2921" s="139">
        <v>4</v>
      </c>
      <c r="J2921" s="8" t="s">
        <v>31</v>
      </c>
      <c r="K2921" s="2" t="s">
        <v>45</v>
      </c>
      <c r="L2921" s="156" t="s">
        <v>47</v>
      </c>
      <c r="M2921" s="82">
        <f t="shared" si="171"/>
        <v>2</v>
      </c>
    </row>
    <row r="2922" spans="1:13" ht="45">
      <c r="A2922" s="3" t="s">
        <v>115</v>
      </c>
      <c r="B2922" s="2">
        <v>5</v>
      </c>
      <c r="C2922" s="2" t="s">
        <v>27</v>
      </c>
      <c r="D2922" s="2">
        <v>4</v>
      </c>
      <c r="E2922" s="2" t="s">
        <v>14</v>
      </c>
      <c r="F2922" s="140">
        <v>4</v>
      </c>
      <c r="G2922" s="2" t="s">
        <v>10</v>
      </c>
      <c r="H2922" s="139">
        <v>4</v>
      </c>
      <c r="J2922" s="3" t="s">
        <v>33</v>
      </c>
      <c r="K2922" s="2" t="s">
        <v>49</v>
      </c>
      <c r="L2922" s="156" t="s">
        <v>47</v>
      </c>
      <c r="M2922" s="82">
        <f t="shared" si="171"/>
        <v>2</v>
      </c>
    </row>
    <row r="2923" spans="1:13" ht="45">
      <c r="A2923" s="3" t="s">
        <v>116</v>
      </c>
      <c r="B2923" s="2">
        <v>5</v>
      </c>
      <c r="C2923" s="2" t="s">
        <v>323</v>
      </c>
      <c r="D2923" s="2">
        <v>4</v>
      </c>
      <c r="E2923" s="2" t="s">
        <v>15</v>
      </c>
      <c r="F2923" s="140">
        <v>4</v>
      </c>
      <c r="G2923" s="2" t="s">
        <v>18</v>
      </c>
      <c r="H2923" s="139">
        <v>4</v>
      </c>
      <c r="J2923" s="8" t="s">
        <v>16</v>
      </c>
      <c r="K2923" s="2" t="s">
        <v>40</v>
      </c>
      <c r="L2923" s="156" t="s">
        <v>48</v>
      </c>
      <c r="M2923" s="82">
        <f t="shared" si="171"/>
        <v>0</v>
      </c>
    </row>
    <row r="2924" spans="1:13" ht="60">
      <c r="A2924" s="3" t="s">
        <v>117</v>
      </c>
      <c r="B2924" s="2">
        <v>5</v>
      </c>
      <c r="C2924" s="2" t="s">
        <v>130</v>
      </c>
      <c r="D2924" s="2">
        <v>4</v>
      </c>
      <c r="E2924" s="2" t="s">
        <v>16</v>
      </c>
      <c r="F2924" s="140">
        <v>4</v>
      </c>
      <c r="G2924" s="2" t="s">
        <v>252</v>
      </c>
      <c r="H2924" s="139">
        <v>4</v>
      </c>
      <c r="J2924" s="9" t="s">
        <v>27</v>
      </c>
      <c r="K2924" s="2" t="s">
        <v>476</v>
      </c>
      <c r="L2924" s="156" t="s">
        <v>47</v>
      </c>
      <c r="M2924" s="82">
        <f t="shared" si="171"/>
        <v>2</v>
      </c>
    </row>
    <row r="2925" spans="1:13" ht="45">
      <c r="A2925" s="3" t="s">
        <v>118</v>
      </c>
      <c r="B2925" s="2">
        <v>5</v>
      </c>
      <c r="C2925" s="2" t="s">
        <v>164</v>
      </c>
      <c r="D2925" s="2">
        <v>3</v>
      </c>
      <c r="E2925" s="2" t="s">
        <v>26</v>
      </c>
      <c r="F2925" s="140">
        <v>4</v>
      </c>
      <c r="G2925" s="2" t="s">
        <v>25</v>
      </c>
      <c r="H2925" s="139">
        <v>4</v>
      </c>
      <c r="J2925" s="6" t="s">
        <v>28</v>
      </c>
      <c r="K2925" s="2" t="s">
        <v>40</v>
      </c>
      <c r="L2925" s="156" t="s">
        <v>47</v>
      </c>
      <c r="M2925" s="82">
        <f t="shared" si="171"/>
        <v>2</v>
      </c>
    </row>
    <row r="2926" spans="1:13" ht="45">
      <c r="A2926" s="3" t="s">
        <v>161</v>
      </c>
      <c r="B2926" s="2">
        <v>5</v>
      </c>
      <c r="C2926" s="2" t="s">
        <v>31</v>
      </c>
      <c r="D2926" s="2">
        <v>4</v>
      </c>
      <c r="E2926" s="2" t="s">
        <v>23</v>
      </c>
      <c r="F2926" s="140">
        <v>4</v>
      </c>
      <c r="G2926" s="2" t="s">
        <v>28</v>
      </c>
      <c r="H2926" s="139">
        <v>4</v>
      </c>
      <c r="J2926" s="3" t="s">
        <v>119</v>
      </c>
      <c r="K2926" s="2" t="s">
        <v>46</v>
      </c>
      <c r="L2926" s="156" t="s">
        <v>47</v>
      </c>
      <c r="M2926" s="82">
        <f t="shared" si="171"/>
        <v>2</v>
      </c>
    </row>
    <row r="2927" spans="1:13" ht="45">
      <c r="A2927" s="3"/>
      <c r="B2927" s="57" t="s">
        <v>132</v>
      </c>
      <c r="C2927" s="2" t="s">
        <v>30</v>
      </c>
      <c r="D2927" s="2">
        <v>4</v>
      </c>
      <c r="E2927" s="2" t="s">
        <v>490</v>
      </c>
      <c r="F2927" s="140">
        <v>4</v>
      </c>
      <c r="G2927" s="2" t="s">
        <v>29</v>
      </c>
      <c r="H2927" s="139">
        <v>4</v>
      </c>
      <c r="J2927" s="9" t="s">
        <v>31</v>
      </c>
      <c r="K2927" s="2" t="s">
        <v>51</v>
      </c>
      <c r="L2927" s="156" t="s">
        <v>47</v>
      </c>
      <c r="M2927" s="82">
        <f t="shared" si="171"/>
        <v>2</v>
      </c>
    </row>
    <row r="2928" spans="1:13" ht="30.75" thickBot="1">
      <c r="A2928" s="3"/>
      <c r="B2928" s="57" t="s">
        <v>132</v>
      </c>
      <c r="C2928" s="2"/>
      <c r="D2928" s="58" t="s">
        <v>132</v>
      </c>
      <c r="E2928" s="2" t="s">
        <v>144</v>
      </c>
      <c r="F2928" s="140">
        <v>4</v>
      </c>
      <c r="G2928" s="2" t="s">
        <v>318</v>
      </c>
      <c r="H2928" s="58">
        <v>4</v>
      </c>
      <c r="J2928" s="78" t="s">
        <v>117</v>
      </c>
      <c r="K2928" s="140" t="s">
        <v>152</v>
      </c>
      <c r="L2928" s="156" t="s">
        <v>48</v>
      </c>
      <c r="M2928" s="82">
        <f t="shared" si="171"/>
        <v>0</v>
      </c>
    </row>
    <row r="2929" spans="1:13" ht="30.75" thickBot="1">
      <c r="A2929" s="3"/>
      <c r="B2929" s="57" t="s">
        <v>132</v>
      </c>
      <c r="C2929" s="2"/>
      <c r="D2929" s="58" t="s">
        <v>132</v>
      </c>
      <c r="E2929" s="2" t="s">
        <v>478</v>
      </c>
      <c r="F2929" s="58">
        <v>5</v>
      </c>
      <c r="G2929" s="2" t="s">
        <v>269</v>
      </c>
      <c r="H2929" s="58">
        <v>4</v>
      </c>
      <c r="J2929" s="157" t="s">
        <v>135</v>
      </c>
      <c r="K2929" s="42" t="s">
        <v>107</v>
      </c>
      <c r="L2929" s="158"/>
      <c r="M2929" s="83"/>
    </row>
    <row r="2930" spans="1:13" ht="15.75" thickBot="1">
      <c r="A2930" s="4"/>
      <c r="B2930" s="58" t="s">
        <v>132</v>
      </c>
      <c r="C2930" s="5"/>
      <c r="D2930" s="58" t="s">
        <v>132</v>
      </c>
      <c r="E2930" s="5"/>
      <c r="F2930" s="58" t="s">
        <v>132</v>
      </c>
      <c r="G2930" s="5"/>
      <c r="H2930" s="58" t="s">
        <v>132</v>
      </c>
      <c r="K2930" s="90"/>
    </row>
    <row r="2931" spans="1:13" ht="15.75" thickBot="1">
      <c r="A2931"/>
      <c r="B2931"/>
      <c r="C2931"/>
      <c r="D2931"/>
      <c r="E2931"/>
      <c r="F2931"/>
      <c r="G2931"/>
      <c r="H2931"/>
      <c r="J2931"/>
      <c r="K2931"/>
      <c r="L2931"/>
    </row>
    <row r="2932" spans="1:13" ht="19.5" thickBot="1">
      <c r="A2932" s="391">
        <v>45463</v>
      </c>
      <c r="B2932" s="392"/>
      <c r="C2932" s="392"/>
      <c r="D2932" s="392"/>
      <c r="E2932" s="392"/>
      <c r="F2932" s="392"/>
      <c r="G2932" s="393"/>
      <c r="H2932" s="89">
        <f>SUM(B2934:B2947,D2934:D2947,F2934:F2947,H2934:H2947)+SUM(M2933:M2945)</f>
        <v>220</v>
      </c>
      <c r="J2932" s="53" t="s">
        <v>34</v>
      </c>
      <c r="K2932" s="54" t="s">
        <v>35</v>
      </c>
      <c r="L2932" s="91" t="s">
        <v>50</v>
      </c>
      <c r="M2932" s="161" t="s">
        <v>151</v>
      </c>
    </row>
    <row r="2933" spans="1:13" ht="60.75" thickBot="1">
      <c r="A2933" s="49" t="s">
        <v>0</v>
      </c>
      <c r="B2933" s="51" t="s">
        <v>120</v>
      </c>
      <c r="C2933" s="50" t="s">
        <v>1</v>
      </c>
      <c r="D2933" s="51" t="s">
        <v>120</v>
      </c>
      <c r="E2933" s="50" t="s">
        <v>112</v>
      </c>
      <c r="F2933" s="51" t="s">
        <v>120</v>
      </c>
      <c r="G2933" s="50" t="s">
        <v>131</v>
      </c>
      <c r="H2933" s="52" t="s">
        <v>120</v>
      </c>
      <c r="I2933" s="155">
        <f>H2932/230</f>
        <v>0.95652173913043481</v>
      </c>
      <c r="J2933" s="10" t="s">
        <v>21</v>
      </c>
      <c r="K2933" s="46" t="s">
        <v>467</v>
      </c>
      <c r="L2933" s="159" t="s">
        <v>47</v>
      </c>
      <c r="M2933" s="160">
        <f t="shared" ref="M2933:M2945" si="172">IF(L2933="✔",2,0)</f>
        <v>2</v>
      </c>
    </row>
    <row r="2934" spans="1:13" ht="45">
      <c r="A2934" s="47" t="s">
        <v>424</v>
      </c>
      <c r="B2934" s="48">
        <v>5</v>
      </c>
      <c r="C2934" s="48" t="s">
        <v>2</v>
      </c>
      <c r="D2934" s="48">
        <v>4</v>
      </c>
      <c r="E2934" s="48" t="s">
        <v>11</v>
      </c>
      <c r="F2934" s="55">
        <v>5</v>
      </c>
      <c r="G2934" s="48" t="s">
        <v>5</v>
      </c>
      <c r="H2934" s="138">
        <v>4</v>
      </c>
      <c r="J2934" s="7" t="s">
        <v>2</v>
      </c>
      <c r="K2934" s="2" t="s">
        <v>37</v>
      </c>
      <c r="L2934" s="156" t="s">
        <v>47</v>
      </c>
      <c r="M2934" s="82">
        <f t="shared" si="172"/>
        <v>2</v>
      </c>
    </row>
    <row r="2935" spans="1:13" ht="45">
      <c r="A2935" s="3" t="s">
        <v>113</v>
      </c>
      <c r="B2935" s="2">
        <v>4</v>
      </c>
      <c r="C2935" s="2" t="s">
        <v>21</v>
      </c>
      <c r="D2935" s="2">
        <v>2</v>
      </c>
      <c r="E2935" s="2" t="s">
        <v>479</v>
      </c>
      <c r="F2935" s="140">
        <v>5</v>
      </c>
      <c r="G2935" s="2" t="s">
        <v>6</v>
      </c>
      <c r="H2935" s="139">
        <v>4</v>
      </c>
      <c r="J2935" s="8" t="s">
        <v>4</v>
      </c>
      <c r="K2935" s="2" t="s">
        <v>39</v>
      </c>
      <c r="L2935" s="156" t="s">
        <v>47</v>
      </c>
      <c r="M2935" s="82">
        <f t="shared" si="172"/>
        <v>2</v>
      </c>
    </row>
    <row r="2936" spans="1:13" ht="45">
      <c r="A2936" s="3" t="s">
        <v>163</v>
      </c>
      <c r="B2936" s="2">
        <v>5</v>
      </c>
      <c r="C2936" s="2" t="s">
        <v>17</v>
      </c>
      <c r="D2936" s="2">
        <v>3</v>
      </c>
      <c r="E2936" s="2" t="s">
        <v>12</v>
      </c>
      <c r="F2936" s="140">
        <v>5</v>
      </c>
      <c r="G2936" s="2" t="s">
        <v>7</v>
      </c>
      <c r="H2936" s="139">
        <v>4</v>
      </c>
      <c r="J2936" s="8" t="s">
        <v>38</v>
      </c>
      <c r="K2936" s="2" t="s">
        <v>41</v>
      </c>
      <c r="L2936" s="156" t="s">
        <v>47</v>
      </c>
      <c r="M2936" s="82">
        <f t="shared" si="172"/>
        <v>2</v>
      </c>
    </row>
    <row r="2937" spans="1:13" ht="45">
      <c r="A2937" s="3" t="s">
        <v>114</v>
      </c>
      <c r="B2937" s="2">
        <v>5</v>
      </c>
      <c r="C2937" s="2" t="s">
        <v>4</v>
      </c>
      <c r="D2937" s="2">
        <v>3</v>
      </c>
      <c r="E2937" s="2" t="s">
        <v>13</v>
      </c>
      <c r="F2937" s="140">
        <v>4</v>
      </c>
      <c r="G2937" s="2" t="s">
        <v>8</v>
      </c>
      <c r="H2937" s="139">
        <v>4</v>
      </c>
      <c r="J2937" s="6" t="s">
        <v>20</v>
      </c>
      <c r="K2937" s="2" t="s">
        <v>44</v>
      </c>
      <c r="L2937" s="156" t="s">
        <v>47</v>
      </c>
      <c r="M2937" s="82">
        <f t="shared" si="172"/>
        <v>2</v>
      </c>
    </row>
    <row r="2938" spans="1:13" ht="60">
      <c r="A2938" s="3" t="s">
        <v>32</v>
      </c>
      <c r="B2938" s="2">
        <v>5</v>
      </c>
      <c r="C2938" s="2" t="s">
        <v>38</v>
      </c>
      <c r="D2938" s="2">
        <v>4</v>
      </c>
      <c r="E2938" s="2" t="s">
        <v>43</v>
      </c>
      <c r="F2938" s="140">
        <v>4</v>
      </c>
      <c r="G2938" s="2" t="s">
        <v>9</v>
      </c>
      <c r="H2938" s="139">
        <v>4</v>
      </c>
      <c r="J2938" s="8" t="s">
        <v>31</v>
      </c>
      <c r="K2938" s="2" t="s">
        <v>45</v>
      </c>
      <c r="L2938" s="156" t="s">
        <v>47</v>
      </c>
      <c r="M2938" s="82">
        <f t="shared" si="172"/>
        <v>2</v>
      </c>
    </row>
    <row r="2939" spans="1:13" ht="45">
      <c r="A2939" s="3" t="s">
        <v>115</v>
      </c>
      <c r="B2939" s="2">
        <v>5</v>
      </c>
      <c r="C2939" s="2" t="s">
        <v>27</v>
      </c>
      <c r="D2939" s="2">
        <v>4</v>
      </c>
      <c r="E2939" s="2" t="s">
        <v>14</v>
      </c>
      <c r="F2939" s="140">
        <v>4</v>
      </c>
      <c r="G2939" s="2" t="s">
        <v>10</v>
      </c>
      <c r="H2939" s="139">
        <v>4</v>
      </c>
      <c r="J2939" s="3" t="s">
        <v>33</v>
      </c>
      <c r="K2939" s="2" t="s">
        <v>49</v>
      </c>
      <c r="L2939" s="156" t="s">
        <v>47</v>
      </c>
      <c r="M2939" s="82">
        <f t="shared" si="172"/>
        <v>2</v>
      </c>
    </row>
    <row r="2940" spans="1:13" ht="45">
      <c r="A2940" s="3" t="s">
        <v>116</v>
      </c>
      <c r="B2940" s="2">
        <v>5</v>
      </c>
      <c r="C2940" s="2" t="s">
        <v>323</v>
      </c>
      <c r="D2940" s="2">
        <v>4</v>
      </c>
      <c r="E2940" s="2" t="s">
        <v>15</v>
      </c>
      <c r="F2940" s="140">
        <v>4</v>
      </c>
      <c r="G2940" s="2" t="s">
        <v>18</v>
      </c>
      <c r="H2940" s="139">
        <v>4</v>
      </c>
      <c r="J2940" s="8" t="s">
        <v>16</v>
      </c>
      <c r="K2940" s="2" t="s">
        <v>40</v>
      </c>
      <c r="L2940" s="156" t="s">
        <v>48</v>
      </c>
      <c r="M2940" s="82">
        <f t="shared" si="172"/>
        <v>0</v>
      </c>
    </row>
    <row r="2941" spans="1:13" ht="60">
      <c r="A2941" s="3" t="s">
        <v>117</v>
      </c>
      <c r="B2941" s="2">
        <v>5</v>
      </c>
      <c r="C2941" s="2" t="s">
        <v>130</v>
      </c>
      <c r="D2941" s="2">
        <v>4</v>
      </c>
      <c r="E2941" s="2" t="s">
        <v>16</v>
      </c>
      <c r="F2941" s="140">
        <v>4</v>
      </c>
      <c r="G2941" s="2" t="s">
        <v>252</v>
      </c>
      <c r="H2941" s="139">
        <v>4</v>
      </c>
      <c r="J2941" s="9" t="s">
        <v>27</v>
      </c>
      <c r="K2941" s="2" t="s">
        <v>476</v>
      </c>
      <c r="L2941" s="156" t="s">
        <v>47</v>
      </c>
      <c r="M2941" s="82">
        <f t="shared" si="172"/>
        <v>2</v>
      </c>
    </row>
    <row r="2942" spans="1:13" ht="45">
      <c r="A2942" s="3" t="s">
        <v>118</v>
      </c>
      <c r="B2942" s="2">
        <v>5</v>
      </c>
      <c r="C2942" s="2" t="s">
        <v>164</v>
      </c>
      <c r="D2942" s="2">
        <v>3</v>
      </c>
      <c r="E2942" s="2" t="s">
        <v>26</v>
      </c>
      <c r="F2942" s="140">
        <v>4</v>
      </c>
      <c r="G2942" s="2" t="s">
        <v>25</v>
      </c>
      <c r="H2942" s="139">
        <v>4</v>
      </c>
      <c r="J2942" s="6" t="s">
        <v>28</v>
      </c>
      <c r="K2942" s="2" t="s">
        <v>40</v>
      </c>
      <c r="L2942" s="156" t="s">
        <v>47</v>
      </c>
      <c r="M2942" s="82">
        <f t="shared" si="172"/>
        <v>2</v>
      </c>
    </row>
    <row r="2943" spans="1:13" ht="45">
      <c r="A2943" s="3" t="s">
        <v>161</v>
      </c>
      <c r="B2943" s="2">
        <v>5</v>
      </c>
      <c r="C2943" s="2" t="s">
        <v>31</v>
      </c>
      <c r="D2943" s="2">
        <v>4</v>
      </c>
      <c r="E2943" s="2" t="s">
        <v>23</v>
      </c>
      <c r="F2943" s="140">
        <v>4</v>
      </c>
      <c r="G2943" s="2" t="s">
        <v>28</v>
      </c>
      <c r="H2943" s="139">
        <v>4</v>
      </c>
      <c r="J2943" s="3" t="s">
        <v>119</v>
      </c>
      <c r="K2943" s="2" t="s">
        <v>46</v>
      </c>
      <c r="L2943" s="156" t="s">
        <v>47</v>
      </c>
      <c r="M2943" s="82">
        <f t="shared" si="172"/>
        <v>2</v>
      </c>
    </row>
    <row r="2944" spans="1:13" ht="45">
      <c r="A2944" s="3"/>
      <c r="B2944" s="57" t="s">
        <v>132</v>
      </c>
      <c r="C2944" s="2" t="s">
        <v>30</v>
      </c>
      <c r="D2944" s="2">
        <v>4</v>
      </c>
      <c r="E2944" s="2" t="s">
        <v>490</v>
      </c>
      <c r="F2944" s="140">
        <v>4</v>
      </c>
      <c r="G2944" s="2" t="s">
        <v>29</v>
      </c>
      <c r="H2944" s="139">
        <v>4</v>
      </c>
      <c r="J2944" s="9" t="s">
        <v>31</v>
      </c>
      <c r="K2944" s="2" t="s">
        <v>51</v>
      </c>
      <c r="L2944" s="156" t="s">
        <v>47</v>
      </c>
      <c r="M2944" s="82">
        <f t="shared" si="172"/>
        <v>2</v>
      </c>
    </row>
    <row r="2945" spans="1:13" ht="30.75" thickBot="1">
      <c r="A2945" s="3"/>
      <c r="B2945" s="57" t="s">
        <v>132</v>
      </c>
      <c r="C2945" s="2"/>
      <c r="D2945" s="58" t="s">
        <v>132</v>
      </c>
      <c r="E2945" s="2" t="s">
        <v>144</v>
      </c>
      <c r="F2945" s="140">
        <v>4</v>
      </c>
      <c r="G2945" s="2" t="s">
        <v>318</v>
      </c>
      <c r="H2945" s="58">
        <v>4</v>
      </c>
      <c r="J2945" s="78" t="s">
        <v>117</v>
      </c>
      <c r="K2945" s="140" t="s">
        <v>152</v>
      </c>
      <c r="L2945" s="156" t="s">
        <v>47</v>
      </c>
      <c r="M2945" s="82">
        <f t="shared" si="172"/>
        <v>2</v>
      </c>
    </row>
    <row r="2946" spans="1:13" ht="30.75" thickBot="1">
      <c r="A2946" s="3"/>
      <c r="B2946" s="57" t="s">
        <v>132</v>
      </c>
      <c r="C2946" s="2"/>
      <c r="D2946" s="58" t="s">
        <v>132</v>
      </c>
      <c r="E2946" s="2" t="s">
        <v>478</v>
      </c>
      <c r="F2946" s="58">
        <v>5</v>
      </c>
      <c r="G2946" s="2" t="s">
        <v>269</v>
      </c>
      <c r="H2946" s="58">
        <v>4</v>
      </c>
      <c r="J2946" s="157" t="s">
        <v>135</v>
      </c>
      <c r="K2946" s="42" t="s">
        <v>107</v>
      </c>
      <c r="L2946" s="158"/>
      <c r="M2946" s="83"/>
    </row>
    <row r="2947" spans="1:13" ht="15.75" thickBot="1">
      <c r="A2947" s="4"/>
      <c r="B2947" s="58" t="s">
        <v>132</v>
      </c>
      <c r="C2947" s="5"/>
      <c r="D2947" s="58" t="s">
        <v>132</v>
      </c>
      <c r="E2947" s="5"/>
      <c r="F2947" s="58" t="s">
        <v>132</v>
      </c>
      <c r="G2947" s="5"/>
      <c r="H2947" s="58" t="s">
        <v>132</v>
      </c>
      <c r="K2947" s="90"/>
    </row>
    <row r="2948" spans="1:13" ht="15.75" thickBot="1">
      <c r="A2948"/>
      <c r="B2948"/>
      <c r="C2948"/>
      <c r="D2948"/>
      <c r="E2948"/>
      <c r="F2948"/>
      <c r="G2948"/>
      <c r="H2948"/>
      <c r="J2948"/>
      <c r="K2948"/>
      <c r="L2948"/>
    </row>
    <row r="2949" spans="1:13" ht="19.5" thickBot="1">
      <c r="A2949" s="391">
        <v>45464</v>
      </c>
      <c r="B2949" s="392"/>
      <c r="C2949" s="392"/>
      <c r="D2949" s="392"/>
      <c r="E2949" s="392"/>
      <c r="F2949" s="392"/>
      <c r="G2949" s="393"/>
      <c r="H2949" s="89">
        <f>SUM(B2951:B2964,D2951:D2964,F2951:F2964,H2951:H2964)+SUM(M2950:M2962)</f>
        <v>218</v>
      </c>
      <c r="J2949" s="53" t="s">
        <v>34</v>
      </c>
      <c r="K2949" s="54" t="s">
        <v>35</v>
      </c>
      <c r="L2949" s="91" t="s">
        <v>50</v>
      </c>
      <c r="M2949" s="161" t="s">
        <v>151</v>
      </c>
    </row>
    <row r="2950" spans="1:13" ht="60.75" thickBot="1">
      <c r="A2950" s="49" t="s">
        <v>0</v>
      </c>
      <c r="B2950" s="51" t="s">
        <v>120</v>
      </c>
      <c r="C2950" s="50" t="s">
        <v>1</v>
      </c>
      <c r="D2950" s="51" t="s">
        <v>120</v>
      </c>
      <c r="E2950" s="50" t="s">
        <v>112</v>
      </c>
      <c r="F2950" s="51" t="s">
        <v>120</v>
      </c>
      <c r="G2950" s="50" t="s">
        <v>131</v>
      </c>
      <c r="H2950" s="52" t="s">
        <v>120</v>
      </c>
      <c r="I2950" s="155">
        <f>H2949/230</f>
        <v>0.94782608695652171</v>
      </c>
      <c r="J2950" s="10" t="s">
        <v>21</v>
      </c>
      <c r="K2950" s="46" t="s">
        <v>467</v>
      </c>
      <c r="L2950" s="159" t="s">
        <v>47</v>
      </c>
      <c r="M2950" s="160">
        <f t="shared" ref="M2950:M2962" si="173">IF(L2950="✔",2,0)</f>
        <v>2</v>
      </c>
    </row>
    <row r="2951" spans="1:13" ht="45">
      <c r="A2951" s="47" t="s">
        <v>424</v>
      </c>
      <c r="B2951" s="48">
        <v>5</v>
      </c>
      <c r="C2951" s="48" t="s">
        <v>2</v>
      </c>
      <c r="D2951" s="48">
        <v>4</v>
      </c>
      <c r="E2951" s="48" t="s">
        <v>11</v>
      </c>
      <c r="F2951" s="55">
        <v>5</v>
      </c>
      <c r="G2951" s="48" t="s">
        <v>5</v>
      </c>
      <c r="H2951" s="138">
        <v>4</v>
      </c>
      <c r="J2951" s="7" t="s">
        <v>2</v>
      </c>
      <c r="K2951" s="2" t="s">
        <v>37</v>
      </c>
      <c r="L2951" s="156" t="s">
        <v>47</v>
      </c>
      <c r="M2951" s="82">
        <f t="shared" si="173"/>
        <v>2</v>
      </c>
    </row>
    <row r="2952" spans="1:13" ht="45">
      <c r="A2952" s="3" t="s">
        <v>113</v>
      </c>
      <c r="B2952" s="2">
        <v>4</v>
      </c>
      <c r="C2952" s="2" t="s">
        <v>21</v>
      </c>
      <c r="D2952" s="2">
        <v>2</v>
      </c>
      <c r="E2952" s="2" t="s">
        <v>479</v>
      </c>
      <c r="F2952" s="140">
        <v>5</v>
      </c>
      <c r="G2952" s="2" t="s">
        <v>6</v>
      </c>
      <c r="H2952" s="139">
        <v>4</v>
      </c>
      <c r="J2952" s="8" t="s">
        <v>4</v>
      </c>
      <c r="K2952" s="2" t="s">
        <v>39</v>
      </c>
      <c r="L2952" s="156" t="s">
        <v>47</v>
      </c>
      <c r="M2952" s="82">
        <f t="shared" si="173"/>
        <v>2</v>
      </c>
    </row>
    <row r="2953" spans="1:13" ht="45">
      <c r="A2953" s="3" t="s">
        <v>163</v>
      </c>
      <c r="B2953" s="2">
        <v>5</v>
      </c>
      <c r="C2953" s="2" t="s">
        <v>17</v>
      </c>
      <c r="D2953" s="2">
        <v>3</v>
      </c>
      <c r="E2953" s="2" t="s">
        <v>12</v>
      </c>
      <c r="F2953" s="140">
        <v>5</v>
      </c>
      <c r="G2953" s="2" t="s">
        <v>7</v>
      </c>
      <c r="H2953" s="139">
        <v>4</v>
      </c>
      <c r="J2953" s="8" t="s">
        <v>38</v>
      </c>
      <c r="K2953" s="2" t="s">
        <v>41</v>
      </c>
      <c r="L2953" s="156" t="s">
        <v>47</v>
      </c>
      <c r="M2953" s="82">
        <f t="shared" si="173"/>
        <v>2</v>
      </c>
    </row>
    <row r="2954" spans="1:13" ht="45">
      <c r="A2954" s="3" t="s">
        <v>114</v>
      </c>
      <c r="B2954" s="2">
        <v>5</v>
      </c>
      <c r="C2954" s="2" t="s">
        <v>4</v>
      </c>
      <c r="D2954" s="2">
        <v>3</v>
      </c>
      <c r="E2954" s="2" t="s">
        <v>13</v>
      </c>
      <c r="F2954" s="140">
        <v>4</v>
      </c>
      <c r="G2954" s="2" t="s">
        <v>8</v>
      </c>
      <c r="H2954" s="139">
        <v>4</v>
      </c>
      <c r="J2954" s="6" t="s">
        <v>20</v>
      </c>
      <c r="K2954" s="2" t="s">
        <v>44</v>
      </c>
      <c r="L2954" s="156" t="s">
        <v>47</v>
      </c>
      <c r="M2954" s="82">
        <f t="shared" si="173"/>
        <v>2</v>
      </c>
    </row>
    <row r="2955" spans="1:13" ht="60">
      <c r="A2955" s="3" t="s">
        <v>32</v>
      </c>
      <c r="B2955" s="2">
        <v>5</v>
      </c>
      <c r="C2955" s="2" t="s">
        <v>38</v>
      </c>
      <c r="D2955" s="2">
        <v>4</v>
      </c>
      <c r="E2955" s="2" t="s">
        <v>43</v>
      </c>
      <c r="F2955" s="140">
        <v>4</v>
      </c>
      <c r="G2955" s="2" t="s">
        <v>9</v>
      </c>
      <c r="H2955" s="139">
        <v>4</v>
      </c>
      <c r="J2955" s="8" t="s">
        <v>31</v>
      </c>
      <c r="K2955" s="2" t="s">
        <v>45</v>
      </c>
      <c r="L2955" s="156" t="s">
        <v>47</v>
      </c>
      <c r="M2955" s="82">
        <f t="shared" si="173"/>
        <v>2</v>
      </c>
    </row>
    <row r="2956" spans="1:13" ht="45">
      <c r="A2956" s="3" t="s">
        <v>115</v>
      </c>
      <c r="B2956" s="2">
        <v>5</v>
      </c>
      <c r="C2956" s="2" t="s">
        <v>27</v>
      </c>
      <c r="D2956" s="2">
        <v>4</v>
      </c>
      <c r="E2956" s="2" t="s">
        <v>14</v>
      </c>
      <c r="F2956" s="140">
        <v>4</v>
      </c>
      <c r="G2956" s="2" t="s">
        <v>10</v>
      </c>
      <c r="H2956" s="139">
        <v>4</v>
      </c>
      <c r="J2956" s="3" t="s">
        <v>33</v>
      </c>
      <c r="K2956" s="2" t="s">
        <v>49</v>
      </c>
      <c r="L2956" s="156" t="s">
        <v>47</v>
      </c>
      <c r="M2956" s="82">
        <f t="shared" si="173"/>
        <v>2</v>
      </c>
    </row>
    <row r="2957" spans="1:13" ht="45">
      <c r="A2957" s="3" t="s">
        <v>116</v>
      </c>
      <c r="B2957" s="2">
        <v>5</v>
      </c>
      <c r="C2957" s="2" t="s">
        <v>323</v>
      </c>
      <c r="D2957" s="2">
        <v>4</v>
      </c>
      <c r="E2957" s="2" t="s">
        <v>15</v>
      </c>
      <c r="F2957" s="140">
        <v>4</v>
      </c>
      <c r="G2957" s="2" t="s">
        <v>18</v>
      </c>
      <c r="H2957" s="139">
        <v>4</v>
      </c>
      <c r="J2957" s="8" t="s">
        <v>16</v>
      </c>
      <c r="K2957" s="2" t="s">
        <v>40</v>
      </c>
      <c r="L2957" s="156" t="s">
        <v>48</v>
      </c>
      <c r="M2957" s="82">
        <f t="shared" si="173"/>
        <v>0</v>
      </c>
    </row>
    <row r="2958" spans="1:13" ht="60">
      <c r="A2958" s="3" t="s">
        <v>117</v>
      </c>
      <c r="B2958" s="2">
        <v>5</v>
      </c>
      <c r="C2958" s="2" t="s">
        <v>130</v>
      </c>
      <c r="D2958" s="2">
        <v>4</v>
      </c>
      <c r="E2958" s="2" t="s">
        <v>16</v>
      </c>
      <c r="F2958" s="140">
        <v>4</v>
      </c>
      <c r="G2958" s="2" t="s">
        <v>252</v>
      </c>
      <c r="H2958" s="139">
        <v>4</v>
      </c>
      <c r="J2958" s="9" t="s">
        <v>27</v>
      </c>
      <c r="K2958" s="2" t="s">
        <v>476</v>
      </c>
      <c r="L2958" s="156" t="s">
        <v>47</v>
      </c>
      <c r="M2958" s="82">
        <f t="shared" si="173"/>
        <v>2</v>
      </c>
    </row>
    <row r="2959" spans="1:13" ht="45">
      <c r="A2959" s="3" t="s">
        <v>118</v>
      </c>
      <c r="B2959" s="2">
        <v>3</v>
      </c>
      <c r="C2959" s="2" t="s">
        <v>164</v>
      </c>
      <c r="D2959" s="2">
        <v>3</v>
      </c>
      <c r="E2959" s="2" t="s">
        <v>26</v>
      </c>
      <c r="F2959" s="140">
        <v>4</v>
      </c>
      <c r="G2959" s="2" t="s">
        <v>25</v>
      </c>
      <c r="H2959" s="139">
        <v>4</v>
      </c>
      <c r="J2959" s="6" t="s">
        <v>28</v>
      </c>
      <c r="K2959" s="2" t="s">
        <v>40</v>
      </c>
      <c r="L2959" s="156" t="s">
        <v>47</v>
      </c>
      <c r="M2959" s="82">
        <f t="shared" si="173"/>
        <v>2</v>
      </c>
    </row>
    <row r="2960" spans="1:13" ht="45">
      <c r="A2960" s="3" t="s">
        <v>161</v>
      </c>
      <c r="B2960" s="2">
        <v>5</v>
      </c>
      <c r="C2960" s="2" t="s">
        <v>31</v>
      </c>
      <c r="D2960" s="2">
        <v>4</v>
      </c>
      <c r="E2960" s="2" t="s">
        <v>23</v>
      </c>
      <c r="F2960" s="140">
        <v>4</v>
      </c>
      <c r="G2960" s="2" t="s">
        <v>28</v>
      </c>
      <c r="H2960" s="139">
        <v>4</v>
      </c>
      <c r="J2960" s="3" t="s">
        <v>119</v>
      </c>
      <c r="K2960" s="2" t="s">
        <v>46</v>
      </c>
      <c r="L2960" s="156" t="s">
        <v>47</v>
      </c>
      <c r="M2960" s="82">
        <f t="shared" si="173"/>
        <v>2</v>
      </c>
    </row>
    <row r="2961" spans="1:13" ht="45">
      <c r="A2961" s="3"/>
      <c r="B2961" s="57" t="s">
        <v>132</v>
      </c>
      <c r="C2961" s="2" t="s">
        <v>30</v>
      </c>
      <c r="D2961" s="2">
        <v>4</v>
      </c>
      <c r="E2961" s="2" t="s">
        <v>490</v>
      </c>
      <c r="F2961" s="140">
        <v>4</v>
      </c>
      <c r="G2961" s="2" t="s">
        <v>29</v>
      </c>
      <c r="H2961" s="139">
        <v>4</v>
      </c>
      <c r="J2961" s="9" t="s">
        <v>31</v>
      </c>
      <c r="K2961" s="2" t="s">
        <v>51</v>
      </c>
      <c r="L2961" s="156" t="s">
        <v>47</v>
      </c>
      <c r="M2961" s="82">
        <f t="shared" si="173"/>
        <v>2</v>
      </c>
    </row>
    <row r="2962" spans="1:13" ht="30.75" thickBot="1">
      <c r="A2962" s="3"/>
      <c r="B2962" s="57" t="s">
        <v>132</v>
      </c>
      <c r="C2962" s="2"/>
      <c r="D2962" s="58" t="s">
        <v>132</v>
      </c>
      <c r="E2962" s="2" t="s">
        <v>144</v>
      </c>
      <c r="F2962" s="140">
        <v>4</v>
      </c>
      <c r="G2962" s="2" t="s">
        <v>318</v>
      </c>
      <c r="H2962" s="58">
        <v>4</v>
      </c>
      <c r="J2962" s="78" t="s">
        <v>117</v>
      </c>
      <c r="K2962" s="140" t="s">
        <v>152</v>
      </c>
      <c r="L2962" s="156" t="s">
        <v>47</v>
      </c>
      <c r="M2962" s="82">
        <f t="shared" si="173"/>
        <v>2</v>
      </c>
    </row>
    <row r="2963" spans="1:13" ht="30.75" thickBot="1">
      <c r="A2963" s="3"/>
      <c r="B2963" s="57" t="s">
        <v>132</v>
      </c>
      <c r="C2963" s="2"/>
      <c r="D2963" s="58" t="s">
        <v>132</v>
      </c>
      <c r="E2963" s="2" t="s">
        <v>478</v>
      </c>
      <c r="F2963" s="58">
        <v>5</v>
      </c>
      <c r="G2963" s="2" t="s">
        <v>269</v>
      </c>
      <c r="H2963" s="58">
        <v>4</v>
      </c>
      <c r="J2963" s="157" t="s">
        <v>135</v>
      </c>
      <c r="K2963" s="42" t="s">
        <v>107</v>
      </c>
      <c r="L2963" s="158"/>
      <c r="M2963" s="83"/>
    </row>
    <row r="2964" spans="1:13" ht="15.75" thickBot="1">
      <c r="A2964" s="4"/>
      <c r="B2964" s="58" t="s">
        <v>132</v>
      </c>
      <c r="C2964" s="5"/>
      <c r="D2964" s="58" t="s">
        <v>132</v>
      </c>
      <c r="E2964" s="5"/>
      <c r="F2964" s="58" t="s">
        <v>132</v>
      </c>
      <c r="G2964" s="5"/>
      <c r="H2964" s="58" t="s">
        <v>132</v>
      </c>
      <c r="K2964" s="90"/>
    </row>
    <row r="2965" spans="1:13" ht="15.75" thickBot="1">
      <c r="A2965"/>
      <c r="B2965"/>
      <c r="C2965"/>
      <c r="D2965"/>
      <c r="E2965"/>
      <c r="F2965"/>
      <c r="G2965"/>
      <c r="H2965"/>
      <c r="J2965"/>
      <c r="K2965"/>
      <c r="L2965"/>
    </row>
    <row r="2966" spans="1:13" ht="19.5" thickBot="1">
      <c r="A2966" s="391">
        <v>45465</v>
      </c>
      <c r="B2966" s="392"/>
      <c r="C2966" s="392"/>
      <c r="D2966" s="392"/>
      <c r="E2966" s="392"/>
      <c r="F2966" s="392"/>
      <c r="G2966" s="393"/>
      <c r="H2966" s="89">
        <f>SUM(B2968:B2981,D2968:D2981,F2968:F2981,H2968:H2981)+SUM(M2967:M2979)</f>
        <v>218</v>
      </c>
      <c r="J2966" s="53" t="s">
        <v>34</v>
      </c>
      <c r="K2966" s="54" t="s">
        <v>35</v>
      </c>
      <c r="L2966" s="91" t="s">
        <v>50</v>
      </c>
      <c r="M2966" s="161" t="s">
        <v>151</v>
      </c>
    </row>
    <row r="2967" spans="1:13" ht="60.75" thickBot="1">
      <c r="A2967" s="49" t="s">
        <v>0</v>
      </c>
      <c r="B2967" s="51" t="s">
        <v>120</v>
      </c>
      <c r="C2967" s="50" t="s">
        <v>1</v>
      </c>
      <c r="D2967" s="51" t="s">
        <v>120</v>
      </c>
      <c r="E2967" s="50" t="s">
        <v>112</v>
      </c>
      <c r="F2967" s="51" t="s">
        <v>120</v>
      </c>
      <c r="G2967" s="50" t="s">
        <v>131</v>
      </c>
      <c r="H2967" s="52" t="s">
        <v>120</v>
      </c>
      <c r="I2967" s="155">
        <f>H2966/230</f>
        <v>0.94782608695652171</v>
      </c>
      <c r="J2967" s="10" t="s">
        <v>21</v>
      </c>
      <c r="K2967" s="46" t="s">
        <v>467</v>
      </c>
      <c r="L2967" s="159" t="s">
        <v>47</v>
      </c>
      <c r="M2967" s="160">
        <f t="shared" ref="M2967:M2979" si="174">IF(L2967="✔",2,0)</f>
        <v>2</v>
      </c>
    </row>
    <row r="2968" spans="1:13" ht="45">
      <c r="A2968" s="47" t="s">
        <v>424</v>
      </c>
      <c r="B2968" s="48">
        <v>5</v>
      </c>
      <c r="C2968" s="48" t="s">
        <v>2</v>
      </c>
      <c r="D2968" s="48">
        <v>4</v>
      </c>
      <c r="E2968" s="48" t="s">
        <v>11</v>
      </c>
      <c r="F2968" s="55">
        <v>5</v>
      </c>
      <c r="G2968" s="48" t="s">
        <v>5</v>
      </c>
      <c r="H2968" s="138">
        <v>4</v>
      </c>
      <c r="J2968" s="7" t="s">
        <v>2</v>
      </c>
      <c r="K2968" s="2" t="s">
        <v>37</v>
      </c>
      <c r="L2968" s="156" t="s">
        <v>47</v>
      </c>
      <c r="M2968" s="82">
        <f t="shared" si="174"/>
        <v>2</v>
      </c>
    </row>
    <row r="2969" spans="1:13" ht="45">
      <c r="A2969" s="3" t="s">
        <v>113</v>
      </c>
      <c r="B2969" s="2">
        <v>4</v>
      </c>
      <c r="C2969" s="2" t="s">
        <v>21</v>
      </c>
      <c r="D2969" s="2">
        <v>2</v>
      </c>
      <c r="E2969" s="2" t="s">
        <v>479</v>
      </c>
      <c r="F2969" s="140">
        <v>5</v>
      </c>
      <c r="G2969" s="2" t="s">
        <v>6</v>
      </c>
      <c r="H2969" s="139">
        <v>4</v>
      </c>
      <c r="J2969" s="8" t="s">
        <v>4</v>
      </c>
      <c r="K2969" s="2" t="s">
        <v>39</v>
      </c>
      <c r="L2969" s="156" t="s">
        <v>47</v>
      </c>
      <c r="M2969" s="82">
        <f t="shared" si="174"/>
        <v>2</v>
      </c>
    </row>
    <row r="2970" spans="1:13" ht="45">
      <c r="A2970" s="3" t="s">
        <v>163</v>
      </c>
      <c r="B2970" s="2">
        <v>5</v>
      </c>
      <c r="C2970" s="2" t="s">
        <v>17</v>
      </c>
      <c r="D2970" s="2">
        <v>3</v>
      </c>
      <c r="E2970" s="2" t="s">
        <v>12</v>
      </c>
      <c r="F2970" s="140">
        <v>5</v>
      </c>
      <c r="G2970" s="2" t="s">
        <v>7</v>
      </c>
      <c r="H2970" s="139">
        <v>4</v>
      </c>
      <c r="J2970" s="8" t="s">
        <v>38</v>
      </c>
      <c r="K2970" s="2" t="s">
        <v>41</v>
      </c>
      <c r="L2970" s="156" t="s">
        <v>47</v>
      </c>
      <c r="M2970" s="82">
        <f t="shared" si="174"/>
        <v>2</v>
      </c>
    </row>
    <row r="2971" spans="1:13" ht="45">
      <c r="A2971" s="3" t="s">
        <v>114</v>
      </c>
      <c r="B2971" s="2">
        <v>5</v>
      </c>
      <c r="C2971" s="2" t="s">
        <v>4</v>
      </c>
      <c r="D2971" s="2">
        <v>3</v>
      </c>
      <c r="E2971" s="2" t="s">
        <v>13</v>
      </c>
      <c r="F2971" s="140">
        <v>4</v>
      </c>
      <c r="G2971" s="2" t="s">
        <v>8</v>
      </c>
      <c r="H2971" s="139">
        <v>4</v>
      </c>
      <c r="J2971" s="6" t="s">
        <v>20</v>
      </c>
      <c r="K2971" s="2" t="s">
        <v>44</v>
      </c>
      <c r="L2971" s="156" t="s">
        <v>47</v>
      </c>
      <c r="M2971" s="82">
        <f t="shared" si="174"/>
        <v>2</v>
      </c>
    </row>
    <row r="2972" spans="1:13" ht="60">
      <c r="A2972" s="3" t="s">
        <v>32</v>
      </c>
      <c r="B2972" s="2">
        <v>5</v>
      </c>
      <c r="C2972" s="2" t="s">
        <v>38</v>
      </c>
      <c r="D2972" s="2">
        <v>4</v>
      </c>
      <c r="E2972" s="2" t="s">
        <v>43</v>
      </c>
      <c r="F2972" s="140">
        <v>4</v>
      </c>
      <c r="G2972" s="2" t="s">
        <v>9</v>
      </c>
      <c r="H2972" s="139">
        <v>4</v>
      </c>
      <c r="J2972" s="8" t="s">
        <v>31</v>
      </c>
      <c r="K2972" s="2" t="s">
        <v>45</v>
      </c>
      <c r="L2972" s="156" t="s">
        <v>47</v>
      </c>
      <c r="M2972" s="82">
        <f t="shared" si="174"/>
        <v>2</v>
      </c>
    </row>
    <row r="2973" spans="1:13" ht="45">
      <c r="A2973" s="3" t="s">
        <v>115</v>
      </c>
      <c r="B2973" s="2">
        <v>5</v>
      </c>
      <c r="C2973" s="2" t="s">
        <v>27</v>
      </c>
      <c r="D2973" s="2">
        <v>4</v>
      </c>
      <c r="E2973" s="2" t="s">
        <v>14</v>
      </c>
      <c r="F2973" s="140">
        <v>4</v>
      </c>
      <c r="G2973" s="2" t="s">
        <v>10</v>
      </c>
      <c r="H2973" s="139">
        <v>4</v>
      </c>
      <c r="J2973" s="3" t="s">
        <v>33</v>
      </c>
      <c r="K2973" s="2" t="s">
        <v>49</v>
      </c>
      <c r="L2973" s="156" t="s">
        <v>47</v>
      </c>
      <c r="M2973" s="82">
        <f t="shared" si="174"/>
        <v>2</v>
      </c>
    </row>
    <row r="2974" spans="1:13" ht="45">
      <c r="A2974" s="3" t="s">
        <v>116</v>
      </c>
      <c r="B2974" s="2">
        <v>5</v>
      </c>
      <c r="C2974" s="2" t="s">
        <v>323</v>
      </c>
      <c r="D2974" s="2">
        <v>4</v>
      </c>
      <c r="E2974" s="2" t="s">
        <v>15</v>
      </c>
      <c r="F2974" s="140">
        <v>4</v>
      </c>
      <c r="G2974" s="2" t="s">
        <v>18</v>
      </c>
      <c r="H2974" s="139">
        <v>4</v>
      </c>
      <c r="J2974" s="8" t="s">
        <v>16</v>
      </c>
      <c r="K2974" s="2" t="s">
        <v>40</v>
      </c>
      <c r="L2974" s="156" t="s">
        <v>48</v>
      </c>
      <c r="M2974" s="82">
        <f t="shared" si="174"/>
        <v>0</v>
      </c>
    </row>
    <row r="2975" spans="1:13" ht="60">
      <c r="A2975" s="3" t="s">
        <v>117</v>
      </c>
      <c r="B2975" s="2">
        <v>5</v>
      </c>
      <c r="C2975" s="2" t="s">
        <v>130</v>
      </c>
      <c r="D2975" s="2">
        <v>4</v>
      </c>
      <c r="E2975" s="2" t="s">
        <v>16</v>
      </c>
      <c r="F2975" s="140">
        <v>4</v>
      </c>
      <c r="G2975" s="2" t="s">
        <v>252</v>
      </c>
      <c r="H2975" s="139">
        <v>4</v>
      </c>
      <c r="J2975" s="9" t="s">
        <v>27</v>
      </c>
      <c r="K2975" s="2" t="s">
        <v>476</v>
      </c>
      <c r="L2975" s="156" t="s">
        <v>47</v>
      </c>
      <c r="M2975" s="82">
        <f t="shared" si="174"/>
        <v>2</v>
      </c>
    </row>
    <row r="2976" spans="1:13" ht="45">
      <c r="A2976" s="3" t="s">
        <v>118</v>
      </c>
      <c r="B2976" s="2">
        <v>3</v>
      </c>
      <c r="C2976" s="2" t="s">
        <v>164</v>
      </c>
      <c r="D2976" s="2">
        <v>3</v>
      </c>
      <c r="E2976" s="2" t="s">
        <v>26</v>
      </c>
      <c r="F2976" s="140">
        <v>4</v>
      </c>
      <c r="G2976" s="2" t="s">
        <v>25</v>
      </c>
      <c r="H2976" s="139">
        <v>4</v>
      </c>
      <c r="J2976" s="6" t="s">
        <v>28</v>
      </c>
      <c r="K2976" s="2" t="s">
        <v>40</v>
      </c>
      <c r="L2976" s="156" t="s">
        <v>47</v>
      </c>
      <c r="M2976" s="82">
        <f t="shared" si="174"/>
        <v>2</v>
      </c>
    </row>
    <row r="2977" spans="1:13" ht="45">
      <c r="A2977" s="3" t="s">
        <v>161</v>
      </c>
      <c r="B2977" s="2">
        <v>5</v>
      </c>
      <c r="C2977" s="2" t="s">
        <v>31</v>
      </c>
      <c r="D2977" s="2">
        <v>4</v>
      </c>
      <c r="E2977" s="2" t="s">
        <v>23</v>
      </c>
      <c r="F2977" s="140">
        <v>4</v>
      </c>
      <c r="G2977" s="2" t="s">
        <v>28</v>
      </c>
      <c r="H2977" s="139">
        <v>4</v>
      </c>
      <c r="J2977" s="3" t="s">
        <v>119</v>
      </c>
      <c r="K2977" s="2" t="s">
        <v>46</v>
      </c>
      <c r="L2977" s="156" t="s">
        <v>47</v>
      </c>
      <c r="M2977" s="82">
        <f t="shared" si="174"/>
        <v>2</v>
      </c>
    </row>
    <row r="2978" spans="1:13" ht="45">
      <c r="A2978" s="3"/>
      <c r="B2978" s="57" t="s">
        <v>132</v>
      </c>
      <c r="C2978" s="2" t="s">
        <v>30</v>
      </c>
      <c r="D2978" s="2">
        <v>4</v>
      </c>
      <c r="E2978" s="2" t="s">
        <v>490</v>
      </c>
      <c r="F2978" s="140">
        <v>4</v>
      </c>
      <c r="G2978" s="2" t="s">
        <v>29</v>
      </c>
      <c r="H2978" s="139">
        <v>4</v>
      </c>
      <c r="J2978" s="9" t="s">
        <v>31</v>
      </c>
      <c r="K2978" s="2" t="s">
        <v>51</v>
      </c>
      <c r="L2978" s="156" t="s">
        <v>47</v>
      </c>
      <c r="M2978" s="82">
        <f t="shared" si="174"/>
        <v>2</v>
      </c>
    </row>
    <row r="2979" spans="1:13" ht="30.75" thickBot="1">
      <c r="A2979" s="3"/>
      <c r="B2979" s="57" t="s">
        <v>132</v>
      </c>
      <c r="C2979" s="2"/>
      <c r="D2979" s="58" t="s">
        <v>132</v>
      </c>
      <c r="E2979" s="2" t="s">
        <v>144</v>
      </c>
      <c r="F2979" s="140">
        <v>4</v>
      </c>
      <c r="G2979" s="2" t="s">
        <v>318</v>
      </c>
      <c r="H2979" s="58">
        <v>4</v>
      </c>
      <c r="J2979" s="78" t="s">
        <v>117</v>
      </c>
      <c r="K2979" s="140" t="s">
        <v>152</v>
      </c>
      <c r="L2979" s="156" t="s">
        <v>47</v>
      </c>
      <c r="M2979" s="82">
        <f t="shared" si="174"/>
        <v>2</v>
      </c>
    </row>
    <row r="2980" spans="1:13" ht="30.75" thickBot="1">
      <c r="A2980" s="3"/>
      <c r="B2980" s="57" t="s">
        <v>132</v>
      </c>
      <c r="C2980" s="2"/>
      <c r="D2980" s="58" t="s">
        <v>132</v>
      </c>
      <c r="E2980" s="2" t="s">
        <v>478</v>
      </c>
      <c r="F2980" s="58">
        <v>5</v>
      </c>
      <c r="G2980" s="2" t="s">
        <v>269</v>
      </c>
      <c r="H2980" s="58">
        <v>4</v>
      </c>
      <c r="J2980" s="157" t="s">
        <v>135</v>
      </c>
      <c r="K2980" s="42" t="s">
        <v>107</v>
      </c>
      <c r="L2980" s="158"/>
      <c r="M2980" s="83"/>
    </row>
    <row r="2981" spans="1:13" ht="15.75" thickBot="1">
      <c r="A2981" s="4"/>
      <c r="B2981" s="58" t="s">
        <v>132</v>
      </c>
      <c r="C2981" s="5"/>
      <c r="D2981" s="58" t="s">
        <v>132</v>
      </c>
      <c r="E2981" s="5"/>
      <c r="F2981" s="58" t="s">
        <v>132</v>
      </c>
      <c r="G2981" s="5"/>
      <c r="H2981" s="58" t="s">
        <v>132</v>
      </c>
      <c r="K2981" s="90"/>
    </row>
    <row r="2982" spans="1:13" ht="15.75" thickBot="1">
      <c r="A2982"/>
      <c r="B2982"/>
      <c r="C2982"/>
      <c r="D2982"/>
      <c r="E2982"/>
      <c r="F2982"/>
      <c r="G2982"/>
      <c r="H2982"/>
      <c r="J2982"/>
      <c r="K2982"/>
      <c r="L2982"/>
    </row>
    <row r="2983" spans="1:13" ht="19.5" thickBot="1">
      <c r="A2983" s="391">
        <v>45466</v>
      </c>
      <c r="B2983" s="392"/>
      <c r="C2983" s="392"/>
      <c r="D2983" s="392"/>
      <c r="E2983" s="392"/>
      <c r="F2983" s="392"/>
      <c r="G2983" s="393"/>
      <c r="H2983" s="89">
        <f>SUM(B2985:B2998,D2985:D2998,F2985:F2998,H2985:H2998)+SUM(M2984:M2996)</f>
        <v>218</v>
      </c>
      <c r="J2983" s="53" t="s">
        <v>34</v>
      </c>
      <c r="K2983" s="54" t="s">
        <v>35</v>
      </c>
      <c r="L2983" s="91" t="s">
        <v>50</v>
      </c>
      <c r="M2983" s="161" t="s">
        <v>151</v>
      </c>
    </row>
    <row r="2984" spans="1:13" ht="60.75" thickBot="1">
      <c r="A2984" s="49" t="s">
        <v>0</v>
      </c>
      <c r="B2984" s="51" t="s">
        <v>120</v>
      </c>
      <c r="C2984" s="50" t="s">
        <v>1</v>
      </c>
      <c r="D2984" s="51" t="s">
        <v>120</v>
      </c>
      <c r="E2984" s="50" t="s">
        <v>112</v>
      </c>
      <c r="F2984" s="51" t="s">
        <v>120</v>
      </c>
      <c r="G2984" s="50" t="s">
        <v>131</v>
      </c>
      <c r="H2984" s="52" t="s">
        <v>120</v>
      </c>
      <c r="I2984" s="155">
        <f>H2983/230</f>
        <v>0.94782608695652171</v>
      </c>
      <c r="J2984" s="10" t="s">
        <v>21</v>
      </c>
      <c r="K2984" s="46" t="s">
        <v>467</v>
      </c>
      <c r="L2984" s="159" t="s">
        <v>47</v>
      </c>
      <c r="M2984" s="160">
        <f t="shared" ref="M2984:M2996" si="175">IF(L2984="✔",2,0)</f>
        <v>2</v>
      </c>
    </row>
    <row r="2985" spans="1:13" ht="45">
      <c r="A2985" s="47" t="s">
        <v>424</v>
      </c>
      <c r="B2985" s="48">
        <v>5</v>
      </c>
      <c r="C2985" s="48" t="s">
        <v>2</v>
      </c>
      <c r="D2985" s="48">
        <v>4</v>
      </c>
      <c r="E2985" s="48" t="s">
        <v>11</v>
      </c>
      <c r="F2985" s="55">
        <v>5</v>
      </c>
      <c r="G2985" s="48" t="s">
        <v>5</v>
      </c>
      <c r="H2985" s="138">
        <v>4</v>
      </c>
      <c r="J2985" s="7" t="s">
        <v>2</v>
      </c>
      <c r="K2985" s="2" t="s">
        <v>37</v>
      </c>
      <c r="L2985" s="156" t="s">
        <v>47</v>
      </c>
      <c r="M2985" s="82">
        <f t="shared" si="175"/>
        <v>2</v>
      </c>
    </row>
    <row r="2986" spans="1:13" ht="45">
      <c r="A2986" s="3" t="s">
        <v>113</v>
      </c>
      <c r="B2986" s="2">
        <v>4</v>
      </c>
      <c r="C2986" s="2" t="s">
        <v>21</v>
      </c>
      <c r="D2986" s="2">
        <v>2</v>
      </c>
      <c r="E2986" s="2" t="s">
        <v>479</v>
      </c>
      <c r="F2986" s="140">
        <v>5</v>
      </c>
      <c r="G2986" s="2" t="s">
        <v>6</v>
      </c>
      <c r="H2986" s="139">
        <v>4</v>
      </c>
      <c r="J2986" s="8" t="s">
        <v>4</v>
      </c>
      <c r="K2986" s="2" t="s">
        <v>39</v>
      </c>
      <c r="L2986" s="156" t="s">
        <v>47</v>
      </c>
      <c r="M2986" s="82">
        <f t="shared" si="175"/>
        <v>2</v>
      </c>
    </row>
    <row r="2987" spans="1:13" ht="45">
      <c r="A2987" s="3" t="s">
        <v>163</v>
      </c>
      <c r="B2987" s="2">
        <v>5</v>
      </c>
      <c r="C2987" s="2" t="s">
        <v>17</v>
      </c>
      <c r="D2987" s="2">
        <v>3</v>
      </c>
      <c r="E2987" s="2" t="s">
        <v>12</v>
      </c>
      <c r="F2987" s="140">
        <v>5</v>
      </c>
      <c r="G2987" s="2" t="s">
        <v>7</v>
      </c>
      <c r="H2987" s="139">
        <v>4</v>
      </c>
      <c r="J2987" s="8" t="s">
        <v>38</v>
      </c>
      <c r="K2987" s="2" t="s">
        <v>41</v>
      </c>
      <c r="L2987" s="156" t="s">
        <v>47</v>
      </c>
      <c r="M2987" s="82">
        <f t="shared" si="175"/>
        <v>2</v>
      </c>
    </row>
    <row r="2988" spans="1:13" ht="45">
      <c r="A2988" s="3" t="s">
        <v>114</v>
      </c>
      <c r="B2988" s="2">
        <v>5</v>
      </c>
      <c r="C2988" s="2" t="s">
        <v>4</v>
      </c>
      <c r="D2988" s="2">
        <v>3</v>
      </c>
      <c r="E2988" s="2" t="s">
        <v>13</v>
      </c>
      <c r="F2988" s="140">
        <v>4</v>
      </c>
      <c r="G2988" s="2" t="s">
        <v>8</v>
      </c>
      <c r="H2988" s="139">
        <v>4</v>
      </c>
      <c r="J2988" s="6" t="s">
        <v>20</v>
      </c>
      <c r="K2988" s="2" t="s">
        <v>44</v>
      </c>
      <c r="L2988" s="156" t="s">
        <v>47</v>
      </c>
      <c r="M2988" s="82">
        <f t="shared" si="175"/>
        <v>2</v>
      </c>
    </row>
    <row r="2989" spans="1:13" ht="60">
      <c r="A2989" s="3" t="s">
        <v>32</v>
      </c>
      <c r="B2989" s="2">
        <v>5</v>
      </c>
      <c r="C2989" s="2" t="s">
        <v>38</v>
      </c>
      <c r="D2989" s="2">
        <v>4</v>
      </c>
      <c r="E2989" s="2" t="s">
        <v>43</v>
      </c>
      <c r="F2989" s="140">
        <v>4</v>
      </c>
      <c r="G2989" s="2" t="s">
        <v>9</v>
      </c>
      <c r="H2989" s="139">
        <v>4</v>
      </c>
      <c r="J2989" s="8" t="s">
        <v>31</v>
      </c>
      <c r="K2989" s="2" t="s">
        <v>45</v>
      </c>
      <c r="L2989" s="156" t="s">
        <v>47</v>
      </c>
      <c r="M2989" s="82">
        <f t="shared" si="175"/>
        <v>2</v>
      </c>
    </row>
    <row r="2990" spans="1:13" ht="45">
      <c r="A2990" s="3" t="s">
        <v>115</v>
      </c>
      <c r="B2990" s="2">
        <v>5</v>
      </c>
      <c r="C2990" s="2" t="s">
        <v>27</v>
      </c>
      <c r="D2990" s="2">
        <v>4</v>
      </c>
      <c r="E2990" s="2" t="s">
        <v>14</v>
      </c>
      <c r="F2990" s="140">
        <v>4</v>
      </c>
      <c r="G2990" s="2" t="s">
        <v>10</v>
      </c>
      <c r="H2990" s="139">
        <v>4</v>
      </c>
      <c r="J2990" s="3" t="s">
        <v>33</v>
      </c>
      <c r="K2990" s="2" t="s">
        <v>49</v>
      </c>
      <c r="L2990" s="156" t="s">
        <v>47</v>
      </c>
      <c r="M2990" s="82">
        <f t="shared" si="175"/>
        <v>2</v>
      </c>
    </row>
    <row r="2991" spans="1:13" ht="45">
      <c r="A2991" s="3" t="s">
        <v>116</v>
      </c>
      <c r="B2991" s="2">
        <v>5</v>
      </c>
      <c r="C2991" s="2" t="s">
        <v>323</v>
      </c>
      <c r="D2991" s="2">
        <v>4</v>
      </c>
      <c r="E2991" s="2" t="s">
        <v>15</v>
      </c>
      <c r="F2991" s="140">
        <v>4</v>
      </c>
      <c r="G2991" s="2" t="s">
        <v>18</v>
      </c>
      <c r="H2991" s="139">
        <v>4</v>
      </c>
      <c r="J2991" s="8" t="s">
        <v>16</v>
      </c>
      <c r="K2991" s="2" t="s">
        <v>40</v>
      </c>
      <c r="L2991" s="156" t="s">
        <v>48</v>
      </c>
      <c r="M2991" s="82">
        <f t="shared" si="175"/>
        <v>0</v>
      </c>
    </row>
    <row r="2992" spans="1:13" ht="60">
      <c r="A2992" s="3" t="s">
        <v>117</v>
      </c>
      <c r="B2992" s="2">
        <v>5</v>
      </c>
      <c r="C2992" s="2" t="s">
        <v>130</v>
      </c>
      <c r="D2992" s="2">
        <v>4</v>
      </c>
      <c r="E2992" s="2" t="s">
        <v>16</v>
      </c>
      <c r="F2992" s="140">
        <v>4</v>
      </c>
      <c r="G2992" s="2" t="s">
        <v>252</v>
      </c>
      <c r="H2992" s="139">
        <v>4</v>
      </c>
      <c r="J2992" s="9" t="s">
        <v>27</v>
      </c>
      <c r="K2992" s="2" t="s">
        <v>476</v>
      </c>
      <c r="L2992" s="156" t="s">
        <v>47</v>
      </c>
      <c r="M2992" s="82">
        <f t="shared" si="175"/>
        <v>2</v>
      </c>
    </row>
    <row r="2993" spans="1:13" ht="45">
      <c r="A2993" s="3" t="s">
        <v>118</v>
      </c>
      <c r="B2993" s="2">
        <v>3</v>
      </c>
      <c r="C2993" s="2" t="s">
        <v>164</v>
      </c>
      <c r="D2993" s="2">
        <v>3</v>
      </c>
      <c r="E2993" s="2" t="s">
        <v>26</v>
      </c>
      <c r="F2993" s="140">
        <v>4</v>
      </c>
      <c r="G2993" s="2" t="s">
        <v>25</v>
      </c>
      <c r="H2993" s="139">
        <v>4</v>
      </c>
      <c r="J2993" s="6" t="s">
        <v>28</v>
      </c>
      <c r="K2993" s="2" t="s">
        <v>40</v>
      </c>
      <c r="L2993" s="156" t="s">
        <v>47</v>
      </c>
      <c r="M2993" s="82">
        <f t="shared" si="175"/>
        <v>2</v>
      </c>
    </row>
    <row r="2994" spans="1:13" ht="45">
      <c r="A2994" s="3" t="s">
        <v>161</v>
      </c>
      <c r="B2994" s="2">
        <v>5</v>
      </c>
      <c r="C2994" s="2" t="s">
        <v>31</v>
      </c>
      <c r="D2994" s="2">
        <v>4</v>
      </c>
      <c r="E2994" s="2" t="s">
        <v>23</v>
      </c>
      <c r="F2994" s="140">
        <v>4</v>
      </c>
      <c r="G2994" s="2" t="s">
        <v>28</v>
      </c>
      <c r="H2994" s="139">
        <v>4</v>
      </c>
      <c r="J2994" s="3" t="s">
        <v>119</v>
      </c>
      <c r="K2994" s="2" t="s">
        <v>46</v>
      </c>
      <c r="L2994" s="156" t="s">
        <v>47</v>
      </c>
      <c r="M2994" s="82">
        <f t="shared" si="175"/>
        <v>2</v>
      </c>
    </row>
    <row r="2995" spans="1:13" ht="45">
      <c r="A2995" s="3"/>
      <c r="B2995" s="57" t="s">
        <v>132</v>
      </c>
      <c r="C2995" s="2" t="s">
        <v>30</v>
      </c>
      <c r="D2995" s="2">
        <v>4</v>
      </c>
      <c r="E2995" s="2" t="s">
        <v>490</v>
      </c>
      <c r="F2995" s="140">
        <v>4</v>
      </c>
      <c r="G2995" s="2" t="s">
        <v>29</v>
      </c>
      <c r="H2995" s="139">
        <v>4</v>
      </c>
      <c r="J2995" s="9" t="s">
        <v>31</v>
      </c>
      <c r="K2995" s="2" t="s">
        <v>51</v>
      </c>
      <c r="L2995" s="156" t="s">
        <v>47</v>
      </c>
      <c r="M2995" s="82">
        <f t="shared" si="175"/>
        <v>2</v>
      </c>
    </row>
    <row r="2996" spans="1:13" ht="30.75" thickBot="1">
      <c r="A2996" s="3"/>
      <c r="B2996" s="57" t="s">
        <v>132</v>
      </c>
      <c r="C2996" s="2"/>
      <c r="D2996" s="58" t="s">
        <v>132</v>
      </c>
      <c r="E2996" s="2" t="s">
        <v>144</v>
      </c>
      <c r="F2996" s="140">
        <v>4</v>
      </c>
      <c r="G2996" s="2" t="s">
        <v>318</v>
      </c>
      <c r="H2996" s="58">
        <v>4</v>
      </c>
      <c r="J2996" s="78" t="s">
        <v>117</v>
      </c>
      <c r="K2996" s="140" t="s">
        <v>152</v>
      </c>
      <c r="L2996" s="156" t="s">
        <v>47</v>
      </c>
      <c r="M2996" s="82">
        <f t="shared" si="175"/>
        <v>2</v>
      </c>
    </row>
    <row r="2997" spans="1:13" ht="30.75" thickBot="1">
      <c r="A2997" s="3"/>
      <c r="B2997" s="57" t="s">
        <v>132</v>
      </c>
      <c r="C2997" s="2"/>
      <c r="D2997" s="58" t="s">
        <v>132</v>
      </c>
      <c r="E2997" s="2" t="s">
        <v>478</v>
      </c>
      <c r="F2997" s="58">
        <v>5</v>
      </c>
      <c r="G2997" s="2" t="s">
        <v>269</v>
      </c>
      <c r="H2997" s="58">
        <v>4</v>
      </c>
      <c r="J2997" s="157" t="s">
        <v>135</v>
      </c>
      <c r="K2997" s="42" t="s">
        <v>107</v>
      </c>
      <c r="L2997" s="158"/>
      <c r="M2997" s="83"/>
    </row>
    <row r="2998" spans="1:13" ht="15.75" thickBot="1">
      <c r="A2998" s="4"/>
      <c r="B2998" s="58" t="s">
        <v>132</v>
      </c>
      <c r="C2998" s="5"/>
      <c r="D2998" s="58" t="s">
        <v>132</v>
      </c>
      <c r="E2998" s="5"/>
      <c r="F2998" s="58" t="s">
        <v>132</v>
      </c>
      <c r="G2998" s="5"/>
      <c r="H2998" s="58" t="s">
        <v>132</v>
      </c>
      <c r="K2998" s="90"/>
    </row>
    <row r="2999" spans="1:13" ht="15.75" thickBot="1">
      <c r="A2999"/>
      <c r="B2999"/>
      <c r="C2999"/>
      <c r="D2999"/>
      <c r="E2999"/>
      <c r="F2999"/>
      <c r="G2999"/>
      <c r="H2999"/>
      <c r="J2999"/>
      <c r="K2999"/>
      <c r="L2999"/>
    </row>
    <row r="3000" spans="1:13" ht="19.5" thickBot="1">
      <c r="A3000" s="391">
        <v>45467</v>
      </c>
      <c r="B3000" s="392"/>
      <c r="C3000" s="392"/>
      <c r="D3000" s="392"/>
      <c r="E3000" s="392"/>
      <c r="F3000" s="392"/>
      <c r="G3000" s="393"/>
      <c r="H3000" s="89">
        <f>SUM(B3002:B3015,D3002:D3015,F3002:F3015,H3002:H3015)+SUM(M3001:M3013)</f>
        <v>218</v>
      </c>
      <c r="J3000" s="53" t="s">
        <v>34</v>
      </c>
      <c r="K3000" s="54" t="s">
        <v>35</v>
      </c>
      <c r="L3000" s="91" t="s">
        <v>50</v>
      </c>
      <c r="M3000" s="161" t="s">
        <v>151</v>
      </c>
    </row>
    <row r="3001" spans="1:13" ht="60.75" thickBot="1">
      <c r="A3001" s="49" t="s">
        <v>0</v>
      </c>
      <c r="B3001" s="51" t="s">
        <v>120</v>
      </c>
      <c r="C3001" s="50" t="s">
        <v>1</v>
      </c>
      <c r="D3001" s="51" t="s">
        <v>120</v>
      </c>
      <c r="E3001" s="50" t="s">
        <v>112</v>
      </c>
      <c r="F3001" s="51" t="s">
        <v>120</v>
      </c>
      <c r="G3001" s="50" t="s">
        <v>131</v>
      </c>
      <c r="H3001" s="52" t="s">
        <v>120</v>
      </c>
      <c r="I3001" s="155">
        <f>H3000/230</f>
        <v>0.94782608695652171</v>
      </c>
      <c r="J3001" s="10" t="s">
        <v>21</v>
      </c>
      <c r="K3001" s="46" t="s">
        <v>467</v>
      </c>
      <c r="L3001" s="159" t="s">
        <v>47</v>
      </c>
      <c r="M3001" s="160">
        <f t="shared" ref="M3001:M3013" si="176">IF(L3001="✔",2,0)</f>
        <v>2</v>
      </c>
    </row>
    <row r="3002" spans="1:13" ht="45">
      <c r="A3002" s="47" t="s">
        <v>424</v>
      </c>
      <c r="B3002" s="48">
        <v>5</v>
      </c>
      <c r="C3002" s="48" t="s">
        <v>2</v>
      </c>
      <c r="D3002" s="48">
        <v>4</v>
      </c>
      <c r="E3002" s="48" t="s">
        <v>11</v>
      </c>
      <c r="F3002" s="55">
        <v>5</v>
      </c>
      <c r="G3002" s="48" t="s">
        <v>5</v>
      </c>
      <c r="H3002" s="138">
        <v>4</v>
      </c>
      <c r="J3002" s="7" t="s">
        <v>2</v>
      </c>
      <c r="K3002" s="2" t="s">
        <v>37</v>
      </c>
      <c r="L3002" s="156" t="s">
        <v>47</v>
      </c>
      <c r="M3002" s="82">
        <f t="shared" si="176"/>
        <v>2</v>
      </c>
    </row>
    <row r="3003" spans="1:13" ht="45">
      <c r="A3003" s="3" t="s">
        <v>113</v>
      </c>
      <c r="B3003" s="2">
        <v>4</v>
      </c>
      <c r="C3003" s="2" t="s">
        <v>21</v>
      </c>
      <c r="D3003" s="2">
        <v>2</v>
      </c>
      <c r="E3003" s="2" t="s">
        <v>479</v>
      </c>
      <c r="F3003" s="140">
        <v>5</v>
      </c>
      <c r="G3003" s="2" t="s">
        <v>6</v>
      </c>
      <c r="H3003" s="139">
        <v>4</v>
      </c>
      <c r="J3003" s="8" t="s">
        <v>4</v>
      </c>
      <c r="K3003" s="2" t="s">
        <v>39</v>
      </c>
      <c r="L3003" s="156" t="s">
        <v>47</v>
      </c>
      <c r="M3003" s="82">
        <f t="shared" si="176"/>
        <v>2</v>
      </c>
    </row>
    <row r="3004" spans="1:13" ht="45">
      <c r="A3004" s="3" t="s">
        <v>163</v>
      </c>
      <c r="B3004" s="2">
        <v>5</v>
      </c>
      <c r="C3004" s="2" t="s">
        <v>17</v>
      </c>
      <c r="D3004" s="2">
        <v>3</v>
      </c>
      <c r="E3004" s="2" t="s">
        <v>12</v>
      </c>
      <c r="F3004" s="140">
        <v>5</v>
      </c>
      <c r="G3004" s="2" t="s">
        <v>7</v>
      </c>
      <c r="H3004" s="139">
        <v>4</v>
      </c>
      <c r="J3004" s="8" t="s">
        <v>38</v>
      </c>
      <c r="K3004" s="2" t="s">
        <v>41</v>
      </c>
      <c r="L3004" s="156" t="s">
        <v>47</v>
      </c>
      <c r="M3004" s="82">
        <f t="shared" si="176"/>
        <v>2</v>
      </c>
    </row>
    <row r="3005" spans="1:13" ht="45">
      <c r="A3005" s="3" t="s">
        <v>114</v>
      </c>
      <c r="B3005" s="2">
        <v>5</v>
      </c>
      <c r="C3005" s="2" t="s">
        <v>4</v>
      </c>
      <c r="D3005" s="2">
        <v>3</v>
      </c>
      <c r="E3005" s="2" t="s">
        <v>13</v>
      </c>
      <c r="F3005" s="140">
        <v>4</v>
      </c>
      <c r="G3005" s="2" t="s">
        <v>8</v>
      </c>
      <c r="H3005" s="139">
        <v>4</v>
      </c>
      <c r="J3005" s="6" t="s">
        <v>20</v>
      </c>
      <c r="K3005" s="2" t="s">
        <v>44</v>
      </c>
      <c r="L3005" s="156" t="s">
        <v>47</v>
      </c>
      <c r="M3005" s="82">
        <f t="shared" si="176"/>
        <v>2</v>
      </c>
    </row>
    <row r="3006" spans="1:13" ht="60">
      <c r="A3006" s="3" t="s">
        <v>32</v>
      </c>
      <c r="B3006" s="2">
        <v>5</v>
      </c>
      <c r="C3006" s="2" t="s">
        <v>38</v>
      </c>
      <c r="D3006" s="2">
        <v>4</v>
      </c>
      <c r="E3006" s="2" t="s">
        <v>43</v>
      </c>
      <c r="F3006" s="140">
        <v>4</v>
      </c>
      <c r="G3006" s="2" t="s">
        <v>9</v>
      </c>
      <c r="H3006" s="139">
        <v>4</v>
      </c>
      <c r="J3006" s="8" t="s">
        <v>31</v>
      </c>
      <c r="K3006" s="2" t="s">
        <v>45</v>
      </c>
      <c r="L3006" s="156" t="s">
        <v>47</v>
      </c>
      <c r="M3006" s="82">
        <f t="shared" si="176"/>
        <v>2</v>
      </c>
    </row>
    <row r="3007" spans="1:13" ht="45">
      <c r="A3007" s="3" t="s">
        <v>115</v>
      </c>
      <c r="B3007" s="2">
        <v>5</v>
      </c>
      <c r="C3007" s="2" t="s">
        <v>27</v>
      </c>
      <c r="D3007" s="2">
        <v>4</v>
      </c>
      <c r="E3007" s="2" t="s">
        <v>14</v>
      </c>
      <c r="F3007" s="140">
        <v>4</v>
      </c>
      <c r="G3007" s="2" t="s">
        <v>10</v>
      </c>
      <c r="H3007" s="139">
        <v>4</v>
      </c>
      <c r="J3007" s="3" t="s">
        <v>33</v>
      </c>
      <c r="K3007" s="2" t="s">
        <v>49</v>
      </c>
      <c r="L3007" s="156" t="s">
        <v>47</v>
      </c>
      <c r="M3007" s="82">
        <f t="shared" si="176"/>
        <v>2</v>
      </c>
    </row>
    <row r="3008" spans="1:13" ht="45">
      <c r="A3008" s="3" t="s">
        <v>116</v>
      </c>
      <c r="B3008" s="2">
        <v>5</v>
      </c>
      <c r="C3008" s="2" t="s">
        <v>323</v>
      </c>
      <c r="D3008" s="2">
        <v>4</v>
      </c>
      <c r="E3008" s="2" t="s">
        <v>15</v>
      </c>
      <c r="F3008" s="140">
        <v>4</v>
      </c>
      <c r="G3008" s="2" t="s">
        <v>18</v>
      </c>
      <c r="H3008" s="139">
        <v>4</v>
      </c>
      <c r="J3008" s="8" t="s">
        <v>16</v>
      </c>
      <c r="K3008" s="2" t="s">
        <v>40</v>
      </c>
      <c r="L3008" s="156" t="s">
        <v>48</v>
      </c>
      <c r="M3008" s="82">
        <f t="shared" si="176"/>
        <v>0</v>
      </c>
    </row>
    <row r="3009" spans="1:13" ht="60">
      <c r="A3009" s="3" t="s">
        <v>117</v>
      </c>
      <c r="B3009" s="2">
        <v>5</v>
      </c>
      <c r="C3009" s="2" t="s">
        <v>130</v>
      </c>
      <c r="D3009" s="2">
        <v>4</v>
      </c>
      <c r="E3009" s="2" t="s">
        <v>16</v>
      </c>
      <c r="F3009" s="140">
        <v>4</v>
      </c>
      <c r="G3009" s="2" t="s">
        <v>252</v>
      </c>
      <c r="H3009" s="139">
        <v>4</v>
      </c>
      <c r="J3009" s="9" t="s">
        <v>27</v>
      </c>
      <c r="K3009" s="2" t="s">
        <v>476</v>
      </c>
      <c r="L3009" s="156" t="s">
        <v>47</v>
      </c>
      <c r="M3009" s="82">
        <f t="shared" si="176"/>
        <v>2</v>
      </c>
    </row>
    <row r="3010" spans="1:13" ht="45">
      <c r="A3010" s="3" t="s">
        <v>118</v>
      </c>
      <c r="B3010" s="2">
        <v>3</v>
      </c>
      <c r="C3010" s="2" t="s">
        <v>164</v>
      </c>
      <c r="D3010" s="2">
        <v>3</v>
      </c>
      <c r="E3010" s="2" t="s">
        <v>26</v>
      </c>
      <c r="F3010" s="140">
        <v>4</v>
      </c>
      <c r="G3010" s="2" t="s">
        <v>25</v>
      </c>
      <c r="H3010" s="139">
        <v>4</v>
      </c>
      <c r="J3010" s="6" t="s">
        <v>28</v>
      </c>
      <c r="K3010" s="2" t="s">
        <v>40</v>
      </c>
      <c r="L3010" s="156" t="s">
        <v>47</v>
      </c>
      <c r="M3010" s="82">
        <f t="shared" si="176"/>
        <v>2</v>
      </c>
    </row>
    <row r="3011" spans="1:13" ht="45">
      <c r="A3011" s="3" t="s">
        <v>161</v>
      </c>
      <c r="B3011" s="2">
        <v>5</v>
      </c>
      <c r="C3011" s="2" t="s">
        <v>31</v>
      </c>
      <c r="D3011" s="2">
        <v>4</v>
      </c>
      <c r="E3011" s="2" t="s">
        <v>23</v>
      </c>
      <c r="F3011" s="140">
        <v>4</v>
      </c>
      <c r="G3011" s="2" t="s">
        <v>28</v>
      </c>
      <c r="H3011" s="139">
        <v>4</v>
      </c>
      <c r="J3011" s="3" t="s">
        <v>119</v>
      </c>
      <c r="K3011" s="2" t="s">
        <v>46</v>
      </c>
      <c r="L3011" s="156" t="s">
        <v>47</v>
      </c>
      <c r="M3011" s="82">
        <f t="shared" si="176"/>
        <v>2</v>
      </c>
    </row>
    <row r="3012" spans="1:13" ht="45">
      <c r="A3012" s="3"/>
      <c r="B3012" s="57" t="s">
        <v>132</v>
      </c>
      <c r="C3012" s="2" t="s">
        <v>30</v>
      </c>
      <c r="D3012" s="2">
        <v>4</v>
      </c>
      <c r="E3012" s="2" t="s">
        <v>490</v>
      </c>
      <c r="F3012" s="140">
        <v>4</v>
      </c>
      <c r="G3012" s="2" t="s">
        <v>29</v>
      </c>
      <c r="H3012" s="139">
        <v>4</v>
      </c>
      <c r="J3012" s="9" t="s">
        <v>31</v>
      </c>
      <c r="K3012" s="2" t="s">
        <v>51</v>
      </c>
      <c r="L3012" s="156" t="s">
        <v>47</v>
      </c>
      <c r="M3012" s="82">
        <f t="shared" si="176"/>
        <v>2</v>
      </c>
    </row>
    <row r="3013" spans="1:13" ht="30.75" thickBot="1">
      <c r="A3013" s="3"/>
      <c r="B3013" s="57" t="s">
        <v>132</v>
      </c>
      <c r="C3013" s="2"/>
      <c r="D3013" s="58" t="s">
        <v>132</v>
      </c>
      <c r="E3013" s="2" t="s">
        <v>144</v>
      </c>
      <c r="F3013" s="140">
        <v>4</v>
      </c>
      <c r="G3013" s="2" t="s">
        <v>318</v>
      </c>
      <c r="H3013" s="58">
        <v>4</v>
      </c>
      <c r="J3013" s="78" t="s">
        <v>117</v>
      </c>
      <c r="K3013" s="140" t="s">
        <v>152</v>
      </c>
      <c r="L3013" s="156" t="s">
        <v>47</v>
      </c>
      <c r="M3013" s="82">
        <f t="shared" si="176"/>
        <v>2</v>
      </c>
    </row>
    <row r="3014" spans="1:13" ht="30.75" thickBot="1">
      <c r="A3014" s="3"/>
      <c r="B3014" s="57" t="s">
        <v>132</v>
      </c>
      <c r="C3014" s="2"/>
      <c r="D3014" s="58" t="s">
        <v>132</v>
      </c>
      <c r="E3014" s="2" t="s">
        <v>478</v>
      </c>
      <c r="F3014" s="58">
        <v>5</v>
      </c>
      <c r="G3014" s="2" t="s">
        <v>269</v>
      </c>
      <c r="H3014" s="58">
        <v>4</v>
      </c>
      <c r="J3014" s="157" t="s">
        <v>135</v>
      </c>
      <c r="K3014" s="42" t="s">
        <v>107</v>
      </c>
      <c r="L3014" s="158"/>
      <c r="M3014" s="83"/>
    </row>
    <row r="3015" spans="1:13" ht="15.75" thickBot="1">
      <c r="A3015" s="4"/>
      <c r="B3015" s="58" t="s">
        <v>132</v>
      </c>
      <c r="C3015" s="5"/>
      <c r="D3015" s="58" t="s">
        <v>132</v>
      </c>
      <c r="E3015" s="5"/>
      <c r="F3015" s="58" t="s">
        <v>132</v>
      </c>
      <c r="G3015" s="5"/>
      <c r="H3015" s="58" t="s">
        <v>132</v>
      </c>
      <c r="K3015" s="90"/>
    </row>
    <row r="3016" spans="1:13" ht="15.75" thickBot="1">
      <c r="A3016"/>
      <c r="B3016"/>
      <c r="C3016"/>
      <c r="D3016"/>
      <c r="E3016"/>
      <c r="F3016"/>
      <c r="G3016"/>
      <c r="H3016"/>
      <c r="J3016"/>
      <c r="K3016"/>
      <c r="L3016"/>
    </row>
    <row r="3017" spans="1:13" ht="19.5" thickBot="1">
      <c r="A3017" s="391">
        <v>45468</v>
      </c>
      <c r="B3017" s="392"/>
      <c r="C3017" s="392"/>
      <c r="D3017" s="392"/>
      <c r="E3017" s="392"/>
      <c r="F3017" s="392"/>
      <c r="G3017" s="393"/>
      <c r="H3017" s="89">
        <f>SUM(B3019:B3032,D3019:D3032,F3019:F3032,H3019:H3032)+SUM(M3018:M3030)</f>
        <v>220</v>
      </c>
      <c r="J3017" s="53" t="s">
        <v>34</v>
      </c>
      <c r="K3017" s="54" t="s">
        <v>35</v>
      </c>
      <c r="L3017" s="91" t="s">
        <v>50</v>
      </c>
      <c r="M3017" s="161" t="s">
        <v>151</v>
      </c>
    </row>
    <row r="3018" spans="1:13" ht="60.75" thickBot="1">
      <c r="A3018" s="49" t="s">
        <v>0</v>
      </c>
      <c r="B3018" s="51" t="s">
        <v>120</v>
      </c>
      <c r="C3018" s="50" t="s">
        <v>1</v>
      </c>
      <c r="D3018" s="51" t="s">
        <v>120</v>
      </c>
      <c r="E3018" s="50" t="s">
        <v>112</v>
      </c>
      <c r="F3018" s="51" t="s">
        <v>120</v>
      </c>
      <c r="G3018" s="50" t="s">
        <v>131</v>
      </c>
      <c r="H3018" s="52" t="s">
        <v>120</v>
      </c>
      <c r="I3018" s="155">
        <f>H3017/230</f>
        <v>0.95652173913043481</v>
      </c>
      <c r="J3018" s="10" t="s">
        <v>21</v>
      </c>
      <c r="K3018" s="46" t="s">
        <v>467</v>
      </c>
      <c r="L3018" s="159" t="s">
        <v>47</v>
      </c>
      <c r="M3018" s="160">
        <f t="shared" ref="M3018:M3030" si="177">IF(L3018="✔",2,0)</f>
        <v>2</v>
      </c>
    </row>
    <row r="3019" spans="1:13" ht="45">
      <c r="A3019" s="47" t="s">
        <v>424</v>
      </c>
      <c r="B3019" s="48">
        <v>5</v>
      </c>
      <c r="C3019" s="48" t="s">
        <v>2</v>
      </c>
      <c r="D3019" s="48">
        <v>4</v>
      </c>
      <c r="E3019" s="48" t="s">
        <v>11</v>
      </c>
      <c r="F3019" s="55">
        <v>5</v>
      </c>
      <c r="G3019" s="48" t="s">
        <v>5</v>
      </c>
      <c r="H3019" s="138">
        <v>4</v>
      </c>
      <c r="J3019" s="7" t="s">
        <v>2</v>
      </c>
      <c r="K3019" s="2" t="s">
        <v>37</v>
      </c>
      <c r="L3019" s="156" t="s">
        <v>47</v>
      </c>
      <c r="M3019" s="82">
        <f t="shared" si="177"/>
        <v>2</v>
      </c>
    </row>
    <row r="3020" spans="1:13" ht="45">
      <c r="A3020" s="3" t="s">
        <v>113</v>
      </c>
      <c r="B3020" s="2">
        <v>4</v>
      </c>
      <c r="C3020" s="2" t="s">
        <v>21</v>
      </c>
      <c r="D3020" s="2">
        <v>2</v>
      </c>
      <c r="E3020" s="2" t="s">
        <v>479</v>
      </c>
      <c r="F3020" s="140">
        <v>5</v>
      </c>
      <c r="G3020" s="2" t="s">
        <v>6</v>
      </c>
      <c r="H3020" s="139">
        <v>4</v>
      </c>
      <c r="J3020" s="8" t="s">
        <v>4</v>
      </c>
      <c r="K3020" s="2" t="s">
        <v>39</v>
      </c>
      <c r="L3020" s="156" t="s">
        <v>47</v>
      </c>
      <c r="M3020" s="82">
        <f t="shared" si="177"/>
        <v>2</v>
      </c>
    </row>
    <row r="3021" spans="1:13" ht="45">
      <c r="A3021" s="3" t="s">
        <v>163</v>
      </c>
      <c r="B3021" s="2">
        <v>5</v>
      </c>
      <c r="C3021" s="2" t="s">
        <v>17</v>
      </c>
      <c r="D3021" s="2">
        <v>3</v>
      </c>
      <c r="E3021" s="2" t="s">
        <v>12</v>
      </c>
      <c r="F3021" s="140">
        <v>5</v>
      </c>
      <c r="G3021" s="2" t="s">
        <v>7</v>
      </c>
      <c r="H3021" s="139">
        <v>4</v>
      </c>
      <c r="J3021" s="8" t="s">
        <v>38</v>
      </c>
      <c r="K3021" s="2" t="s">
        <v>41</v>
      </c>
      <c r="L3021" s="156" t="s">
        <v>47</v>
      </c>
      <c r="M3021" s="82">
        <f t="shared" si="177"/>
        <v>2</v>
      </c>
    </row>
    <row r="3022" spans="1:13" ht="45">
      <c r="A3022" s="3" t="s">
        <v>114</v>
      </c>
      <c r="B3022" s="2">
        <v>5</v>
      </c>
      <c r="C3022" s="2" t="s">
        <v>4</v>
      </c>
      <c r="D3022" s="2">
        <v>3</v>
      </c>
      <c r="E3022" s="2" t="s">
        <v>13</v>
      </c>
      <c r="F3022" s="140">
        <v>4</v>
      </c>
      <c r="G3022" s="2" t="s">
        <v>8</v>
      </c>
      <c r="H3022" s="139">
        <v>4</v>
      </c>
      <c r="J3022" s="6" t="s">
        <v>20</v>
      </c>
      <c r="K3022" s="2" t="s">
        <v>44</v>
      </c>
      <c r="L3022" s="156" t="s">
        <v>47</v>
      </c>
      <c r="M3022" s="82">
        <f t="shared" si="177"/>
        <v>2</v>
      </c>
    </row>
    <row r="3023" spans="1:13" ht="60">
      <c r="A3023" s="3" t="s">
        <v>32</v>
      </c>
      <c r="B3023" s="2">
        <v>5</v>
      </c>
      <c r="C3023" s="2" t="s">
        <v>38</v>
      </c>
      <c r="D3023" s="2">
        <v>4</v>
      </c>
      <c r="E3023" s="2" t="s">
        <v>43</v>
      </c>
      <c r="F3023" s="140">
        <v>4</v>
      </c>
      <c r="G3023" s="2" t="s">
        <v>9</v>
      </c>
      <c r="H3023" s="139">
        <v>4</v>
      </c>
      <c r="J3023" s="8" t="s">
        <v>31</v>
      </c>
      <c r="K3023" s="2" t="s">
        <v>45</v>
      </c>
      <c r="L3023" s="156" t="s">
        <v>47</v>
      </c>
      <c r="M3023" s="82">
        <f t="shared" si="177"/>
        <v>2</v>
      </c>
    </row>
    <row r="3024" spans="1:13" ht="45">
      <c r="A3024" s="3" t="s">
        <v>115</v>
      </c>
      <c r="B3024" s="2">
        <v>5</v>
      </c>
      <c r="C3024" s="2" t="s">
        <v>27</v>
      </c>
      <c r="D3024" s="2">
        <v>4</v>
      </c>
      <c r="E3024" s="2" t="s">
        <v>14</v>
      </c>
      <c r="F3024" s="140">
        <v>4</v>
      </c>
      <c r="G3024" s="2" t="s">
        <v>10</v>
      </c>
      <c r="H3024" s="139">
        <v>4</v>
      </c>
      <c r="J3024" s="3" t="s">
        <v>33</v>
      </c>
      <c r="K3024" s="2" t="s">
        <v>49</v>
      </c>
      <c r="L3024" s="156" t="s">
        <v>47</v>
      </c>
      <c r="M3024" s="82">
        <f t="shared" si="177"/>
        <v>2</v>
      </c>
    </row>
    <row r="3025" spans="1:13" ht="45">
      <c r="A3025" s="3" t="s">
        <v>116</v>
      </c>
      <c r="B3025" s="2">
        <v>5</v>
      </c>
      <c r="C3025" s="2" t="s">
        <v>323</v>
      </c>
      <c r="D3025" s="2">
        <v>4</v>
      </c>
      <c r="E3025" s="2" t="s">
        <v>15</v>
      </c>
      <c r="F3025" s="140">
        <v>4</v>
      </c>
      <c r="G3025" s="2" t="s">
        <v>18</v>
      </c>
      <c r="H3025" s="139">
        <v>4</v>
      </c>
      <c r="J3025" s="8" t="s">
        <v>16</v>
      </c>
      <c r="K3025" s="2" t="s">
        <v>40</v>
      </c>
      <c r="L3025" s="156" t="s">
        <v>48</v>
      </c>
      <c r="M3025" s="82">
        <f t="shared" si="177"/>
        <v>0</v>
      </c>
    </row>
    <row r="3026" spans="1:13" ht="60">
      <c r="A3026" s="3" t="s">
        <v>117</v>
      </c>
      <c r="B3026" s="2">
        <v>5</v>
      </c>
      <c r="C3026" s="2" t="s">
        <v>130</v>
      </c>
      <c r="D3026" s="2">
        <v>4</v>
      </c>
      <c r="E3026" s="2" t="s">
        <v>16</v>
      </c>
      <c r="F3026" s="140">
        <v>4</v>
      </c>
      <c r="G3026" s="2" t="s">
        <v>252</v>
      </c>
      <c r="H3026" s="139">
        <v>4</v>
      </c>
      <c r="J3026" s="9" t="s">
        <v>27</v>
      </c>
      <c r="K3026" s="2" t="s">
        <v>476</v>
      </c>
      <c r="L3026" s="156" t="s">
        <v>47</v>
      </c>
      <c r="M3026" s="82">
        <f t="shared" si="177"/>
        <v>2</v>
      </c>
    </row>
    <row r="3027" spans="1:13" ht="45">
      <c r="A3027" s="3" t="s">
        <v>118</v>
      </c>
      <c r="B3027" s="2">
        <v>5</v>
      </c>
      <c r="C3027" s="2" t="s">
        <v>164</v>
      </c>
      <c r="D3027" s="2">
        <v>3</v>
      </c>
      <c r="E3027" s="2" t="s">
        <v>26</v>
      </c>
      <c r="F3027" s="140">
        <v>4</v>
      </c>
      <c r="G3027" s="2" t="s">
        <v>25</v>
      </c>
      <c r="H3027" s="139">
        <v>4</v>
      </c>
      <c r="J3027" s="6" t="s">
        <v>28</v>
      </c>
      <c r="K3027" s="2" t="s">
        <v>40</v>
      </c>
      <c r="L3027" s="156" t="s">
        <v>47</v>
      </c>
      <c r="M3027" s="82">
        <f t="shared" si="177"/>
        <v>2</v>
      </c>
    </row>
    <row r="3028" spans="1:13" ht="45">
      <c r="A3028" s="3" t="s">
        <v>161</v>
      </c>
      <c r="B3028" s="2">
        <v>5</v>
      </c>
      <c r="C3028" s="2" t="s">
        <v>31</v>
      </c>
      <c r="D3028" s="2">
        <v>4</v>
      </c>
      <c r="E3028" s="2" t="s">
        <v>23</v>
      </c>
      <c r="F3028" s="140">
        <v>4</v>
      </c>
      <c r="G3028" s="2" t="s">
        <v>28</v>
      </c>
      <c r="H3028" s="139">
        <v>4</v>
      </c>
      <c r="J3028" s="3" t="s">
        <v>119</v>
      </c>
      <c r="K3028" s="2" t="s">
        <v>46</v>
      </c>
      <c r="L3028" s="156" t="s">
        <v>47</v>
      </c>
      <c r="M3028" s="82">
        <f t="shared" si="177"/>
        <v>2</v>
      </c>
    </row>
    <row r="3029" spans="1:13" ht="45">
      <c r="A3029" s="3"/>
      <c r="B3029" s="57" t="s">
        <v>132</v>
      </c>
      <c r="C3029" s="2" t="s">
        <v>30</v>
      </c>
      <c r="D3029" s="2">
        <v>4</v>
      </c>
      <c r="E3029" s="2" t="s">
        <v>490</v>
      </c>
      <c r="F3029" s="140">
        <v>4</v>
      </c>
      <c r="G3029" s="2" t="s">
        <v>29</v>
      </c>
      <c r="H3029" s="139">
        <v>4</v>
      </c>
      <c r="J3029" s="9" t="s">
        <v>31</v>
      </c>
      <c r="K3029" s="2" t="s">
        <v>51</v>
      </c>
      <c r="L3029" s="156" t="s">
        <v>47</v>
      </c>
      <c r="M3029" s="82">
        <f t="shared" si="177"/>
        <v>2</v>
      </c>
    </row>
    <row r="3030" spans="1:13" ht="30.75" thickBot="1">
      <c r="A3030" s="3"/>
      <c r="B3030" s="57" t="s">
        <v>132</v>
      </c>
      <c r="C3030" s="2"/>
      <c r="D3030" s="58" t="s">
        <v>132</v>
      </c>
      <c r="E3030" s="2" t="s">
        <v>144</v>
      </c>
      <c r="F3030" s="140">
        <v>4</v>
      </c>
      <c r="G3030" s="2" t="s">
        <v>318</v>
      </c>
      <c r="H3030" s="58">
        <v>4</v>
      </c>
      <c r="J3030" s="78" t="s">
        <v>117</v>
      </c>
      <c r="K3030" s="140" t="s">
        <v>152</v>
      </c>
      <c r="L3030" s="156" t="s">
        <v>47</v>
      </c>
      <c r="M3030" s="82">
        <f t="shared" si="177"/>
        <v>2</v>
      </c>
    </row>
    <row r="3031" spans="1:13" ht="30.75" thickBot="1">
      <c r="A3031" s="3"/>
      <c r="B3031" s="57" t="s">
        <v>132</v>
      </c>
      <c r="C3031" s="2"/>
      <c r="D3031" s="58" t="s">
        <v>132</v>
      </c>
      <c r="E3031" s="2" t="s">
        <v>478</v>
      </c>
      <c r="F3031" s="58">
        <v>5</v>
      </c>
      <c r="G3031" s="2" t="s">
        <v>269</v>
      </c>
      <c r="H3031" s="58">
        <v>4</v>
      </c>
      <c r="J3031" s="157" t="s">
        <v>135</v>
      </c>
      <c r="K3031" s="42" t="s">
        <v>107</v>
      </c>
      <c r="L3031" s="158"/>
      <c r="M3031" s="83"/>
    </row>
    <row r="3032" spans="1:13" ht="15.75" thickBot="1">
      <c r="A3032" s="4"/>
      <c r="B3032" s="58" t="s">
        <v>132</v>
      </c>
      <c r="C3032" s="5"/>
      <c r="D3032" s="58" t="s">
        <v>132</v>
      </c>
      <c r="E3032" s="5"/>
      <c r="F3032" s="58" t="s">
        <v>132</v>
      </c>
      <c r="G3032" s="5"/>
      <c r="H3032" s="58" t="s">
        <v>132</v>
      </c>
      <c r="K3032" s="90"/>
    </row>
    <row r="3033" spans="1:13" ht="15.75" thickBot="1">
      <c r="A3033"/>
      <c r="B3033"/>
      <c r="C3033"/>
      <c r="D3033"/>
      <c r="E3033"/>
      <c r="F3033"/>
      <c r="G3033"/>
      <c r="H3033"/>
      <c r="J3033"/>
      <c r="K3033"/>
      <c r="L3033"/>
    </row>
    <row r="3034" spans="1:13" ht="19.5" thickBot="1">
      <c r="A3034" s="391">
        <v>45469</v>
      </c>
      <c r="B3034" s="392"/>
      <c r="C3034" s="392"/>
      <c r="D3034" s="392"/>
      <c r="E3034" s="392"/>
      <c r="F3034" s="392"/>
      <c r="G3034" s="393"/>
      <c r="H3034" s="89">
        <f>SUM(B3036:B3049,D3036:D3049,F3036:F3049,H3036:H3049)+SUM(M3035:M3047)</f>
        <v>220</v>
      </c>
      <c r="J3034" s="53" t="s">
        <v>34</v>
      </c>
      <c r="K3034" s="54" t="s">
        <v>35</v>
      </c>
      <c r="L3034" s="91" t="s">
        <v>50</v>
      </c>
      <c r="M3034" s="161" t="s">
        <v>151</v>
      </c>
    </row>
    <row r="3035" spans="1:13" ht="60.75" thickBot="1">
      <c r="A3035" s="49" t="s">
        <v>0</v>
      </c>
      <c r="B3035" s="51" t="s">
        <v>120</v>
      </c>
      <c r="C3035" s="50" t="s">
        <v>1</v>
      </c>
      <c r="D3035" s="51" t="s">
        <v>120</v>
      </c>
      <c r="E3035" s="50" t="s">
        <v>112</v>
      </c>
      <c r="F3035" s="51" t="s">
        <v>120</v>
      </c>
      <c r="G3035" s="50" t="s">
        <v>131</v>
      </c>
      <c r="H3035" s="52" t="s">
        <v>120</v>
      </c>
      <c r="I3035" s="155">
        <f>H3034/230</f>
        <v>0.95652173913043481</v>
      </c>
      <c r="J3035" s="10" t="s">
        <v>21</v>
      </c>
      <c r="K3035" s="46" t="s">
        <v>467</v>
      </c>
      <c r="L3035" s="159" t="s">
        <v>47</v>
      </c>
      <c r="M3035" s="160">
        <f t="shared" ref="M3035:M3047" si="178">IF(L3035="✔",2,0)</f>
        <v>2</v>
      </c>
    </row>
    <row r="3036" spans="1:13" ht="45">
      <c r="A3036" s="47" t="s">
        <v>424</v>
      </c>
      <c r="B3036" s="48">
        <v>5</v>
      </c>
      <c r="C3036" s="48" t="s">
        <v>2</v>
      </c>
      <c r="D3036" s="48">
        <v>4</v>
      </c>
      <c r="E3036" s="48" t="s">
        <v>11</v>
      </c>
      <c r="F3036" s="55">
        <v>5</v>
      </c>
      <c r="G3036" s="48" t="s">
        <v>5</v>
      </c>
      <c r="H3036" s="138">
        <v>4</v>
      </c>
      <c r="J3036" s="7" t="s">
        <v>2</v>
      </c>
      <c r="K3036" s="2" t="s">
        <v>37</v>
      </c>
      <c r="L3036" s="156" t="s">
        <v>47</v>
      </c>
      <c r="M3036" s="82">
        <f t="shared" si="178"/>
        <v>2</v>
      </c>
    </row>
    <row r="3037" spans="1:13" ht="45">
      <c r="A3037" s="3" t="s">
        <v>113</v>
      </c>
      <c r="B3037" s="2">
        <v>4</v>
      </c>
      <c r="C3037" s="2" t="s">
        <v>21</v>
      </c>
      <c r="D3037" s="2">
        <v>2</v>
      </c>
      <c r="E3037" s="2" t="s">
        <v>479</v>
      </c>
      <c r="F3037" s="140">
        <v>5</v>
      </c>
      <c r="G3037" s="2" t="s">
        <v>6</v>
      </c>
      <c r="H3037" s="139">
        <v>4</v>
      </c>
      <c r="J3037" s="8" t="s">
        <v>4</v>
      </c>
      <c r="K3037" s="2" t="s">
        <v>39</v>
      </c>
      <c r="L3037" s="156" t="s">
        <v>47</v>
      </c>
      <c r="M3037" s="82">
        <f t="shared" si="178"/>
        <v>2</v>
      </c>
    </row>
    <row r="3038" spans="1:13" ht="45">
      <c r="A3038" s="3" t="s">
        <v>163</v>
      </c>
      <c r="B3038" s="2">
        <v>5</v>
      </c>
      <c r="C3038" s="2" t="s">
        <v>17</v>
      </c>
      <c r="D3038" s="2">
        <v>3</v>
      </c>
      <c r="E3038" s="2" t="s">
        <v>12</v>
      </c>
      <c r="F3038" s="140">
        <v>5</v>
      </c>
      <c r="G3038" s="2" t="s">
        <v>7</v>
      </c>
      <c r="H3038" s="139">
        <v>4</v>
      </c>
      <c r="J3038" s="8" t="s">
        <v>38</v>
      </c>
      <c r="K3038" s="2" t="s">
        <v>41</v>
      </c>
      <c r="L3038" s="156" t="s">
        <v>47</v>
      </c>
      <c r="M3038" s="82">
        <f t="shared" si="178"/>
        <v>2</v>
      </c>
    </row>
    <row r="3039" spans="1:13" ht="45">
      <c r="A3039" s="3" t="s">
        <v>114</v>
      </c>
      <c r="B3039" s="2">
        <v>5</v>
      </c>
      <c r="C3039" s="2" t="s">
        <v>4</v>
      </c>
      <c r="D3039" s="2">
        <v>3</v>
      </c>
      <c r="E3039" s="2" t="s">
        <v>13</v>
      </c>
      <c r="F3039" s="140">
        <v>4</v>
      </c>
      <c r="G3039" s="2" t="s">
        <v>8</v>
      </c>
      <c r="H3039" s="139">
        <v>4</v>
      </c>
      <c r="J3039" s="6" t="s">
        <v>20</v>
      </c>
      <c r="K3039" s="2" t="s">
        <v>44</v>
      </c>
      <c r="L3039" s="156" t="s">
        <v>47</v>
      </c>
      <c r="M3039" s="82">
        <f t="shared" si="178"/>
        <v>2</v>
      </c>
    </row>
    <row r="3040" spans="1:13" ht="60">
      <c r="A3040" s="3" t="s">
        <v>32</v>
      </c>
      <c r="B3040" s="2">
        <v>5</v>
      </c>
      <c r="C3040" s="2" t="s">
        <v>38</v>
      </c>
      <c r="D3040" s="2">
        <v>4</v>
      </c>
      <c r="E3040" s="2" t="s">
        <v>43</v>
      </c>
      <c r="F3040" s="140">
        <v>4</v>
      </c>
      <c r="G3040" s="2" t="s">
        <v>9</v>
      </c>
      <c r="H3040" s="139">
        <v>4</v>
      </c>
      <c r="J3040" s="8" t="s">
        <v>31</v>
      </c>
      <c r="K3040" s="2" t="s">
        <v>45</v>
      </c>
      <c r="L3040" s="156" t="s">
        <v>47</v>
      </c>
      <c r="M3040" s="82">
        <f t="shared" si="178"/>
        <v>2</v>
      </c>
    </row>
    <row r="3041" spans="1:13" ht="45">
      <c r="A3041" s="3" t="s">
        <v>115</v>
      </c>
      <c r="B3041" s="2">
        <v>5</v>
      </c>
      <c r="C3041" s="2" t="s">
        <v>27</v>
      </c>
      <c r="D3041" s="2">
        <v>4</v>
      </c>
      <c r="E3041" s="2" t="s">
        <v>14</v>
      </c>
      <c r="F3041" s="140">
        <v>4</v>
      </c>
      <c r="G3041" s="2" t="s">
        <v>10</v>
      </c>
      <c r="H3041" s="139">
        <v>4</v>
      </c>
      <c r="J3041" s="3" t="s">
        <v>33</v>
      </c>
      <c r="K3041" s="2" t="s">
        <v>49</v>
      </c>
      <c r="L3041" s="156" t="s">
        <v>47</v>
      </c>
      <c r="M3041" s="82">
        <f t="shared" si="178"/>
        <v>2</v>
      </c>
    </row>
    <row r="3042" spans="1:13" ht="45">
      <c r="A3042" s="3" t="s">
        <v>116</v>
      </c>
      <c r="B3042" s="2">
        <v>5</v>
      </c>
      <c r="C3042" s="2" t="s">
        <v>323</v>
      </c>
      <c r="D3042" s="2">
        <v>4</v>
      </c>
      <c r="E3042" s="2" t="s">
        <v>15</v>
      </c>
      <c r="F3042" s="140">
        <v>4</v>
      </c>
      <c r="G3042" s="2" t="s">
        <v>18</v>
      </c>
      <c r="H3042" s="139">
        <v>4</v>
      </c>
      <c r="J3042" s="8" t="s">
        <v>16</v>
      </c>
      <c r="K3042" s="2" t="s">
        <v>40</v>
      </c>
      <c r="L3042" s="156" t="s">
        <v>48</v>
      </c>
      <c r="M3042" s="82">
        <f t="shared" si="178"/>
        <v>0</v>
      </c>
    </row>
    <row r="3043" spans="1:13" ht="60">
      <c r="A3043" s="3" t="s">
        <v>117</v>
      </c>
      <c r="B3043" s="2">
        <v>5</v>
      </c>
      <c r="C3043" s="2" t="s">
        <v>130</v>
      </c>
      <c r="D3043" s="2">
        <v>4</v>
      </c>
      <c r="E3043" s="2" t="s">
        <v>16</v>
      </c>
      <c r="F3043" s="140">
        <v>4</v>
      </c>
      <c r="G3043" s="2" t="s">
        <v>252</v>
      </c>
      <c r="H3043" s="139">
        <v>4</v>
      </c>
      <c r="J3043" s="9" t="s">
        <v>27</v>
      </c>
      <c r="K3043" s="2" t="s">
        <v>476</v>
      </c>
      <c r="L3043" s="156" t="s">
        <v>47</v>
      </c>
      <c r="M3043" s="82">
        <f t="shared" si="178"/>
        <v>2</v>
      </c>
    </row>
    <row r="3044" spans="1:13" ht="45">
      <c r="A3044" s="3" t="s">
        <v>118</v>
      </c>
      <c r="B3044" s="2">
        <v>5</v>
      </c>
      <c r="C3044" s="2" t="s">
        <v>164</v>
      </c>
      <c r="D3044" s="2">
        <v>3</v>
      </c>
      <c r="E3044" s="2" t="s">
        <v>26</v>
      </c>
      <c r="F3044" s="140">
        <v>4</v>
      </c>
      <c r="G3044" s="2" t="s">
        <v>25</v>
      </c>
      <c r="H3044" s="139">
        <v>4</v>
      </c>
      <c r="J3044" s="6" t="s">
        <v>28</v>
      </c>
      <c r="K3044" s="2" t="s">
        <v>40</v>
      </c>
      <c r="L3044" s="156" t="s">
        <v>47</v>
      </c>
      <c r="M3044" s="82">
        <f t="shared" si="178"/>
        <v>2</v>
      </c>
    </row>
    <row r="3045" spans="1:13" ht="45">
      <c r="A3045" s="3" t="s">
        <v>161</v>
      </c>
      <c r="B3045" s="2">
        <v>5</v>
      </c>
      <c r="C3045" s="2" t="s">
        <v>31</v>
      </c>
      <c r="D3045" s="2">
        <v>4</v>
      </c>
      <c r="E3045" s="2" t="s">
        <v>23</v>
      </c>
      <c r="F3045" s="140">
        <v>4</v>
      </c>
      <c r="G3045" s="2" t="s">
        <v>28</v>
      </c>
      <c r="H3045" s="139">
        <v>4</v>
      </c>
      <c r="J3045" s="3" t="s">
        <v>119</v>
      </c>
      <c r="K3045" s="2" t="s">
        <v>46</v>
      </c>
      <c r="L3045" s="156" t="s">
        <v>47</v>
      </c>
      <c r="M3045" s="82">
        <f t="shared" si="178"/>
        <v>2</v>
      </c>
    </row>
    <row r="3046" spans="1:13" ht="45">
      <c r="A3046" s="3"/>
      <c r="B3046" s="57" t="s">
        <v>132</v>
      </c>
      <c r="C3046" s="2" t="s">
        <v>30</v>
      </c>
      <c r="D3046" s="2">
        <v>4</v>
      </c>
      <c r="E3046" s="2" t="s">
        <v>490</v>
      </c>
      <c r="F3046" s="140">
        <v>4</v>
      </c>
      <c r="G3046" s="2" t="s">
        <v>29</v>
      </c>
      <c r="H3046" s="139">
        <v>4</v>
      </c>
      <c r="J3046" s="9" t="s">
        <v>31</v>
      </c>
      <c r="K3046" s="2" t="s">
        <v>51</v>
      </c>
      <c r="L3046" s="156" t="s">
        <v>47</v>
      </c>
      <c r="M3046" s="82">
        <f t="shared" si="178"/>
        <v>2</v>
      </c>
    </row>
    <row r="3047" spans="1:13" ht="30.75" thickBot="1">
      <c r="A3047" s="3"/>
      <c r="B3047" s="57" t="s">
        <v>132</v>
      </c>
      <c r="C3047" s="2"/>
      <c r="D3047" s="58" t="s">
        <v>132</v>
      </c>
      <c r="E3047" s="2" t="s">
        <v>144</v>
      </c>
      <c r="F3047" s="140">
        <v>4</v>
      </c>
      <c r="G3047" s="2" t="s">
        <v>318</v>
      </c>
      <c r="H3047" s="58">
        <v>4</v>
      </c>
      <c r="J3047" s="78" t="s">
        <v>117</v>
      </c>
      <c r="K3047" s="140" t="s">
        <v>152</v>
      </c>
      <c r="L3047" s="156" t="s">
        <v>47</v>
      </c>
      <c r="M3047" s="82">
        <f t="shared" si="178"/>
        <v>2</v>
      </c>
    </row>
    <row r="3048" spans="1:13" ht="30.75" thickBot="1">
      <c r="A3048" s="3"/>
      <c r="B3048" s="57" t="s">
        <v>132</v>
      </c>
      <c r="C3048" s="2"/>
      <c r="D3048" s="58" t="s">
        <v>132</v>
      </c>
      <c r="E3048" s="2" t="s">
        <v>478</v>
      </c>
      <c r="F3048" s="58">
        <v>5</v>
      </c>
      <c r="G3048" s="2" t="s">
        <v>269</v>
      </c>
      <c r="H3048" s="58">
        <v>4</v>
      </c>
      <c r="J3048" s="157" t="s">
        <v>135</v>
      </c>
      <c r="K3048" s="42" t="s">
        <v>107</v>
      </c>
      <c r="L3048" s="158"/>
      <c r="M3048" s="83"/>
    </row>
    <row r="3049" spans="1:13" ht="15.75" thickBot="1">
      <c r="A3049" s="4"/>
      <c r="B3049" s="58" t="s">
        <v>132</v>
      </c>
      <c r="C3049" s="5"/>
      <c r="D3049" s="58" t="s">
        <v>132</v>
      </c>
      <c r="E3049" s="5"/>
      <c r="F3049" s="58" t="s">
        <v>132</v>
      </c>
      <c r="G3049" s="5"/>
      <c r="H3049" s="58" t="s">
        <v>132</v>
      </c>
      <c r="K3049" s="90"/>
    </row>
    <row r="3050" spans="1:13" ht="15.75" thickBot="1">
      <c r="A3050"/>
      <c r="B3050"/>
      <c r="C3050"/>
      <c r="D3050"/>
      <c r="E3050"/>
      <c r="F3050"/>
      <c r="G3050"/>
      <c r="H3050"/>
      <c r="J3050"/>
      <c r="K3050"/>
      <c r="L3050"/>
    </row>
    <row r="3051" spans="1:13" ht="19.5" thickBot="1">
      <c r="A3051" s="391">
        <v>45470</v>
      </c>
      <c r="B3051" s="392"/>
      <c r="C3051" s="392"/>
      <c r="D3051" s="392"/>
      <c r="E3051" s="392"/>
      <c r="F3051" s="392"/>
      <c r="G3051" s="393"/>
      <c r="H3051" s="89">
        <f>SUM(B3053:B3066,D3053:D3066,F3053:F3066,H3053:H3066)+SUM(M3052:M3064)</f>
        <v>216</v>
      </c>
      <c r="J3051" s="53" t="s">
        <v>34</v>
      </c>
      <c r="K3051" s="54" t="s">
        <v>35</v>
      </c>
      <c r="L3051" s="91" t="s">
        <v>50</v>
      </c>
      <c r="M3051" s="161" t="s">
        <v>151</v>
      </c>
    </row>
    <row r="3052" spans="1:13" ht="60.75" thickBot="1">
      <c r="A3052" s="49" t="s">
        <v>0</v>
      </c>
      <c r="B3052" s="51" t="s">
        <v>120</v>
      </c>
      <c r="C3052" s="50" t="s">
        <v>1</v>
      </c>
      <c r="D3052" s="51" t="s">
        <v>120</v>
      </c>
      <c r="E3052" s="50" t="s">
        <v>112</v>
      </c>
      <c r="F3052" s="51" t="s">
        <v>120</v>
      </c>
      <c r="G3052" s="50" t="s">
        <v>131</v>
      </c>
      <c r="H3052" s="52" t="s">
        <v>120</v>
      </c>
      <c r="I3052" s="155">
        <f>H3051/230</f>
        <v>0.93913043478260871</v>
      </c>
      <c r="J3052" s="10" t="s">
        <v>21</v>
      </c>
      <c r="K3052" s="46" t="s">
        <v>467</v>
      </c>
      <c r="L3052" s="159" t="s">
        <v>47</v>
      </c>
      <c r="M3052" s="160">
        <f t="shared" ref="M3052:M3064" si="179">IF(L3052="✔",2,0)</f>
        <v>2</v>
      </c>
    </row>
    <row r="3053" spans="1:13" ht="45">
      <c r="A3053" s="47" t="s">
        <v>424</v>
      </c>
      <c r="B3053" s="48">
        <v>5</v>
      </c>
      <c r="C3053" s="48" t="s">
        <v>2</v>
      </c>
      <c r="D3053" s="48">
        <v>4</v>
      </c>
      <c r="E3053" s="48" t="s">
        <v>11</v>
      </c>
      <c r="F3053" s="55">
        <v>5</v>
      </c>
      <c r="G3053" s="48" t="s">
        <v>5</v>
      </c>
      <c r="H3053" s="138">
        <v>4</v>
      </c>
      <c r="J3053" s="7" t="s">
        <v>2</v>
      </c>
      <c r="K3053" s="2" t="s">
        <v>37</v>
      </c>
      <c r="L3053" s="156" t="s">
        <v>47</v>
      </c>
      <c r="M3053" s="82">
        <f t="shared" si="179"/>
        <v>2</v>
      </c>
    </row>
    <row r="3054" spans="1:13" ht="45">
      <c r="A3054" s="3" t="s">
        <v>113</v>
      </c>
      <c r="B3054" s="2">
        <v>4</v>
      </c>
      <c r="C3054" s="2" t="s">
        <v>21</v>
      </c>
      <c r="D3054" s="2">
        <v>2</v>
      </c>
      <c r="E3054" s="2" t="s">
        <v>479</v>
      </c>
      <c r="F3054" s="140">
        <v>5</v>
      </c>
      <c r="G3054" s="2" t="s">
        <v>6</v>
      </c>
      <c r="H3054" s="139">
        <v>4</v>
      </c>
      <c r="J3054" s="8" t="s">
        <v>4</v>
      </c>
      <c r="K3054" s="2" t="s">
        <v>39</v>
      </c>
      <c r="L3054" s="156" t="s">
        <v>47</v>
      </c>
      <c r="M3054" s="82">
        <f t="shared" si="179"/>
        <v>2</v>
      </c>
    </row>
    <row r="3055" spans="1:13" ht="45">
      <c r="A3055" s="3" t="s">
        <v>163</v>
      </c>
      <c r="B3055" s="2">
        <v>5</v>
      </c>
      <c r="C3055" s="2" t="s">
        <v>17</v>
      </c>
      <c r="D3055" s="2">
        <v>3</v>
      </c>
      <c r="E3055" s="2" t="s">
        <v>12</v>
      </c>
      <c r="F3055" s="140">
        <v>5</v>
      </c>
      <c r="G3055" s="2" t="s">
        <v>7</v>
      </c>
      <c r="H3055" s="139">
        <v>4</v>
      </c>
      <c r="J3055" s="8" t="s">
        <v>38</v>
      </c>
      <c r="K3055" s="2" t="s">
        <v>41</v>
      </c>
      <c r="L3055" s="156" t="s">
        <v>47</v>
      </c>
      <c r="M3055" s="82">
        <f t="shared" si="179"/>
        <v>2</v>
      </c>
    </row>
    <row r="3056" spans="1:13" ht="45">
      <c r="A3056" s="3" t="s">
        <v>114</v>
      </c>
      <c r="B3056" s="2">
        <v>5</v>
      </c>
      <c r="C3056" s="2" t="s">
        <v>4</v>
      </c>
      <c r="D3056" s="2">
        <v>3</v>
      </c>
      <c r="E3056" s="2" t="s">
        <v>13</v>
      </c>
      <c r="F3056" s="140">
        <v>4</v>
      </c>
      <c r="G3056" s="2" t="s">
        <v>8</v>
      </c>
      <c r="H3056" s="139">
        <v>4</v>
      </c>
      <c r="J3056" s="6" t="s">
        <v>20</v>
      </c>
      <c r="K3056" s="2" t="s">
        <v>44</v>
      </c>
      <c r="L3056" s="156" t="s">
        <v>47</v>
      </c>
      <c r="M3056" s="82">
        <f t="shared" si="179"/>
        <v>2</v>
      </c>
    </row>
    <row r="3057" spans="1:13" ht="60">
      <c r="A3057" s="3" t="s">
        <v>32</v>
      </c>
      <c r="B3057" s="2">
        <v>5</v>
      </c>
      <c r="C3057" s="2" t="s">
        <v>38</v>
      </c>
      <c r="D3057" s="2">
        <v>4</v>
      </c>
      <c r="E3057" s="2" t="s">
        <v>43</v>
      </c>
      <c r="F3057" s="140">
        <v>4</v>
      </c>
      <c r="G3057" s="2" t="s">
        <v>9</v>
      </c>
      <c r="H3057" s="139">
        <v>4</v>
      </c>
      <c r="J3057" s="8" t="s">
        <v>31</v>
      </c>
      <c r="K3057" s="2" t="s">
        <v>45</v>
      </c>
      <c r="L3057" s="156" t="s">
        <v>47</v>
      </c>
      <c r="M3057" s="82">
        <f t="shared" si="179"/>
        <v>2</v>
      </c>
    </row>
    <row r="3058" spans="1:13" ht="45">
      <c r="A3058" s="3" t="s">
        <v>115</v>
      </c>
      <c r="B3058" s="2">
        <v>5</v>
      </c>
      <c r="C3058" s="2" t="s">
        <v>27</v>
      </c>
      <c r="D3058" s="2">
        <v>4</v>
      </c>
      <c r="E3058" s="2" t="s">
        <v>14</v>
      </c>
      <c r="F3058" s="140">
        <v>4</v>
      </c>
      <c r="G3058" s="2" t="s">
        <v>10</v>
      </c>
      <c r="H3058" s="139">
        <v>4</v>
      </c>
      <c r="J3058" s="3" t="s">
        <v>33</v>
      </c>
      <c r="K3058" s="2" t="s">
        <v>49</v>
      </c>
      <c r="L3058" s="156" t="s">
        <v>47</v>
      </c>
      <c r="M3058" s="82">
        <f t="shared" si="179"/>
        <v>2</v>
      </c>
    </row>
    <row r="3059" spans="1:13" ht="45">
      <c r="A3059" s="3" t="s">
        <v>116</v>
      </c>
      <c r="B3059" s="2">
        <v>5</v>
      </c>
      <c r="C3059" s="2" t="s">
        <v>323</v>
      </c>
      <c r="D3059" s="2">
        <v>4</v>
      </c>
      <c r="E3059" s="2" t="s">
        <v>15</v>
      </c>
      <c r="F3059" s="140">
        <v>4</v>
      </c>
      <c r="G3059" s="2" t="s">
        <v>18</v>
      </c>
      <c r="H3059" s="139">
        <v>4</v>
      </c>
      <c r="J3059" s="8" t="s">
        <v>16</v>
      </c>
      <c r="K3059" s="2" t="s">
        <v>40</v>
      </c>
      <c r="L3059" s="156" t="s">
        <v>48</v>
      </c>
      <c r="M3059" s="82">
        <f t="shared" si="179"/>
        <v>0</v>
      </c>
    </row>
    <row r="3060" spans="1:13" ht="60">
      <c r="A3060" s="3" t="s">
        <v>117</v>
      </c>
      <c r="B3060" s="2">
        <v>3</v>
      </c>
      <c r="C3060" s="2" t="s">
        <v>130</v>
      </c>
      <c r="D3060" s="2">
        <v>4</v>
      </c>
      <c r="E3060" s="2" t="s">
        <v>16</v>
      </c>
      <c r="F3060" s="140">
        <v>4</v>
      </c>
      <c r="G3060" s="2" t="s">
        <v>252</v>
      </c>
      <c r="H3060" s="139">
        <v>4</v>
      </c>
      <c r="J3060" s="9" t="s">
        <v>27</v>
      </c>
      <c r="K3060" s="2" t="s">
        <v>476</v>
      </c>
      <c r="L3060" s="156" t="s">
        <v>47</v>
      </c>
      <c r="M3060" s="82">
        <f t="shared" si="179"/>
        <v>2</v>
      </c>
    </row>
    <row r="3061" spans="1:13" ht="45">
      <c r="A3061" s="3" t="s">
        <v>118</v>
      </c>
      <c r="B3061" s="2">
        <v>5</v>
      </c>
      <c r="C3061" s="2" t="s">
        <v>164</v>
      </c>
      <c r="D3061" s="2">
        <v>3</v>
      </c>
      <c r="E3061" s="2" t="s">
        <v>26</v>
      </c>
      <c r="F3061" s="140">
        <v>4</v>
      </c>
      <c r="G3061" s="2" t="s">
        <v>25</v>
      </c>
      <c r="H3061" s="139">
        <v>4</v>
      </c>
      <c r="J3061" s="6" t="s">
        <v>28</v>
      </c>
      <c r="K3061" s="2" t="s">
        <v>40</v>
      </c>
      <c r="L3061" s="156" t="s">
        <v>47</v>
      </c>
      <c r="M3061" s="82">
        <f t="shared" si="179"/>
        <v>2</v>
      </c>
    </row>
    <row r="3062" spans="1:13" ht="45">
      <c r="A3062" s="3" t="s">
        <v>161</v>
      </c>
      <c r="B3062" s="2">
        <v>5</v>
      </c>
      <c r="C3062" s="2" t="s">
        <v>31</v>
      </c>
      <c r="D3062" s="2">
        <v>4</v>
      </c>
      <c r="E3062" s="2" t="s">
        <v>23</v>
      </c>
      <c r="F3062" s="140">
        <v>4</v>
      </c>
      <c r="G3062" s="2" t="s">
        <v>28</v>
      </c>
      <c r="H3062" s="139">
        <v>4</v>
      </c>
      <c r="J3062" s="3" t="s">
        <v>119</v>
      </c>
      <c r="K3062" s="2" t="s">
        <v>46</v>
      </c>
      <c r="L3062" s="156" t="s">
        <v>47</v>
      </c>
      <c r="M3062" s="82">
        <f t="shared" si="179"/>
        <v>2</v>
      </c>
    </row>
    <row r="3063" spans="1:13" ht="45">
      <c r="A3063" s="3"/>
      <c r="B3063" s="57" t="s">
        <v>132</v>
      </c>
      <c r="C3063" s="2" t="s">
        <v>30</v>
      </c>
      <c r="D3063" s="2">
        <v>4</v>
      </c>
      <c r="E3063" s="2" t="s">
        <v>490</v>
      </c>
      <c r="F3063" s="140">
        <v>4</v>
      </c>
      <c r="G3063" s="2" t="s">
        <v>29</v>
      </c>
      <c r="H3063" s="139">
        <v>4</v>
      </c>
      <c r="J3063" s="9" t="s">
        <v>31</v>
      </c>
      <c r="K3063" s="2" t="s">
        <v>51</v>
      </c>
      <c r="L3063" s="156" t="s">
        <v>47</v>
      </c>
      <c r="M3063" s="82">
        <f t="shared" si="179"/>
        <v>2</v>
      </c>
    </row>
    <row r="3064" spans="1:13" ht="30.75" thickBot="1">
      <c r="A3064" s="3"/>
      <c r="B3064" s="57" t="s">
        <v>132</v>
      </c>
      <c r="C3064" s="2"/>
      <c r="D3064" s="58" t="s">
        <v>132</v>
      </c>
      <c r="E3064" s="2" t="s">
        <v>144</v>
      </c>
      <c r="F3064" s="140">
        <v>4</v>
      </c>
      <c r="G3064" s="2" t="s">
        <v>318</v>
      </c>
      <c r="H3064" s="58">
        <v>4</v>
      </c>
      <c r="J3064" s="78" t="s">
        <v>117</v>
      </c>
      <c r="K3064" s="140" t="s">
        <v>152</v>
      </c>
      <c r="L3064" s="156" t="s">
        <v>48</v>
      </c>
      <c r="M3064" s="82">
        <f t="shared" si="179"/>
        <v>0</v>
      </c>
    </row>
    <row r="3065" spans="1:13" ht="30.75" thickBot="1">
      <c r="A3065" s="3"/>
      <c r="B3065" s="57" t="s">
        <v>132</v>
      </c>
      <c r="C3065" s="2"/>
      <c r="D3065" s="58" t="s">
        <v>132</v>
      </c>
      <c r="E3065" s="2" t="s">
        <v>478</v>
      </c>
      <c r="F3065" s="58">
        <v>5</v>
      </c>
      <c r="G3065" s="2" t="s">
        <v>269</v>
      </c>
      <c r="H3065" s="58">
        <v>4</v>
      </c>
      <c r="J3065" s="157" t="s">
        <v>135</v>
      </c>
      <c r="K3065" s="42" t="s">
        <v>107</v>
      </c>
      <c r="L3065" s="158"/>
      <c r="M3065" s="83"/>
    </row>
    <row r="3066" spans="1:13" ht="15.75" thickBot="1">
      <c r="A3066" s="4"/>
      <c r="B3066" s="58" t="s">
        <v>132</v>
      </c>
      <c r="C3066" s="5"/>
      <c r="D3066" s="58" t="s">
        <v>132</v>
      </c>
      <c r="E3066" s="5"/>
      <c r="F3066" s="58" t="s">
        <v>132</v>
      </c>
      <c r="G3066" s="5"/>
      <c r="H3066" s="58" t="s">
        <v>132</v>
      </c>
      <c r="K3066" s="90"/>
    </row>
    <row r="3067" spans="1:13" ht="15.75" thickBot="1">
      <c r="A3067"/>
      <c r="B3067"/>
      <c r="C3067"/>
      <c r="D3067"/>
      <c r="E3067"/>
      <c r="F3067"/>
      <c r="G3067"/>
      <c r="H3067"/>
      <c r="J3067"/>
      <c r="K3067"/>
      <c r="L3067"/>
    </row>
    <row r="3068" spans="1:13" ht="19.5" thickBot="1">
      <c r="A3068" s="391">
        <v>45471</v>
      </c>
      <c r="B3068" s="392"/>
      <c r="C3068" s="392"/>
      <c r="D3068" s="392"/>
      <c r="E3068" s="392"/>
      <c r="F3068" s="392"/>
      <c r="G3068" s="393"/>
      <c r="H3068" s="89">
        <f>SUM(B3070:B3083,D3070:D3083,F3070:F3083,H3070:H3083)+SUM(M3069:M3081)</f>
        <v>216</v>
      </c>
      <c r="J3068" s="53" t="s">
        <v>34</v>
      </c>
      <c r="K3068" s="54" t="s">
        <v>35</v>
      </c>
      <c r="L3068" s="91" t="s">
        <v>50</v>
      </c>
      <c r="M3068" s="161" t="s">
        <v>151</v>
      </c>
    </row>
    <row r="3069" spans="1:13" ht="60.75" thickBot="1">
      <c r="A3069" s="49" t="s">
        <v>0</v>
      </c>
      <c r="B3069" s="51" t="s">
        <v>120</v>
      </c>
      <c r="C3069" s="50" t="s">
        <v>1</v>
      </c>
      <c r="D3069" s="51" t="s">
        <v>120</v>
      </c>
      <c r="E3069" s="50" t="s">
        <v>112</v>
      </c>
      <c r="F3069" s="51" t="s">
        <v>120</v>
      </c>
      <c r="G3069" s="50" t="s">
        <v>131</v>
      </c>
      <c r="H3069" s="52" t="s">
        <v>120</v>
      </c>
      <c r="I3069" s="155">
        <f>H3068/230</f>
        <v>0.93913043478260871</v>
      </c>
      <c r="J3069" s="10" t="s">
        <v>21</v>
      </c>
      <c r="K3069" s="46" t="s">
        <v>467</v>
      </c>
      <c r="L3069" s="159" t="s">
        <v>47</v>
      </c>
      <c r="M3069" s="160">
        <f t="shared" ref="M3069:M3081" si="180">IF(L3069="✔",2,0)</f>
        <v>2</v>
      </c>
    </row>
    <row r="3070" spans="1:13" ht="45">
      <c r="A3070" s="47" t="s">
        <v>424</v>
      </c>
      <c r="B3070" s="48">
        <v>5</v>
      </c>
      <c r="C3070" s="48" t="s">
        <v>2</v>
      </c>
      <c r="D3070" s="48">
        <v>4</v>
      </c>
      <c r="E3070" s="48" t="s">
        <v>11</v>
      </c>
      <c r="F3070" s="55">
        <v>5</v>
      </c>
      <c r="G3070" s="48" t="s">
        <v>5</v>
      </c>
      <c r="H3070" s="138">
        <v>4</v>
      </c>
      <c r="J3070" s="7" t="s">
        <v>2</v>
      </c>
      <c r="K3070" s="2" t="s">
        <v>37</v>
      </c>
      <c r="L3070" s="156" t="s">
        <v>47</v>
      </c>
      <c r="M3070" s="82">
        <f t="shared" si="180"/>
        <v>2</v>
      </c>
    </row>
    <row r="3071" spans="1:13" ht="45">
      <c r="A3071" s="3" t="s">
        <v>113</v>
      </c>
      <c r="B3071" s="2">
        <v>4</v>
      </c>
      <c r="C3071" s="2" t="s">
        <v>21</v>
      </c>
      <c r="D3071" s="2">
        <v>2</v>
      </c>
      <c r="E3071" s="2" t="s">
        <v>479</v>
      </c>
      <c r="F3071" s="140">
        <v>5</v>
      </c>
      <c r="G3071" s="2" t="s">
        <v>6</v>
      </c>
      <c r="H3071" s="139">
        <v>4</v>
      </c>
      <c r="J3071" s="8" t="s">
        <v>4</v>
      </c>
      <c r="K3071" s="2" t="s">
        <v>39</v>
      </c>
      <c r="L3071" s="156" t="s">
        <v>47</v>
      </c>
      <c r="M3071" s="82">
        <f t="shared" si="180"/>
        <v>2</v>
      </c>
    </row>
    <row r="3072" spans="1:13" ht="45">
      <c r="A3072" s="3" t="s">
        <v>163</v>
      </c>
      <c r="B3072" s="2">
        <v>5</v>
      </c>
      <c r="C3072" s="2" t="s">
        <v>17</v>
      </c>
      <c r="D3072" s="2">
        <v>3</v>
      </c>
      <c r="E3072" s="2" t="s">
        <v>12</v>
      </c>
      <c r="F3072" s="140">
        <v>5</v>
      </c>
      <c r="G3072" s="2" t="s">
        <v>7</v>
      </c>
      <c r="H3072" s="139">
        <v>4</v>
      </c>
      <c r="J3072" s="8" t="s">
        <v>38</v>
      </c>
      <c r="K3072" s="2" t="s">
        <v>41</v>
      </c>
      <c r="L3072" s="156" t="s">
        <v>47</v>
      </c>
      <c r="M3072" s="82">
        <f t="shared" si="180"/>
        <v>2</v>
      </c>
    </row>
    <row r="3073" spans="1:13" ht="45">
      <c r="A3073" s="3" t="s">
        <v>114</v>
      </c>
      <c r="B3073" s="2">
        <v>5</v>
      </c>
      <c r="C3073" s="2" t="s">
        <v>4</v>
      </c>
      <c r="D3073" s="2">
        <v>3</v>
      </c>
      <c r="E3073" s="2" t="s">
        <v>13</v>
      </c>
      <c r="F3073" s="140">
        <v>4</v>
      </c>
      <c r="G3073" s="2" t="s">
        <v>8</v>
      </c>
      <c r="H3073" s="139">
        <v>4</v>
      </c>
      <c r="J3073" s="6" t="s">
        <v>20</v>
      </c>
      <c r="K3073" s="2" t="s">
        <v>44</v>
      </c>
      <c r="L3073" s="156" t="s">
        <v>47</v>
      </c>
      <c r="M3073" s="82">
        <f t="shared" si="180"/>
        <v>2</v>
      </c>
    </row>
    <row r="3074" spans="1:13" ht="60">
      <c r="A3074" s="3" t="s">
        <v>32</v>
      </c>
      <c r="B3074" s="2">
        <v>5</v>
      </c>
      <c r="C3074" s="2" t="s">
        <v>38</v>
      </c>
      <c r="D3074" s="2">
        <v>4</v>
      </c>
      <c r="E3074" s="2" t="s">
        <v>43</v>
      </c>
      <c r="F3074" s="140">
        <v>4</v>
      </c>
      <c r="G3074" s="2" t="s">
        <v>9</v>
      </c>
      <c r="H3074" s="139">
        <v>4</v>
      </c>
      <c r="J3074" s="8" t="s">
        <v>31</v>
      </c>
      <c r="K3074" s="2" t="s">
        <v>45</v>
      </c>
      <c r="L3074" s="156" t="s">
        <v>47</v>
      </c>
      <c r="M3074" s="82">
        <f t="shared" si="180"/>
        <v>2</v>
      </c>
    </row>
    <row r="3075" spans="1:13" ht="45">
      <c r="A3075" s="3" t="s">
        <v>115</v>
      </c>
      <c r="B3075" s="2">
        <v>5</v>
      </c>
      <c r="C3075" s="2" t="s">
        <v>27</v>
      </c>
      <c r="D3075" s="2">
        <v>4</v>
      </c>
      <c r="E3075" s="2" t="s">
        <v>14</v>
      </c>
      <c r="F3075" s="140">
        <v>4</v>
      </c>
      <c r="G3075" s="2" t="s">
        <v>10</v>
      </c>
      <c r="H3075" s="139">
        <v>4</v>
      </c>
      <c r="J3075" s="3" t="s">
        <v>33</v>
      </c>
      <c r="K3075" s="2" t="s">
        <v>49</v>
      </c>
      <c r="L3075" s="156" t="s">
        <v>47</v>
      </c>
      <c r="M3075" s="82">
        <f t="shared" si="180"/>
        <v>2</v>
      </c>
    </row>
    <row r="3076" spans="1:13" ht="45">
      <c r="A3076" s="3" t="s">
        <v>116</v>
      </c>
      <c r="B3076" s="2">
        <v>5</v>
      </c>
      <c r="C3076" s="2" t="s">
        <v>323</v>
      </c>
      <c r="D3076" s="2">
        <v>4</v>
      </c>
      <c r="E3076" s="2" t="s">
        <v>15</v>
      </c>
      <c r="F3076" s="140">
        <v>4</v>
      </c>
      <c r="G3076" s="2" t="s">
        <v>18</v>
      </c>
      <c r="H3076" s="139">
        <v>4</v>
      </c>
      <c r="J3076" s="8" t="s">
        <v>16</v>
      </c>
      <c r="K3076" s="2" t="s">
        <v>40</v>
      </c>
      <c r="L3076" s="156" t="s">
        <v>48</v>
      </c>
      <c r="M3076" s="82">
        <f t="shared" si="180"/>
        <v>0</v>
      </c>
    </row>
    <row r="3077" spans="1:13" ht="60">
      <c r="A3077" s="3" t="s">
        <v>117</v>
      </c>
      <c r="B3077" s="2">
        <v>3</v>
      </c>
      <c r="C3077" s="2" t="s">
        <v>130</v>
      </c>
      <c r="D3077" s="2">
        <v>4</v>
      </c>
      <c r="E3077" s="2" t="s">
        <v>16</v>
      </c>
      <c r="F3077" s="140">
        <v>4</v>
      </c>
      <c r="G3077" s="2" t="s">
        <v>252</v>
      </c>
      <c r="H3077" s="139">
        <v>4</v>
      </c>
      <c r="J3077" s="9" t="s">
        <v>27</v>
      </c>
      <c r="K3077" s="2" t="s">
        <v>476</v>
      </c>
      <c r="L3077" s="156" t="s">
        <v>47</v>
      </c>
      <c r="M3077" s="82">
        <f t="shared" si="180"/>
        <v>2</v>
      </c>
    </row>
    <row r="3078" spans="1:13" ht="45">
      <c r="A3078" s="3" t="s">
        <v>118</v>
      </c>
      <c r="B3078" s="2">
        <v>5</v>
      </c>
      <c r="C3078" s="2" t="s">
        <v>164</v>
      </c>
      <c r="D3078" s="2">
        <v>3</v>
      </c>
      <c r="E3078" s="2" t="s">
        <v>26</v>
      </c>
      <c r="F3078" s="140">
        <v>4</v>
      </c>
      <c r="G3078" s="2" t="s">
        <v>25</v>
      </c>
      <c r="H3078" s="139">
        <v>4</v>
      </c>
      <c r="J3078" s="6" t="s">
        <v>28</v>
      </c>
      <c r="K3078" s="2" t="s">
        <v>40</v>
      </c>
      <c r="L3078" s="156" t="s">
        <v>47</v>
      </c>
      <c r="M3078" s="82">
        <f t="shared" si="180"/>
        <v>2</v>
      </c>
    </row>
    <row r="3079" spans="1:13" ht="45">
      <c r="A3079" s="3" t="s">
        <v>161</v>
      </c>
      <c r="B3079" s="2">
        <v>5</v>
      </c>
      <c r="C3079" s="2" t="s">
        <v>31</v>
      </c>
      <c r="D3079" s="2">
        <v>4</v>
      </c>
      <c r="E3079" s="2" t="s">
        <v>23</v>
      </c>
      <c r="F3079" s="140">
        <v>4</v>
      </c>
      <c r="G3079" s="2" t="s">
        <v>28</v>
      </c>
      <c r="H3079" s="139">
        <v>4</v>
      </c>
      <c r="J3079" s="3" t="s">
        <v>119</v>
      </c>
      <c r="K3079" s="2" t="s">
        <v>46</v>
      </c>
      <c r="L3079" s="156" t="s">
        <v>47</v>
      </c>
      <c r="M3079" s="82">
        <f t="shared" si="180"/>
        <v>2</v>
      </c>
    </row>
    <row r="3080" spans="1:13" ht="45">
      <c r="A3080" s="3"/>
      <c r="B3080" s="57" t="s">
        <v>132</v>
      </c>
      <c r="C3080" s="2" t="s">
        <v>30</v>
      </c>
      <c r="D3080" s="2">
        <v>4</v>
      </c>
      <c r="E3080" s="2" t="s">
        <v>490</v>
      </c>
      <c r="F3080" s="140">
        <v>4</v>
      </c>
      <c r="G3080" s="2" t="s">
        <v>29</v>
      </c>
      <c r="H3080" s="139">
        <v>4</v>
      </c>
      <c r="J3080" s="9" t="s">
        <v>31</v>
      </c>
      <c r="K3080" s="2" t="s">
        <v>51</v>
      </c>
      <c r="L3080" s="156" t="s">
        <v>47</v>
      </c>
      <c r="M3080" s="82">
        <f t="shared" si="180"/>
        <v>2</v>
      </c>
    </row>
    <row r="3081" spans="1:13" ht="30.75" thickBot="1">
      <c r="A3081" s="3"/>
      <c r="B3081" s="57" t="s">
        <v>132</v>
      </c>
      <c r="C3081" s="2"/>
      <c r="D3081" s="58" t="s">
        <v>132</v>
      </c>
      <c r="E3081" s="2" t="s">
        <v>144</v>
      </c>
      <c r="F3081" s="140">
        <v>4</v>
      </c>
      <c r="G3081" s="2" t="s">
        <v>318</v>
      </c>
      <c r="H3081" s="58">
        <v>4</v>
      </c>
      <c r="J3081" s="78" t="s">
        <v>117</v>
      </c>
      <c r="K3081" s="140" t="s">
        <v>152</v>
      </c>
      <c r="L3081" s="156" t="s">
        <v>48</v>
      </c>
      <c r="M3081" s="82">
        <f t="shared" si="180"/>
        <v>0</v>
      </c>
    </row>
    <row r="3082" spans="1:13" ht="30.75" thickBot="1">
      <c r="A3082" s="3"/>
      <c r="B3082" s="57" t="s">
        <v>132</v>
      </c>
      <c r="C3082" s="2"/>
      <c r="D3082" s="58" t="s">
        <v>132</v>
      </c>
      <c r="E3082" s="2" t="s">
        <v>478</v>
      </c>
      <c r="F3082" s="58">
        <v>5</v>
      </c>
      <c r="G3082" s="2" t="s">
        <v>269</v>
      </c>
      <c r="H3082" s="58">
        <v>4</v>
      </c>
      <c r="J3082" s="157" t="s">
        <v>135</v>
      </c>
      <c r="K3082" s="42" t="s">
        <v>107</v>
      </c>
      <c r="L3082" s="158"/>
      <c r="M3082" s="83"/>
    </row>
    <row r="3083" spans="1:13" ht="15.75" thickBot="1">
      <c r="A3083" s="4"/>
      <c r="B3083" s="58" t="s">
        <v>132</v>
      </c>
      <c r="C3083" s="5"/>
      <c r="D3083" s="58" t="s">
        <v>132</v>
      </c>
      <c r="E3083" s="5"/>
      <c r="F3083" s="58" t="s">
        <v>132</v>
      </c>
      <c r="G3083" s="5"/>
      <c r="H3083" s="58" t="s">
        <v>132</v>
      </c>
      <c r="K3083" s="90"/>
    </row>
    <row r="3084" spans="1:13" ht="15.75" thickBot="1">
      <c r="A3084"/>
      <c r="B3084"/>
      <c r="C3084"/>
      <c r="D3084"/>
      <c r="E3084"/>
      <c r="F3084"/>
      <c r="G3084"/>
      <c r="H3084"/>
      <c r="J3084"/>
      <c r="K3084"/>
      <c r="L3084"/>
    </row>
    <row r="3085" spans="1:13" ht="19.5" thickBot="1">
      <c r="A3085" s="391">
        <v>45472</v>
      </c>
      <c r="B3085" s="392"/>
      <c r="C3085" s="392"/>
      <c r="D3085" s="392"/>
      <c r="E3085" s="392"/>
      <c r="F3085" s="392"/>
      <c r="G3085" s="393"/>
      <c r="H3085" s="89">
        <f>SUM(B3087:B3100,D3087:D3100,F3087:F3100,H3087:H3100)+SUM(M3086:M3098)</f>
        <v>214</v>
      </c>
      <c r="J3085" s="53" t="s">
        <v>34</v>
      </c>
      <c r="K3085" s="54" t="s">
        <v>35</v>
      </c>
      <c r="L3085" s="91" t="s">
        <v>50</v>
      </c>
      <c r="M3085" s="161" t="s">
        <v>151</v>
      </c>
    </row>
    <row r="3086" spans="1:13" ht="60.75" thickBot="1">
      <c r="A3086" s="49" t="s">
        <v>0</v>
      </c>
      <c r="B3086" s="51" t="s">
        <v>120</v>
      </c>
      <c r="C3086" s="50" t="s">
        <v>1</v>
      </c>
      <c r="D3086" s="51" t="s">
        <v>120</v>
      </c>
      <c r="E3086" s="50" t="s">
        <v>112</v>
      </c>
      <c r="F3086" s="51" t="s">
        <v>120</v>
      </c>
      <c r="G3086" s="50" t="s">
        <v>131</v>
      </c>
      <c r="H3086" s="52" t="s">
        <v>120</v>
      </c>
      <c r="I3086" s="155">
        <f>H3085/230</f>
        <v>0.93043478260869561</v>
      </c>
      <c r="J3086" s="10" t="s">
        <v>21</v>
      </c>
      <c r="K3086" s="46" t="s">
        <v>467</v>
      </c>
      <c r="L3086" s="159" t="s">
        <v>47</v>
      </c>
      <c r="M3086" s="160">
        <f t="shared" ref="M3086:M3098" si="181">IF(L3086="✔",2,0)</f>
        <v>2</v>
      </c>
    </row>
    <row r="3087" spans="1:13" ht="45">
      <c r="A3087" s="47" t="s">
        <v>424</v>
      </c>
      <c r="B3087" s="48">
        <v>5</v>
      </c>
      <c r="C3087" s="48" t="s">
        <v>2</v>
      </c>
      <c r="D3087" s="48">
        <v>4</v>
      </c>
      <c r="E3087" s="48" t="s">
        <v>11</v>
      </c>
      <c r="F3087" s="55">
        <v>5</v>
      </c>
      <c r="G3087" s="48" t="s">
        <v>5</v>
      </c>
      <c r="H3087" s="138">
        <v>4</v>
      </c>
      <c r="J3087" s="7" t="s">
        <v>2</v>
      </c>
      <c r="K3087" s="2" t="s">
        <v>37</v>
      </c>
      <c r="L3087" s="156" t="s">
        <v>47</v>
      </c>
      <c r="M3087" s="82">
        <f t="shared" si="181"/>
        <v>2</v>
      </c>
    </row>
    <row r="3088" spans="1:13" ht="45">
      <c r="A3088" s="3" t="s">
        <v>113</v>
      </c>
      <c r="B3088" s="2">
        <v>4</v>
      </c>
      <c r="C3088" s="2" t="s">
        <v>21</v>
      </c>
      <c r="D3088" s="2">
        <v>2</v>
      </c>
      <c r="E3088" s="2" t="s">
        <v>479</v>
      </c>
      <c r="F3088" s="140">
        <v>5</v>
      </c>
      <c r="G3088" s="2" t="s">
        <v>6</v>
      </c>
      <c r="H3088" s="139">
        <v>4</v>
      </c>
      <c r="J3088" s="8" t="s">
        <v>4</v>
      </c>
      <c r="K3088" s="2" t="s">
        <v>39</v>
      </c>
      <c r="L3088" s="156" t="s">
        <v>47</v>
      </c>
      <c r="M3088" s="82">
        <f t="shared" si="181"/>
        <v>2</v>
      </c>
    </row>
    <row r="3089" spans="1:13" ht="45">
      <c r="A3089" s="3" t="s">
        <v>163</v>
      </c>
      <c r="B3089" s="2">
        <v>5</v>
      </c>
      <c r="C3089" s="2" t="s">
        <v>17</v>
      </c>
      <c r="D3089" s="2">
        <v>3</v>
      </c>
      <c r="E3089" s="2" t="s">
        <v>12</v>
      </c>
      <c r="F3089" s="140">
        <v>5</v>
      </c>
      <c r="G3089" s="2" t="s">
        <v>7</v>
      </c>
      <c r="H3089" s="139">
        <v>4</v>
      </c>
      <c r="J3089" s="8" t="s">
        <v>38</v>
      </c>
      <c r="K3089" s="2" t="s">
        <v>41</v>
      </c>
      <c r="L3089" s="156" t="s">
        <v>47</v>
      </c>
      <c r="M3089" s="82">
        <f t="shared" si="181"/>
        <v>2</v>
      </c>
    </row>
    <row r="3090" spans="1:13" ht="45">
      <c r="A3090" s="3" t="s">
        <v>114</v>
      </c>
      <c r="B3090" s="2">
        <v>5</v>
      </c>
      <c r="C3090" s="2" t="s">
        <v>4</v>
      </c>
      <c r="D3090" s="2">
        <v>3</v>
      </c>
      <c r="E3090" s="2" t="s">
        <v>13</v>
      </c>
      <c r="F3090" s="140">
        <v>4</v>
      </c>
      <c r="G3090" s="2" t="s">
        <v>8</v>
      </c>
      <c r="H3090" s="139">
        <v>4</v>
      </c>
      <c r="J3090" s="6" t="s">
        <v>20</v>
      </c>
      <c r="K3090" s="2" t="s">
        <v>44</v>
      </c>
      <c r="L3090" s="156" t="s">
        <v>47</v>
      </c>
      <c r="M3090" s="82">
        <f t="shared" si="181"/>
        <v>2</v>
      </c>
    </row>
    <row r="3091" spans="1:13" ht="60">
      <c r="A3091" s="3" t="s">
        <v>32</v>
      </c>
      <c r="B3091" s="2">
        <v>5</v>
      </c>
      <c r="C3091" s="2" t="s">
        <v>38</v>
      </c>
      <c r="D3091" s="2">
        <v>4</v>
      </c>
      <c r="E3091" s="2" t="s">
        <v>43</v>
      </c>
      <c r="F3091" s="140">
        <v>4</v>
      </c>
      <c r="G3091" s="2" t="s">
        <v>9</v>
      </c>
      <c r="H3091" s="139">
        <v>4</v>
      </c>
      <c r="J3091" s="8" t="s">
        <v>31</v>
      </c>
      <c r="K3091" s="2" t="s">
        <v>45</v>
      </c>
      <c r="L3091" s="156" t="s">
        <v>47</v>
      </c>
      <c r="M3091" s="82">
        <f t="shared" si="181"/>
        <v>2</v>
      </c>
    </row>
    <row r="3092" spans="1:13" ht="45">
      <c r="A3092" s="3" t="s">
        <v>115</v>
      </c>
      <c r="B3092" s="2">
        <v>5</v>
      </c>
      <c r="C3092" s="2" t="s">
        <v>27</v>
      </c>
      <c r="D3092" s="2">
        <v>4</v>
      </c>
      <c r="E3092" s="2" t="s">
        <v>14</v>
      </c>
      <c r="F3092" s="140">
        <v>4</v>
      </c>
      <c r="G3092" s="2" t="s">
        <v>10</v>
      </c>
      <c r="H3092" s="139">
        <v>4</v>
      </c>
      <c r="J3092" s="3" t="s">
        <v>33</v>
      </c>
      <c r="K3092" s="2" t="s">
        <v>49</v>
      </c>
      <c r="L3092" s="156" t="s">
        <v>47</v>
      </c>
      <c r="M3092" s="82">
        <f t="shared" si="181"/>
        <v>2</v>
      </c>
    </row>
    <row r="3093" spans="1:13" ht="45">
      <c r="A3093" s="3" t="s">
        <v>116</v>
      </c>
      <c r="B3093" s="2">
        <v>5</v>
      </c>
      <c r="C3093" s="2" t="s">
        <v>323</v>
      </c>
      <c r="D3093" s="2">
        <v>4</v>
      </c>
      <c r="E3093" s="2" t="s">
        <v>15</v>
      </c>
      <c r="F3093" s="140">
        <v>4</v>
      </c>
      <c r="G3093" s="2" t="s">
        <v>18</v>
      </c>
      <c r="H3093" s="139">
        <v>4</v>
      </c>
      <c r="J3093" s="8" t="s">
        <v>16</v>
      </c>
      <c r="K3093" s="2" t="s">
        <v>40</v>
      </c>
      <c r="L3093" s="156" t="s">
        <v>48</v>
      </c>
      <c r="M3093" s="82">
        <f t="shared" si="181"/>
        <v>0</v>
      </c>
    </row>
    <row r="3094" spans="1:13" ht="60">
      <c r="A3094" s="3" t="s">
        <v>117</v>
      </c>
      <c r="B3094" s="2">
        <v>3</v>
      </c>
      <c r="C3094" s="2" t="s">
        <v>130</v>
      </c>
      <c r="D3094" s="2">
        <v>4</v>
      </c>
      <c r="E3094" s="2" t="s">
        <v>16</v>
      </c>
      <c r="F3094" s="140">
        <v>4</v>
      </c>
      <c r="G3094" s="2" t="s">
        <v>252</v>
      </c>
      <c r="H3094" s="139">
        <v>4</v>
      </c>
      <c r="J3094" s="9" t="s">
        <v>27</v>
      </c>
      <c r="K3094" s="2" t="s">
        <v>476</v>
      </c>
      <c r="L3094" s="156" t="s">
        <v>47</v>
      </c>
      <c r="M3094" s="82">
        <f t="shared" si="181"/>
        <v>2</v>
      </c>
    </row>
    <row r="3095" spans="1:13" ht="45">
      <c r="A3095" s="3" t="s">
        <v>118</v>
      </c>
      <c r="B3095" s="2">
        <v>3</v>
      </c>
      <c r="C3095" s="2" t="s">
        <v>164</v>
      </c>
      <c r="D3095" s="2">
        <v>3</v>
      </c>
      <c r="E3095" s="2" t="s">
        <v>26</v>
      </c>
      <c r="F3095" s="140">
        <v>4</v>
      </c>
      <c r="G3095" s="2" t="s">
        <v>25</v>
      </c>
      <c r="H3095" s="139">
        <v>4</v>
      </c>
      <c r="J3095" s="6" t="s">
        <v>28</v>
      </c>
      <c r="K3095" s="2" t="s">
        <v>40</v>
      </c>
      <c r="L3095" s="156" t="s">
        <v>47</v>
      </c>
      <c r="M3095" s="82">
        <f t="shared" si="181"/>
        <v>2</v>
      </c>
    </row>
    <row r="3096" spans="1:13" ht="45">
      <c r="A3096" s="3" t="s">
        <v>161</v>
      </c>
      <c r="B3096" s="2">
        <v>5</v>
      </c>
      <c r="C3096" s="2" t="s">
        <v>31</v>
      </c>
      <c r="D3096" s="2">
        <v>4</v>
      </c>
      <c r="E3096" s="2" t="s">
        <v>23</v>
      </c>
      <c r="F3096" s="140">
        <v>4</v>
      </c>
      <c r="G3096" s="2" t="s">
        <v>28</v>
      </c>
      <c r="H3096" s="139">
        <v>4</v>
      </c>
      <c r="J3096" s="3" t="s">
        <v>119</v>
      </c>
      <c r="K3096" s="2" t="s">
        <v>46</v>
      </c>
      <c r="L3096" s="156" t="s">
        <v>47</v>
      </c>
      <c r="M3096" s="82">
        <f t="shared" si="181"/>
        <v>2</v>
      </c>
    </row>
    <row r="3097" spans="1:13" ht="45">
      <c r="A3097" s="3"/>
      <c r="B3097" s="57" t="s">
        <v>132</v>
      </c>
      <c r="C3097" s="2" t="s">
        <v>30</v>
      </c>
      <c r="D3097" s="2">
        <v>4</v>
      </c>
      <c r="E3097" s="2" t="s">
        <v>490</v>
      </c>
      <c r="F3097" s="140">
        <v>4</v>
      </c>
      <c r="G3097" s="2" t="s">
        <v>29</v>
      </c>
      <c r="H3097" s="139">
        <v>4</v>
      </c>
      <c r="J3097" s="9" t="s">
        <v>31</v>
      </c>
      <c r="K3097" s="2" t="s">
        <v>51</v>
      </c>
      <c r="L3097" s="156" t="s">
        <v>47</v>
      </c>
      <c r="M3097" s="82">
        <f t="shared" si="181"/>
        <v>2</v>
      </c>
    </row>
    <row r="3098" spans="1:13" ht="30.75" thickBot="1">
      <c r="A3098" s="3"/>
      <c r="B3098" s="57" t="s">
        <v>132</v>
      </c>
      <c r="C3098" s="2"/>
      <c r="D3098" s="58" t="s">
        <v>132</v>
      </c>
      <c r="E3098" s="2" t="s">
        <v>144</v>
      </c>
      <c r="F3098" s="140">
        <v>4</v>
      </c>
      <c r="G3098" s="2" t="s">
        <v>318</v>
      </c>
      <c r="H3098" s="58">
        <v>4</v>
      </c>
      <c r="J3098" s="78" t="s">
        <v>117</v>
      </c>
      <c r="K3098" s="140" t="s">
        <v>152</v>
      </c>
      <c r="L3098" s="156" t="s">
        <v>48</v>
      </c>
      <c r="M3098" s="82">
        <f t="shared" si="181"/>
        <v>0</v>
      </c>
    </row>
    <row r="3099" spans="1:13" ht="30.75" thickBot="1">
      <c r="A3099" s="3"/>
      <c r="B3099" s="57" t="s">
        <v>132</v>
      </c>
      <c r="C3099" s="2"/>
      <c r="D3099" s="58" t="s">
        <v>132</v>
      </c>
      <c r="E3099" s="2" t="s">
        <v>478</v>
      </c>
      <c r="F3099" s="58">
        <v>5</v>
      </c>
      <c r="G3099" s="2" t="s">
        <v>269</v>
      </c>
      <c r="H3099" s="58">
        <v>4</v>
      </c>
      <c r="J3099" s="157" t="s">
        <v>135</v>
      </c>
      <c r="K3099" s="42" t="s">
        <v>107</v>
      </c>
      <c r="L3099" s="158"/>
      <c r="M3099" s="83"/>
    </row>
    <row r="3100" spans="1:13" ht="15.75" thickBot="1">
      <c r="A3100" s="4"/>
      <c r="B3100" s="58" t="s">
        <v>132</v>
      </c>
      <c r="C3100" s="5"/>
      <c r="D3100" s="58" t="s">
        <v>132</v>
      </c>
      <c r="E3100" s="5"/>
      <c r="F3100" s="58" t="s">
        <v>132</v>
      </c>
      <c r="G3100" s="5"/>
      <c r="H3100" s="58" t="s">
        <v>132</v>
      </c>
      <c r="K3100" s="90"/>
    </row>
    <row r="3101" spans="1:13" ht="15.75" thickBot="1">
      <c r="A3101"/>
      <c r="B3101"/>
      <c r="C3101"/>
      <c r="D3101"/>
      <c r="E3101"/>
      <c r="F3101"/>
      <c r="G3101"/>
      <c r="H3101"/>
      <c r="J3101"/>
      <c r="K3101"/>
      <c r="L3101"/>
    </row>
    <row r="3102" spans="1:13" ht="19.5" thickBot="1">
      <c r="A3102" s="391">
        <v>45473</v>
      </c>
      <c r="B3102" s="392"/>
      <c r="C3102" s="392"/>
      <c r="D3102" s="392"/>
      <c r="E3102" s="392"/>
      <c r="F3102" s="392"/>
      <c r="G3102" s="393"/>
      <c r="H3102" s="89">
        <f>SUM(B3104:B3117,D3104:D3117,F3104:F3117,H3104:H3117)+SUM(M3103:M3115)</f>
        <v>214</v>
      </c>
      <c r="J3102" s="53" t="s">
        <v>34</v>
      </c>
      <c r="K3102" s="54" t="s">
        <v>35</v>
      </c>
      <c r="L3102" s="91" t="s">
        <v>50</v>
      </c>
      <c r="M3102" s="161" t="s">
        <v>151</v>
      </c>
    </row>
    <row r="3103" spans="1:13" ht="60.75" thickBot="1">
      <c r="A3103" s="49" t="s">
        <v>0</v>
      </c>
      <c r="B3103" s="51" t="s">
        <v>120</v>
      </c>
      <c r="C3103" s="50" t="s">
        <v>1</v>
      </c>
      <c r="D3103" s="51" t="s">
        <v>120</v>
      </c>
      <c r="E3103" s="50" t="s">
        <v>112</v>
      </c>
      <c r="F3103" s="51" t="s">
        <v>120</v>
      </c>
      <c r="G3103" s="50" t="s">
        <v>131</v>
      </c>
      <c r="H3103" s="52" t="s">
        <v>120</v>
      </c>
      <c r="I3103" s="155">
        <f>H3102/230</f>
        <v>0.93043478260869561</v>
      </c>
      <c r="J3103" s="10" t="s">
        <v>21</v>
      </c>
      <c r="K3103" s="46" t="s">
        <v>467</v>
      </c>
      <c r="L3103" s="159" t="s">
        <v>47</v>
      </c>
      <c r="M3103" s="160">
        <f t="shared" ref="M3103:M3115" si="182">IF(L3103="✔",2,0)</f>
        <v>2</v>
      </c>
    </row>
    <row r="3104" spans="1:13" ht="45">
      <c r="A3104" s="47" t="s">
        <v>424</v>
      </c>
      <c r="B3104" s="48">
        <v>5</v>
      </c>
      <c r="C3104" s="48" t="s">
        <v>2</v>
      </c>
      <c r="D3104" s="48">
        <v>4</v>
      </c>
      <c r="E3104" s="48" t="s">
        <v>11</v>
      </c>
      <c r="F3104" s="55">
        <v>5</v>
      </c>
      <c r="G3104" s="48" t="s">
        <v>5</v>
      </c>
      <c r="H3104" s="138">
        <v>4</v>
      </c>
      <c r="J3104" s="7" t="s">
        <v>2</v>
      </c>
      <c r="K3104" s="2" t="s">
        <v>37</v>
      </c>
      <c r="L3104" s="156" t="s">
        <v>47</v>
      </c>
      <c r="M3104" s="82">
        <f t="shared" si="182"/>
        <v>2</v>
      </c>
    </row>
    <row r="3105" spans="1:13" ht="45">
      <c r="A3105" s="3" t="s">
        <v>113</v>
      </c>
      <c r="B3105" s="2">
        <v>4</v>
      </c>
      <c r="C3105" s="2" t="s">
        <v>21</v>
      </c>
      <c r="D3105" s="2">
        <v>2</v>
      </c>
      <c r="E3105" s="2" t="s">
        <v>479</v>
      </c>
      <c r="F3105" s="140">
        <v>5</v>
      </c>
      <c r="G3105" s="2" t="s">
        <v>6</v>
      </c>
      <c r="H3105" s="139">
        <v>4</v>
      </c>
      <c r="J3105" s="8" t="s">
        <v>4</v>
      </c>
      <c r="K3105" s="2" t="s">
        <v>39</v>
      </c>
      <c r="L3105" s="156" t="s">
        <v>47</v>
      </c>
      <c r="M3105" s="82">
        <f t="shared" si="182"/>
        <v>2</v>
      </c>
    </row>
    <row r="3106" spans="1:13" ht="45">
      <c r="A3106" s="3" t="s">
        <v>163</v>
      </c>
      <c r="B3106" s="2">
        <v>5</v>
      </c>
      <c r="C3106" s="2" t="s">
        <v>17</v>
      </c>
      <c r="D3106" s="2">
        <v>3</v>
      </c>
      <c r="E3106" s="2" t="s">
        <v>12</v>
      </c>
      <c r="F3106" s="140">
        <v>5</v>
      </c>
      <c r="G3106" s="2" t="s">
        <v>7</v>
      </c>
      <c r="H3106" s="139">
        <v>4</v>
      </c>
      <c r="J3106" s="8" t="s">
        <v>38</v>
      </c>
      <c r="K3106" s="2" t="s">
        <v>41</v>
      </c>
      <c r="L3106" s="156" t="s">
        <v>47</v>
      </c>
      <c r="M3106" s="82">
        <f t="shared" si="182"/>
        <v>2</v>
      </c>
    </row>
    <row r="3107" spans="1:13" ht="45">
      <c r="A3107" s="3" t="s">
        <v>114</v>
      </c>
      <c r="B3107" s="2">
        <v>5</v>
      </c>
      <c r="C3107" s="2" t="s">
        <v>4</v>
      </c>
      <c r="D3107" s="2">
        <v>3</v>
      </c>
      <c r="E3107" s="2" t="s">
        <v>13</v>
      </c>
      <c r="F3107" s="140">
        <v>4</v>
      </c>
      <c r="G3107" s="2" t="s">
        <v>8</v>
      </c>
      <c r="H3107" s="139">
        <v>4</v>
      </c>
      <c r="J3107" s="6" t="s">
        <v>20</v>
      </c>
      <c r="K3107" s="2" t="s">
        <v>44</v>
      </c>
      <c r="L3107" s="156" t="s">
        <v>47</v>
      </c>
      <c r="M3107" s="82">
        <f t="shared" si="182"/>
        <v>2</v>
      </c>
    </row>
    <row r="3108" spans="1:13" ht="60">
      <c r="A3108" s="3" t="s">
        <v>32</v>
      </c>
      <c r="B3108" s="2">
        <v>5</v>
      </c>
      <c r="C3108" s="2" t="s">
        <v>38</v>
      </c>
      <c r="D3108" s="2">
        <v>4</v>
      </c>
      <c r="E3108" s="2" t="s">
        <v>43</v>
      </c>
      <c r="F3108" s="140">
        <v>4</v>
      </c>
      <c r="G3108" s="2" t="s">
        <v>9</v>
      </c>
      <c r="H3108" s="139">
        <v>4</v>
      </c>
      <c r="J3108" s="8" t="s">
        <v>31</v>
      </c>
      <c r="K3108" s="2" t="s">
        <v>45</v>
      </c>
      <c r="L3108" s="156" t="s">
        <v>47</v>
      </c>
      <c r="M3108" s="82">
        <f t="shared" si="182"/>
        <v>2</v>
      </c>
    </row>
    <row r="3109" spans="1:13" ht="45">
      <c r="A3109" s="3" t="s">
        <v>115</v>
      </c>
      <c r="B3109" s="2">
        <v>5</v>
      </c>
      <c r="C3109" s="2" t="s">
        <v>27</v>
      </c>
      <c r="D3109" s="2">
        <v>4</v>
      </c>
      <c r="E3109" s="2" t="s">
        <v>14</v>
      </c>
      <c r="F3109" s="140">
        <v>4</v>
      </c>
      <c r="G3109" s="2" t="s">
        <v>10</v>
      </c>
      <c r="H3109" s="139">
        <v>4</v>
      </c>
      <c r="J3109" s="3" t="s">
        <v>33</v>
      </c>
      <c r="K3109" s="2" t="s">
        <v>49</v>
      </c>
      <c r="L3109" s="156" t="s">
        <v>47</v>
      </c>
      <c r="M3109" s="82">
        <f t="shared" si="182"/>
        <v>2</v>
      </c>
    </row>
    <row r="3110" spans="1:13" ht="45">
      <c r="A3110" s="3" t="s">
        <v>116</v>
      </c>
      <c r="B3110" s="2">
        <v>5</v>
      </c>
      <c r="C3110" s="2" t="s">
        <v>323</v>
      </c>
      <c r="D3110" s="2">
        <v>4</v>
      </c>
      <c r="E3110" s="2" t="s">
        <v>15</v>
      </c>
      <c r="F3110" s="140">
        <v>4</v>
      </c>
      <c r="G3110" s="2" t="s">
        <v>18</v>
      </c>
      <c r="H3110" s="139">
        <v>4</v>
      </c>
      <c r="J3110" s="8" t="s">
        <v>16</v>
      </c>
      <c r="K3110" s="2" t="s">
        <v>40</v>
      </c>
      <c r="L3110" s="156" t="s">
        <v>48</v>
      </c>
      <c r="M3110" s="82">
        <f t="shared" si="182"/>
        <v>0</v>
      </c>
    </row>
    <row r="3111" spans="1:13" ht="60">
      <c r="A3111" s="3" t="s">
        <v>117</v>
      </c>
      <c r="B3111" s="2">
        <v>3</v>
      </c>
      <c r="C3111" s="2" t="s">
        <v>130</v>
      </c>
      <c r="D3111" s="2">
        <v>4</v>
      </c>
      <c r="E3111" s="2" t="s">
        <v>16</v>
      </c>
      <c r="F3111" s="140">
        <v>4</v>
      </c>
      <c r="G3111" s="2" t="s">
        <v>252</v>
      </c>
      <c r="H3111" s="139">
        <v>4</v>
      </c>
      <c r="J3111" s="9" t="s">
        <v>27</v>
      </c>
      <c r="K3111" s="2" t="s">
        <v>476</v>
      </c>
      <c r="L3111" s="156" t="s">
        <v>47</v>
      </c>
      <c r="M3111" s="82">
        <f t="shared" si="182"/>
        <v>2</v>
      </c>
    </row>
    <row r="3112" spans="1:13" ht="45">
      <c r="A3112" s="3" t="s">
        <v>118</v>
      </c>
      <c r="B3112" s="2">
        <v>3</v>
      </c>
      <c r="C3112" s="2" t="s">
        <v>164</v>
      </c>
      <c r="D3112" s="2">
        <v>3</v>
      </c>
      <c r="E3112" s="2" t="s">
        <v>26</v>
      </c>
      <c r="F3112" s="140">
        <v>4</v>
      </c>
      <c r="G3112" s="2" t="s">
        <v>25</v>
      </c>
      <c r="H3112" s="139">
        <v>4</v>
      </c>
      <c r="J3112" s="6" t="s">
        <v>28</v>
      </c>
      <c r="K3112" s="2" t="s">
        <v>40</v>
      </c>
      <c r="L3112" s="156" t="s">
        <v>47</v>
      </c>
      <c r="M3112" s="82">
        <f t="shared" si="182"/>
        <v>2</v>
      </c>
    </row>
    <row r="3113" spans="1:13" ht="45">
      <c r="A3113" s="3" t="s">
        <v>161</v>
      </c>
      <c r="B3113" s="2">
        <v>5</v>
      </c>
      <c r="C3113" s="2" t="s">
        <v>31</v>
      </c>
      <c r="D3113" s="2">
        <v>4</v>
      </c>
      <c r="E3113" s="2" t="s">
        <v>23</v>
      </c>
      <c r="F3113" s="140">
        <v>4</v>
      </c>
      <c r="G3113" s="2" t="s">
        <v>28</v>
      </c>
      <c r="H3113" s="139">
        <v>4</v>
      </c>
      <c r="J3113" s="3" t="s">
        <v>119</v>
      </c>
      <c r="K3113" s="2" t="s">
        <v>46</v>
      </c>
      <c r="L3113" s="156" t="s">
        <v>47</v>
      </c>
      <c r="M3113" s="82">
        <f t="shared" si="182"/>
        <v>2</v>
      </c>
    </row>
    <row r="3114" spans="1:13" ht="45">
      <c r="A3114" s="3"/>
      <c r="B3114" s="57" t="s">
        <v>132</v>
      </c>
      <c r="C3114" s="2" t="s">
        <v>30</v>
      </c>
      <c r="D3114" s="2">
        <v>4</v>
      </c>
      <c r="E3114" s="2" t="s">
        <v>490</v>
      </c>
      <c r="F3114" s="140">
        <v>4</v>
      </c>
      <c r="G3114" s="2" t="s">
        <v>29</v>
      </c>
      <c r="H3114" s="139">
        <v>4</v>
      </c>
      <c r="J3114" s="9" t="s">
        <v>31</v>
      </c>
      <c r="K3114" s="2" t="s">
        <v>51</v>
      </c>
      <c r="L3114" s="156" t="s">
        <v>47</v>
      </c>
      <c r="M3114" s="82">
        <f t="shared" si="182"/>
        <v>2</v>
      </c>
    </row>
    <row r="3115" spans="1:13" ht="30.75" thickBot="1">
      <c r="A3115" s="3"/>
      <c r="B3115" s="57" t="s">
        <v>132</v>
      </c>
      <c r="C3115" s="2"/>
      <c r="D3115" s="58" t="s">
        <v>132</v>
      </c>
      <c r="E3115" s="2" t="s">
        <v>144</v>
      </c>
      <c r="F3115" s="140">
        <v>4</v>
      </c>
      <c r="G3115" s="2" t="s">
        <v>318</v>
      </c>
      <c r="H3115" s="58">
        <v>4</v>
      </c>
      <c r="J3115" s="78" t="s">
        <v>117</v>
      </c>
      <c r="K3115" s="140" t="s">
        <v>152</v>
      </c>
      <c r="L3115" s="156" t="s">
        <v>48</v>
      </c>
      <c r="M3115" s="82">
        <f t="shared" si="182"/>
        <v>0</v>
      </c>
    </row>
    <row r="3116" spans="1:13" ht="30.75" thickBot="1">
      <c r="A3116" s="3"/>
      <c r="B3116" s="57" t="s">
        <v>132</v>
      </c>
      <c r="C3116" s="2"/>
      <c r="D3116" s="58" t="s">
        <v>132</v>
      </c>
      <c r="E3116" s="2" t="s">
        <v>478</v>
      </c>
      <c r="F3116" s="58">
        <v>5</v>
      </c>
      <c r="G3116" s="2" t="s">
        <v>269</v>
      </c>
      <c r="H3116" s="58">
        <v>4</v>
      </c>
      <c r="J3116" s="157" t="s">
        <v>135</v>
      </c>
      <c r="K3116" s="42" t="s">
        <v>107</v>
      </c>
      <c r="L3116" s="158"/>
      <c r="M3116" s="83"/>
    </row>
    <row r="3117" spans="1:13" ht="15.75" thickBot="1">
      <c r="A3117" s="4"/>
      <c r="B3117" s="58" t="s">
        <v>132</v>
      </c>
      <c r="C3117" s="5"/>
      <c r="D3117" s="58" t="s">
        <v>132</v>
      </c>
      <c r="E3117" s="5"/>
      <c r="F3117" s="58" t="s">
        <v>132</v>
      </c>
      <c r="G3117" s="5"/>
      <c r="H3117" s="58" t="s">
        <v>132</v>
      </c>
      <c r="K3117" s="90"/>
    </row>
    <row r="3118" spans="1:13" ht="15.75" thickBot="1">
      <c r="A3118"/>
      <c r="B3118"/>
      <c r="C3118"/>
      <c r="D3118"/>
      <c r="E3118"/>
      <c r="F3118"/>
      <c r="G3118"/>
      <c r="H3118"/>
      <c r="J3118"/>
      <c r="K3118"/>
      <c r="L3118"/>
    </row>
    <row r="3119" spans="1:13" ht="19.5" thickBot="1">
      <c r="A3119" s="391">
        <v>45474</v>
      </c>
      <c r="B3119" s="392"/>
      <c r="C3119" s="392"/>
      <c r="D3119" s="392"/>
      <c r="E3119" s="392"/>
      <c r="F3119" s="392"/>
      <c r="G3119" s="393"/>
      <c r="H3119" s="89">
        <f>SUM(B3121:B3134,D3121:D3134,F3121:F3134,H3121:H3134)+SUM(M3120:M3132)</f>
        <v>214</v>
      </c>
      <c r="J3119" s="53" t="s">
        <v>34</v>
      </c>
      <c r="K3119" s="54" t="s">
        <v>35</v>
      </c>
      <c r="L3119" s="91" t="s">
        <v>50</v>
      </c>
      <c r="M3119" s="161" t="s">
        <v>151</v>
      </c>
    </row>
    <row r="3120" spans="1:13" ht="60.75" thickBot="1">
      <c r="A3120" s="49" t="s">
        <v>0</v>
      </c>
      <c r="B3120" s="51" t="s">
        <v>120</v>
      </c>
      <c r="C3120" s="50" t="s">
        <v>1</v>
      </c>
      <c r="D3120" s="51" t="s">
        <v>120</v>
      </c>
      <c r="E3120" s="50" t="s">
        <v>112</v>
      </c>
      <c r="F3120" s="51" t="s">
        <v>120</v>
      </c>
      <c r="G3120" s="50" t="s">
        <v>131</v>
      </c>
      <c r="H3120" s="52" t="s">
        <v>120</v>
      </c>
      <c r="I3120" s="155">
        <f>H3119/230</f>
        <v>0.93043478260869561</v>
      </c>
      <c r="J3120" s="10" t="s">
        <v>21</v>
      </c>
      <c r="K3120" s="46" t="s">
        <v>467</v>
      </c>
      <c r="L3120" s="159" t="s">
        <v>47</v>
      </c>
      <c r="M3120" s="160">
        <f t="shared" ref="M3120:M3132" si="183">IF(L3120="✔",2,0)</f>
        <v>2</v>
      </c>
    </row>
    <row r="3121" spans="1:13" ht="45">
      <c r="A3121" s="47" t="s">
        <v>424</v>
      </c>
      <c r="B3121" s="48">
        <v>5</v>
      </c>
      <c r="C3121" s="48" t="s">
        <v>2</v>
      </c>
      <c r="D3121" s="48">
        <v>4</v>
      </c>
      <c r="E3121" s="48" t="s">
        <v>11</v>
      </c>
      <c r="F3121" s="55">
        <v>5</v>
      </c>
      <c r="G3121" s="48" t="s">
        <v>5</v>
      </c>
      <c r="H3121" s="138">
        <v>4</v>
      </c>
      <c r="J3121" s="7" t="s">
        <v>2</v>
      </c>
      <c r="K3121" s="2" t="s">
        <v>37</v>
      </c>
      <c r="L3121" s="156" t="s">
        <v>47</v>
      </c>
      <c r="M3121" s="82">
        <f t="shared" si="183"/>
        <v>2</v>
      </c>
    </row>
    <row r="3122" spans="1:13" ht="45">
      <c r="A3122" s="3" t="s">
        <v>113</v>
      </c>
      <c r="B3122" s="2">
        <v>4</v>
      </c>
      <c r="C3122" s="2" t="s">
        <v>21</v>
      </c>
      <c r="D3122" s="2">
        <v>2</v>
      </c>
      <c r="E3122" s="2" t="s">
        <v>479</v>
      </c>
      <c r="F3122" s="140">
        <v>5</v>
      </c>
      <c r="G3122" s="2" t="s">
        <v>6</v>
      </c>
      <c r="H3122" s="139">
        <v>4</v>
      </c>
      <c r="J3122" s="8" t="s">
        <v>4</v>
      </c>
      <c r="K3122" s="2" t="s">
        <v>39</v>
      </c>
      <c r="L3122" s="156" t="s">
        <v>47</v>
      </c>
      <c r="M3122" s="82">
        <f t="shared" si="183"/>
        <v>2</v>
      </c>
    </row>
    <row r="3123" spans="1:13" ht="45">
      <c r="A3123" s="3" t="s">
        <v>163</v>
      </c>
      <c r="B3123" s="2">
        <v>5</v>
      </c>
      <c r="C3123" s="2" t="s">
        <v>17</v>
      </c>
      <c r="D3123" s="2">
        <v>3</v>
      </c>
      <c r="E3123" s="2" t="s">
        <v>12</v>
      </c>
      <c r="F3123" s="140">
        <v>5</v>
      </c>
      <c r="G3123" s="2" t="s">
        <v>7</v>
      </c>
      <c r="H3123" s="139">
        <v>4</v>
      </c>
      <c r="J3123" s="8" t="s">
        <v>38</v>
      </c>
      <c r="K3123" s="2" t="s">
        <v>41</v>
      </c>
      <c r="L3123" s="156" t="s">
        <v>47</v>
      </c>
      <c r="M3123" s="82">
        <f t="shared" si="183"/>
        <v>2</v>
      </c>
    </row>
    <row r="3124" spans="1:13" ht="45">
      <c r="A3124" s="3" t="s">
        <v>114</v>
      </c>
      <c r="B3124" s="2">
        <v>5</v>
      </c>
      <c r="C3124" s="2" t="s">
        <v>4</v>
      </c>
      <c r="D3124" s="2">
        <v>3</v>
      </c>
      <c r="E3124" s="2" t="s">
        <v>13</v>
      </c>
      <c r="F3124" s="140">
        <v>4</v>
      </c>
      <c r="G3124" s="2" t="s">
        <v>8</v>
      </c>
      <c r="H3124" s="139">
        <v>4</v>
      </c>
      <c r="J3124" s="6" t="s">
        <v>20</v>
      </c>
      <c r="K3124" s="2" t="s">
        <v>44</v>
      </c>
      <c r="L3124" s="156" t="s">
        <v>47</v>
      </c>
      <c r="M3124" s="82">
        <f t="shared" si="183"/>
        <v>2</v>
      </c>
    </row>
    <row r="3125" spans="1:13" ht="60">
      <c r="A3125" s="3" t="s">
        <v>32</v>
      </c>
      <c r="B3125" s="2">
        <v>5</v>
      </c>
      <c r="C3125" s="2" t="s">
        <v>38</v>
      </c>
      <c r="D3125" s="2">
        <v>4</v>
      </c>
      <c r="E3125" s="2" t="s">
        <v>43</v>
      </c>
      <c r="F3125" s="140">
        <v>4</v>
      </c>
      <c r="G3125" s="2" t="s">
        <v>9</v>
      </c>
      <c r="H3125" s="139">
        <v>4</v>
      </c>
      <c r="J3125" s="8" t="s">
        <v>31</v>
      </c>
      <c r="K3125" s="2" t="s">
        <v>45</v>
      </c>
      <c r="L3125" s="156" t="s">
        <v>47</v>
      </c>
      <c r="M3125" s="82">
        <f t="shared" si="183"/>
        <v>2</v>
      </c>
    </row>
    <row r="3126" spans="1:13" ht="45">
      <c r="A3126" s="3" t="s">
        <v>115</v>
      </c>
      <c r="B3126" s="2">
        <v>5</v>
      </c>
      <c r="C3126" s="2" t="s">
        <v>27</v>
      </c>
      <c r="D3126" s="2">
        <v>4</v>
      </c>
      <c r="E3126" s="2" t="s">
        <v>14</v>
      </c>
      <c r="F3126" s="140">
        <v>4</v>
      </c>
      <c r="G3126" s="2" t="s">
        <v>10</v>
      </c>
      <c r="H3126" s="139">
        <v>4</v>
      </c>
      <c r="J3126" s="3" t="s">
        <v>33</v>
      </c>
      <c r="K3126" s="2" t="s">
        <v>49</v>
      </c>
      <c r="L3126" s="156" t="s">
        <v>47</v>
      </c>
      <c r="M3126" s="82">
        <f t="shared" si="183"/>
        <v>2</v>
      </c>
    </row>
    <row r="3127" spans="1:13" ht="45">
      <c r="A3127" s="3" t="s">
        <v>116</v>
      </c>
      <c r="B3127" s="2">
        <v>5</v>
      </c>
      <c r="C3127" s="2" t="s">
        <v>323</v>
      </c>
      <c r="D3127" s="2">
        <v>4</v>
      </c>
      <c r="E3127" s="2" t="s">
        <v>15</v>
      </c>
      <c r="F3127" s="140">
        <v>4</v>
      </c>
      <c r="G3127" s="2" t="s">
        <v>18</v>
      </c>
      <c r="H3127" s="139">
        <v>4</v>
      </c>
      <c r="J3127" s="8" t="s">
        <v>16</v>
      </c>
      <c r="K3127" s="2" t="s">
        <v>40</v>
      </c>
      <c r="L3127" s="156" t="s">
        <v>48</v>
      </c>
      <c r="M3127" s="82">
        <f t="shared" si="183"/>
        <v>0</v>
      </c>
    </row>
    <row r="3128" spans="1:13" ht="60">
      <c r="A3128" s="3" t="s">
        <v>117</v>
      </c>
      <c r="B3128" s="2">
        <v>3</v>
      </c>
      <c r="C3128" s="2" t="s">
        <v>130</v>
      </c>
      <c r="D3128" s="2">
        <v>4</v>
      </c>
      <c r="E3128" s="2" t="s">
        <v>16</v>
      </c>
      <c r="F3128" s="140">
        <v>4</v>
      </c>
      <c r="G3128" s="2" t="s">
        <v>252</v>
      </c>
      <c r="H3128" s="139">
        <v>4</v>
      </c>
      <c r="J3128" s="9" t="s">
        <v>27</v>
      </c>
      <c r="K3128" s="2" t="s">
        <v>476</v>
      </c>
      <c r="L3128" s="156" t="s">
        <v>47</v>
      </c>
      <c r="M3128" s="82">
        <f t="shared" si="183"/>
        <v>2</v>
      </c>
    </row>
    <row r="3129" spans="1:13" ht="45">
      <c r="A3129" s="3" t="s">
        <v>118</v>
      </c>
      <c r="B3129" s="2">
        <v>3</v>
      </c>
      <c r="C3129" s="2" t="s">
        <v>164</v>
      </c>
      <c r="D3129" s="2">
        <v>3</v>
      </c>
      <c r="E3129" s="2" t="s">
        <v>26</v>
      </c>
      <c r="F3129" s="140">
        <v>4</v>
      </c>
      <c r="G3129" s="2" t="s">
        <v>25</v>
      </c>
      <c r="H3129" s="139">
        <v>4</v>
      </c>
      <c r="J3129" s="6" t="s">
        <v>28</v>
      </c>
      <c r="K3129" s="2" t="s">
        <v>40</v>
      </c>
      <c r="L3129" s="156" t="s">
        <v>47</v>
      </c>
      <c r="M3129" s="82">
        <f t="shared" si="183"/>
        <v>2</v>
      </c>
    </row>
    <row r="3130" spans="1:13" ht="45">
      <c r="A3130" s="3" t="s">
        <v>161</v>
      </c>
      <c r="B3130" s="2">
        <v>5</v>
      </c>
      <c r="C3130" s="2" t="s">
        <v>31</v>
      </c>
      <c r="D3130" s="2">
        <v>4</v>
      </c>
      <c r="E3130" s="2" t="s">
        <v>23</v>
      </c>
      <c r="F3130" s="140">
        <v>4</v>
      </c>
      <c r="G3130" s="2" t="s">
        <v>28</v>
      </c>
      <c r="H3130" s="139">
        <v>4</v>
      </c>
      <c r="J3130" s="3" t="s">
        <v>119</v>
      </c>
      <c r="K3130" s="2" t="s">
        <v>46</v>
      </c>
      <c r="L3130" s="156" t="s">
        <v>47</v>
      </c>
      <c r="M3130" s="82">
        <f t="shared" si="183"/>
        <v>2</v>
      </c>
    </row>
    <row r="3131" spans="1:13" ht="45">
      <c r="A3131" s="3"/>
      <c r="B3131" s="57" t="s">
        <v>132</v>
      </c>
      <c r="C3131" s="2" t="s">
        <v>30</v>
      </c>
      <c r="D3131" s="2">
        <v>4</v>
      </c>
      <c r="E3131" s="2" t="s">
        <v>490</v>
      </c>
      <c r="F3131" s="140">
        <v>4</v>
      </c>
      <c r="G3131" s="2" t="s">
        <v>29</v>
      </c>
      <c r="H3131" s="139">
        <v>4</v>
      </c>
      <c r="J3131" s="9" t="s">
        <v>31</v>
      </c>
      <c r="K3131" s="2" t="s">
        <v>51</v>
      </c>
      <c r="L3131" s="156" t="s">
        <v>47</v>
      </c>
      <c r="M3131" s="82">
        <f t="shared" si="183"/>
        <v>2</v>
      </c>
    </row>
    <row r="3132" spans="1:13" ht="30.75" thickBot="1">
      <c r="A3132" s="3"/>
      <c r="B3132" s="57" t="s">
        <v>132</v>
      </c>
      <c r="C3132" s="2"/>
      <c r="D3132" s="58" t="s">
        <v>132</v>
      </c>
      <c r="E3132" s="2" t="s">
        <v>144</v>
      </c>
      <c r="F3132" s="140">
        <v>4</v>
      </c>
      <c r="G3132" s="2" t="s">
        <v>318</v>
      </c>
      <c r="H3132" s="58">
        <v>4</v>
      </c>
      <c r="J3132" s="78" t="s">
        <v>117</v>
      </c>
      <c r="K3132" s="140" t="s">
        <v>152</v>
      </c>
      <c r="L3132" s="156" t="s">
        <v>48</v>
      </c>
      <c r="M3132" s="82">
        <f t="shared" si="183"/>
        <v>0</v>
      </c>
    </row>
    <row r="3133" spans="1:13" ht="30.75" thickBot="1">
      <c r="A3133" s="3"/>
      <c r="B3133" s="57" t="s">
        <v>132</v>
      </c>
      <c r="C3133" s="2"/>
      <c r="D3133" s="58" t="s">
        <v>132</v>
      </c>
      <c r="E3133" s="2" t="s">
        <v>478</v>
      </c>
      <c r="F3133" s="58">
        <v>5</v>
      </c>
      <c r="G3133" s="2" t="s">
        <v>269</v>
      </c>
      <c r="H3133" s="58">
        <v>4</v>
      </c>
      <c r="J3133" s="157" t="s">
        <v>135</v>
      </c>
      <c r="K3133" s="42" t="s">
        <v>107</v>
      </c>
      <c r="L3133" s="158"/>
      <c r="M3133" s="83"/>
    </row>
    <row r="3134" spans="1:13" ht="15.75" thickBot="1">
      <c r="A3134" s="4"/>
      <c r="B3134" s="58" t="s">
        <v>132</v>
      </c>
      <c r="C3134" s="5"/>
      <c r="D3134" s="58" t="s">
        <v>132</v>
      </c>
      <c r="E3134" s="5"/>
      <c r="F3134" s="58" t="s">
        <v>132</v>
      </c>
      <c r="G3134" s="5"/>
      <c r="H3134" s="58" t="s">
        <v>132</v>
      </c>
      <c r="K3134" s="90"/>
    </row>
    <row r="3135" spans="1:13" ht="15.75" thickBot="1">
      <c r="A3135"/>
      <c r="B3135"/>
      <c r="C3135"/>
      <c r="D3135"/>
      <c r="E3135"/>
      <c r="F3135"/>
      <c r="G3135"/>
      <c r="H3135"/>
      <c r="J3135"/>
      <c r="K3135"/>
      <c r="L3135"/>
    </row>
    <row r="3136" spans="1:13" ht="19.5" thickBot="1">
      <c r="A3136" s="391">
        <v>45475</v>
      </c>
      <c r="B3136" s="392"/>
      <c r="C3136" s="392"/>
      <c r="D3136" s="392"/>
      <c r="E3136" s="392"/>
      <c r="F3136" s="392"/>
      <c r="G3136" s="393"/>
      <c r="H3136" s="89">
        <f>SUM(B3138:B3151,D3138:D3151,F3138:F3151,H3138:H3151)+SUM(M3137:M3149)</f>
        <v>218</v>
      </c>
      <c r="J3136" s="53" t="s">
        <v>34</v>
      </c>
      <c r="K3136" s="54" t="s">
        <v>35</v>
      </c>
      <c r="L3136" s="91" t="s">
        <v>50</v>
      </c>
      <c r="M3136" s="161" t="s">
        <v>151</v>
      </c>
    </row>
    <row r="3137" spans="1:13" ht="60.75" thickBot="1">
      <c r="A3137" s="49" t="s">
        <v>0</v>
      </c>
      <c r="B3137" s="51" t="s">
        <v>120</v>
      </c>
      <c r="C3137" s="50" t="s">
        <v>1</v>
      </c>
      <c r="D3137" s="51" t="s">
        <v>120</v>
      </c>
      <c r="E3137" s="50" t="s">
        <v>112</v>
      </c>
      <c r="F3137" s="51" t="s">
        <v>120</v>
      </c>
      <c r="G3137" s="50" t="s">
        <v>131</v>
      </c>
      <c r="H3137" s="52" t="s">
        <v>120</v>
      </c>
      <c r="I3137" s="155">
        <f>H3136/230</f>
        <v>0.94782608695652171</v>
      </c>
      <c r="J3137" s="10" t="s">
        <v>21</v>
      </c>
      <c r="K3137" s="46" t="s">
        <v>467</v>
      </c>
      <c r="L3137" s="159" t="s">
        <v>47</v>
      </c>
      <c r="M3137" s="160">
        <f t="shared" ref="M3137:M3149" si="184">IF(L3137="✔",2,0)</f>
        <v>2</v>
      </c>
    </row>
    <row r="3138" spans="1:13" ht="45">
      <c r="A3138" s="47" t="s">
        <v>424</v>
      </c>
      <c r="B3138" s="48">
        <v>5</v>
      </c>
      <c r="C3138" s="48" t="s">
        <v>2</v>
      </c>
      <c r="D3138" s="48">
        <v>4</v>
      </c>
      <c r="E3138" s="48" t="s">
        <v>11</v>
      </c>
      <c r="F3138" s="55">
        <v>5</v>
      </c>
      <c r="G3138" s="48" t="s">
        <v>5</v>
      </c>
      <c r="H3138" s="138">
        <v>4</v>
      </c>
      <c r="J3138" s="7" t="s">
        <v>2</v>
      </c>
      <c r="K3138" s="2" t="s">
        <v>37</v>
      </c>
      <c r="L3138" s="156" t="s">
        <v>47</v>
      </c>
      <c r="M3138" s="82">
        <f t="shared" si="184"/>
        <v>2</v>
      </c>
    </row>
    <row r="3139" spans="1:13" ht="45">
      <c r="A3139" s="3" t="s">
        <v>113</v>
      </c>
      <c r="B3139" s="2">
        <v>4</v>
      </c>
      <c r="C3139" s="2" t="s">
        <v>21</v>
      </c>
      <c r="D3139" s="2">
        <v>2</v>
      </c>
      <c r="E3139" s="2" t="s">
        <v>479</v>
      </c>
      <c r="F3139" s="140">
        <v>5</v>
      </c>
      <c r="G3139" s="2" t="s">
        <v>6</v>
      </c>
      <c r="H3139" s="139">
        <v>4</v>
      </c>
      <c r="J3139" s="8" t="s">
        <v>4</v>
      </c>
      <c r="K3139" s="2" t="s">
        <v>39</v>
      </c>
      <c r="L3139" s="156" t="s">
        <v>47</v>
      </c>
      <c r="M3139" s="82">
        <f t="shared" si="184"/>
        <v>2</v>
      </c>
    </row>
    <row r="3140" spans="1:13" ht="45">
      <c r="A3140" s="3" t="s">
        <v>163</v>
      </c>
      <c r="B3140" s="2">
        <v>5</v>
      </c>
      <c r="C3140" s="2" t="s">
        <v>17</v>
      </c>
      <c r="D3140" s="2">
        <v>3</v>
      </c>
      <c r="E3140" s="2" t="s">
        <v>12</v>
      </c>
      <c r="F3140" s="140">
        <v>5</v>
      </c>
      <c r="G3140" s="2" t="s">
        <v>7</v>
      </c>
      <c r="H3140" s="139">
        <v>4</v>
      </c>
      <c r="J3140" s="8" t="s">
        <v>38</v>
      </c>
      <c r="K3140" s="2" t="s">
        <v>41</v>
      </c>
      <c r="L3140" s="156" t="s">
        <v>47</v>
      </c>
      <c r="M3140" s="82">
        <f t="shared" si="184"/>
        <v>2</v>
      </c>
    </row>
    <row r="3141" spans="1:13" ht="45">
      <c r="A3141" s="3" t="s">
        <v>114</v>
      </c>
      <c r="B3141" s="2">
        <v>5</v>
      </c>
      <c r="C3141" s="2" t="s">
        <v>4</v>
      </c>
      <c r="D3141" s="2">
        <v>3</v>
      </c>
      <c r="E3141" s="2" t="s">
        <v>13</v>
      </c>
      <c r="F3141" s="140">
        <v>4</v>
      </c>
      <c r="G3141" s="2" t="s">
        <v>8</v>
      </c>
      <c r="H3141" s="139">
        <v>4</v>
      </c>
      <c r="J3141" s="6" t="s">
        <v>20</v>
      </c>
      <c r="K3141" s="2" t="s">
        <v>44</v>
      </c>
      <c r="L3141" s="156" t="s">
        <v>47</v>
      </c>
      <c r="M3141" s="82">
        <f t="shared" si="184"/>
        <v>2</v>
      </c>
    </row>
    <row r="3142" spans="1:13" ht="60">
      <c r="A3142" s="3" t="s">
        <v>32</v>
      </c>
      <c r="B3142" s="2">
        <v>5</v>
      </c>
      <c r="C3142" s="2" t="s">
        <v>38</v>
      </c>
      <c r="D3142" s="2">
        <v>4</v>
      </c>
      <c r="E3142" s="2" t="s">
        <v>43</v>
      </c>
      <c r="F3142" s="140">
        <v>4</v>
      </c>
      <c r="G3142" s="2" t="s">
        <v>9</v>
      </c>
      <c r="H3142" s="139">
        <v>4</v>
      </c>
      <c r="J3142" s="8" t="s">
        <v>31</v>
      </c>
      <c r="K3142" s="2" t="s">
        <v>45</v>
      </c>
      <c r="L3142" s="156" t="s">
        <v>47</v>
      </c>
      <c r="M3142" s="82">
        <f t="shared" si="184"/>
        <v>2</v>
      </c>
    </row>
    <row r="3143" spans="1:13" ht="45">
      <c r="A3143" s="3" t="s">
        <v>115</v>
      </c>
      <c r="B3143" s="2">
        <v>5</v>
      </c>
      <c r="C3143" s="2" t="s">
        <v>27</v>
      </c>
      <c r="D3143" s="2">
        <v>4</v>
      </c>
      <c r="E3143" s="2" t="s">
        <v>14</v>
      </c>
      <c r="F3143" s="140">
        <v>4</v>
      </c>
      <c r="G3143" s="2" t="s">
        <v>10</v>
      </c>
      <c r="H3143" s="139">
        <v>4</v>
      </c>
      <c r="J3143" s="3" t="s">
        <v>33</v>
      </c>
      <c r="K3143" s="2" t="s">
        <v>49</v>
      </c>
      <c r="L3143" s="156" t="s">
        <v>47</v>
      </c>
      <c r="M3143" s="82">
        <f t="shared" si="184"/>
        <v>2</v>
      </c>
    </row>
    <row r="3144" spans="1:13" ht="45">
      <c r="A3144" s="3" t="s">
        <v>116</v>
      </c>
      <c r="B3144" s="2">
        <v>5</v>
      </c>
      <c r="C3144" s="2" t="s">
        <v>323</v>
      </c>
      <c r="D3144" s="2">
        <v>4</v>
      </c>
      <c r="E3144" s="2" t="s">
        <v>15</v>
      </c>
      <c r="F3144" s="140">
        <v>4</v>
      </c>
      <c r="G3144" s="2" t="s">
        <v>18</v>
      </c>
      <c r="H3144" s="139">
        <v>4</v>
      </c>
      <c r="J3144" s="8" t="s">
        <v>16</v>
      </c>
      <c r="K3144" s="2" t="s">
        <v>40</v>
      </c>
      <c r="L3144" s="156" t="s">
        <v>48</v>
      </c>
      <c r="M3144" s="82">
        <f t="shared" si="184"/>
        <v>0</v>
      </c>
    </row>
    <row r="3145" spans="1:13" ht="60">
      <c r="A3145" s="3" t="s">
        <v>117</v>
      </c>
      <c r="B3145" s="2">
        <v>5</v>
      </c>
      <c r="C3145" s="2" t="s">
        <v>130</v>
      </c>
      <c r="D3145" s="2">
        <v>4</v>
      </c>
      <c r="E3145" s="2" t="s">
        <v>16</v>
      </c>
      <c r="F3145" s="140">
        <v>4</v>
      </c>
      <c r="G3145" s="2" t="s">
        <v>252</v>
      </c>
      <c r="H3145" s="139">
        <v>4</v>
      </c>
      <c r="J3145" s="9" t="s">
        <v>27</v>
      </c>
      <c r="K3145" s="2" t="s">
        <v>476</v>
      </c>
      <c r="L3145" s="156" t="s">
        <v>47</v>
      </c>
      <c r="M3145" s="82">
        <f t="shared" si="184"/>
        <v>2</v>
      </c>
    </row>
    <row r="3146" spans="1:13" ht="45">
      <c r="A3146" s="3" t="s">
        <v>118</v>
      </c>
      <c r="B3146" s="2">
        <v>5</v>
      </c>
      <c r="C3146" s="2" t="s">
        <v>164</v>
      </c>
      <c r="D3146" s="2">
        <v>3</v>
      </c>
      <c r="E3146" s="2" t="s">
        <v>26</v>
      </c>
      <c r="F3146" s="140">
        <v>4</v>
      </c>
      <c r="G3146" s="2" t="s">
        <v>25</v>
      </c>
      <c r="H3146" s="139">
        <v>4</v>
      </c>
      <c r="J3146" s="6" t="s">
        <v>28</v>
      </c>
      <c r="K3146" s="2" t="s">
        <v>40</v>
      </c>
      <c r="L3146" s="156" t="s">
        <v>47</v>
      </c>
      <c r="M3146" s="82">
        <f t="shared" si="184"/>
        <v>2</v>
      </c>
    </row>
    <row r="3147" spans="1:13" ht="45">
      <c r="A3147" s="3" t="s">
        <v>161</v>
      </c>
      <c r="B3147" s="2">
        <v>5</v>
      </c>
      <c r="C3147" s="2" t="s">
        <v>31</v>
      </c>
      <c r="D3147" s="2">
        <v>4</v>
      </c>
      <c r="E3147" s="2" t="s">
        <v>23</v>
      </c>
      <c r="F3147" s="140">
        <v>4</v>
      </c>
      <c r="G3147" s="2" t="s">
        <v>28</v>
      </c>
      <c r="H3147" s="139">
        <v>4</v>
      </c>
      <c r="J3147" s="3" t="s">
        <v>119</v>
      </c>
      <c r="K3147" s="2" t="s">
        <v>46</v>
      </c>
      <c r="L3147" s="156" t="s">
        <v>47</v>
      </c>
      <c r="M3147" s="82">
        <f t="shared" si="184"/>
        <v>2</v>
      </c>
    </row>
    <row r="3148" spans="1:13" ht="45">
      <c r="A3148" s="3"/>
      <c r="B3148" s="57" t="s">
        <v>132</v>
      </c>
      <c r="C3148" s="2" t="s">
        <v>30</v>
      </c>
      <c r="D3148" s="2">
        <v>4</v>
      </c>
      <c r="E3148" s="2" t="s">
        <v>490</v>
      </c>
      <c r="F3148" s="140">
        <v>4</v>
      </c>
      <c r="G3148" s="2" t="s">
        <v>29</v>
      </c>
      <c r="H3148" s="139">
        <v>4</v>
      </c>
      <c r="J3148" s="9" t="s">
        <v>31</v>
      </c>
      <c r="K3148" s="2" t="s">
        <v>51</v>
      </c>
      <c r="L3148" s="156" t="s">
        <v>47</v>
      </c>
      <c r="M3148" s="82">
        <f t="shared" si="184"/>
        <v>2</v>
      </c>
    </row>
    <row r="3149" spans="1:13" ht="30.75" thickBot="1">
      <c r="A3149" s="3"/>
      <c r="B3149" s="57" t="s">
        <v>132</v>
      </c>
      <c r="C3149" s="2"/>
      <c r="D3149" s="58" t="s">
        <v>132</v>
      </c>
      <c r="E3149" s="2" t="s">
        <v>144</v>
      </c>
      <c r="F3149" s="140">
        <v>4</v>
      </c>
      <c r="G3149" s="2" t="s">
        <v>318</v>
      </c>
      <c r="H3149" s="58">
        <v>4</v>
      </c>
      <c r="J3149" s="78" t="s">
        <v>117</v>
      </c>
      <c r="K3149" s="140" t="s">
        <v>152</v>
      </c>
      <c r="L3149" s="156" t="s">
        <v>48</v>
      </c>
      <c r="M3149" s="82">
        <f t="shared" si="184"/>
        <v>0</v>
      </c>
    </row>
    <row r="3150" spans="1:13" ht="30.75" thickBot="1">
      <c r="A3150" s="3"/>
      <c r="B3150" s="57" t="s">
        <v>132</v>
      </c>
      <c r="C3150" s="2"/>
      <c r="D3150" s="58" t="s">
        <v>132</v>
      </c>
      <c r="E3150" s="2" t="s">
        <v>478</v>
      </c>
      <c r="F3150" s="58">
        <v>5</v>
      </c>
      <c r="G3150" s="2" t="s">
        <v>269</v>
      </c>
      <c r="H3150" s="58">
        <v>4</v>
      </c>
      <c r="J3150" s="157" t="s">
        <v>135</v>
      </c>
      <c r="K3150" s="42" t="s">
        <v>107</v>
      </c>
      <c r="L3150" s="158"/>
      <c r="M3150" s="83"/>
    </row>
    <row r="3151" spans="1:13" ht="15.75" thickBot="1">
      <c r="A3151" s="4"/>
      <c r="B3151" s="58" t="s">
        <v>132</v>
      </c>
      <c r="C3151" s="5"/>
      <c r="D3151" s="58" t="s">
        <v>132</v>
      </c>
      <c r="E3151" s="5"/>
      <c r="F3151" s="58" t="s">
        <v>132</v>
      </c>
      <c r="G3151" s="5"/>
      <c r="H3151" s="58" t="s">
        <v>132</v>
      </c>
      <c r="K3151" s="90"/>
    </row>
    <row r="3152" spans="1:13" ht="15.75" thickBot="1">
      <c r="A3152"/>
      <c r="B3152"/>
      <c r="C3152"/>
      <c r="D3152"/>
      <c r="E3152"/>
      <c r="F3152"/>
      <c r="G3152"/>
      <c r="H3152"/>
      <c r="J3152"/>
      <c r="K3152"/>
      <c r="L3152"/>
    </row>
    <row r="3153" spans="1:13" ht="19.5" thickBot="1">
      <c r="A3153" s="391">
        <v>45476</v>
      </c>
      <c r="B3153" s="392"/>
      <c r="C3153" s="392"/>
      <c r="D3153" s="392"/>
      <c r="E3153" s="392"/>
      <c r="F3153" s="392"/>
      <c r="G3153" s="393"/>
      <c r="H3153" s="89">
        <f>SUM(B3155:B3168,D3155:D3168,F3155:F3168,H3155:H3168)+SUM(M3154:M3166)</f>
        <v>218</v>
      </c>
      <c r="J3153" s="53" t="s">
        <v>34</v>
      </c>
      <c r="K3153" s="54" t="s">
        <v>35</v>
      </c>
      <c r="L3153" s="91" t="s">
        <v>50</v>
      </c>
      <c r="M3153" s="161" t="s">
        <v>151</v>
      </c>
    </row>
    <row r="3154" spans="1:13" ht="60.75" thickBot="1">
      <c r="A3154" s="49" t="s">
        <v>0</v>
      </c>
      <c r="B3154" s="51" t="s">
        <v>120</v>
      </c>
      <c r="C3154" s="50" t="s">
        <v>1</v>
      </c>
      <c r="D3154" s="51" t="s">
        <v>120</v>
      </c>
      <c r="E3154" s="50" t="s">
        <v>112</v>
      </c>
      <c r="F3154" s="51" t="s">
        <v>120</v>
      </c>
      <c r="G3154" s="50" t="s">
        <v>131</v>
      </c>
      <c r="H3154" s="52" t="s">
        <v>120</v>
      </c>
      <c r="I3154" s="155">
        <f>H3153/230</f>
        <v>0.94782608695652171</v>
      </c>
      <c r="J3154" s="10" t="s">
        <v>21</v>
      </c>
      <c r="K3154" s="46" t="s">
        <v>467</v>
      </c>
      <c r="L3154" s="159" t="s">
        <v>47</v>
      </c>
      <c r="M3154" s="160">
        <f t="shared" ref="M3154:M3166" si="185">IF(L3154="✔",2,0)</f>
        <v>2</v>
      </c>
    </row>
    <row r="3155" spans="1:13" ht="45">
      <c r="A3155" s="47" t="s">
        <v>424</v>
      </c>
      <c r="B3155" s="48">
        <v>5</v>
      </c>
      <c r="C3155" s="48" t="s">
        <v>2</v>
      </c>
      <c r="D3155" s="48">
        <v>4</v>
      </c>
      <c r="E3155" s="48" t="s">
        <v>11</v>
      </c>
      <c r="F3155" s="55">
        <v>5</v>
      </c>
      <c r="G3155" s="48" t="s">
        <v>5</v>
      </c>
      <c r="H3155" s="138">
        <v>4</v>
      </c>
      <c r="J3155" s="7" t="s">
        <v>2</v>
      </c>
      <c r="K3155" s="2" t="s">
        <v>37</v>
      </c>
      <c r="L3155" s="156" t="s">
        <v>47</v>
      </c>
      <c r="M3155" s="82">
        <f t="shared" si="185"/>
        <v>2</v>
      </c>
    </row>
    <row r="3156" spans="1:13" ht="45">
      <c r="A3156" s="3" t="s">
        <v>113</v>
      </c>
      <c r="B3156" s="2">
        <v>4</v>
      </c>
      <c r="C3156" s="2" t="s">
        <v>21</v>
      </c>
      <c r="D3156" s="2">
        <v>2</v>
      </c>
      <c r="E3156" s="2" t="s">
        <v>479</v>
      </c>
      <c r="F3156" s="140">
        <v>5</v>
      </c>
      <c r="G3156" s="2" t="s">
        <v>6</v>
      </c>
      <c r="H3156" s="139">
        <v>4</v>
      </c>
      <c r="J3156" s="8" t="s">
        <v>4</v>
      </c>
      <c r="K3156" s="2" t="s">
        <v>39</v>
      </c>
      <c r="L3156" s="156" t="s">
        <v>47</v>
      </c>
      <c r="M3156" s="82">
        <f t="shared" si="185"/>
        <v>2</v>
      </c>
    </row>
    <row r="3157" spans="1:13" ht="45">
      <c r="A3157" s="3" t="s">
        <v>163</v>
      </c>
      <c r="B3157" s="2">
        <v>5</v>
      </c>
      <c r="C3157" s="2" t="s">
        <v>17</v>
      </c>
      <c r="D3157" s="2">
        <v>3</v>
      </c>
      <c r="E3157" s="2" t="s">
        <v>12</v>
      </c>
      <c r="F3157" s="140">
        <v>5</v>
      </c>
      <c r="G3157" s="2" t="s">
        <v>7</v>
      </c>
      <c r="H3157" s="139">
        <v>4</v>
      </c>
      <c r="J3157" s="8" t="s">
        <v>38</v>
      </c>
      <c r="K3157" s="2" t="s">
        <v>41</v>
      </c>
      <c r="L3157" s="156" t="s">
        <v>47</v>
      </c>
      <c r="M3157" s="82">
        <f t="shared" si="185"/>
        <v>2</v>
      </c>
    </row>
    <row r="3158" spans="1:13" ht="45">
      <c r="A3158" s="3" t="s">
        <v>114</v>
      </c>
      <c r="B3158" s="2">
        <v>5</v>
      </c>
      <c r="C3158" s="2" t="s">
        <v>4</v>
      </c>
      <c r="D3158" s="2">
        <v>3</v>
      </c>
      <c r="E3158" s="2" t="s">
        <v>13</v>
      </c>
      <c r="F3158" s="140">
        <v>4</v>
      </c>
      <c r="G3158" s="2" t="s">
        <v>8</v>
      </c>
      <c r="H3158" s="139">
        <v>4</v>
      </c>
      <c r="J3158" s="6" t="s">
        <v>20</v>
      </c>
      <c r="K3158" s="2" t="s">
        <v>44</v>
      </c>
      <c r="L3158" s="156" t="s">
        <v>47</v>
      </c>
      <c r="M3158" s="82">
        <f t="shared" si="185"/>
        <v>2</v>
      </c>
    </row>
    <row r="3159" spans="1:13" ht="60">
      <c r="A3159" s="3" t="s">
        <v>32</v>
      </c>
      <c r="B3159" s="2">
        <v>5</v>
      </c>
      <c r="C3159" s="2" t="s">
        <v>38</v>
      </c>
      <c r="D3159" s="2">
        <v>4</v>
      </c>
      <c r="E3159" s="2" t="s">
        <v>43</v>
      </c>
      <c r="F3159" s="140">
        <v>4</v>
      </c>
      <c r="G3159" s="2" t="s">
        <v>9</v>
      </c>
      <c r="H3159" s="139">
        <v>4</v>
      </c>
      <c r="J3159" s="8" t="s">
        <v>31</v>
      </c>
      <c r="K3159" s="2" t="s">
        <v>45</v>
      </c>
      <c r="L3159" s="156" t="s">
        <v>47</v>
      </c>
      <c r="M3159" s="82">
        <f t="shared" si="185"/>
        <v>2</v>
      </c>
    </row>
    <row r="3160" spans="1:13" ht="45">
      <c r="A3160" s="3" t="s">
        <v>115</v>
      </c>
      <c r="B3160" s="2">
        <v>5</v>
      </c>
      <c r="C3160" s="2" t="s">
        <v>27</v>
      </c>
      <c r="D3160" s="2">
        <v>4</v>
      </c>
      <c r="E3160" s="2" t="s">
        <v>14</v>
      </c>
      <c r="F3160" s="140">
        <v>4</v>
      </c>
      <c r="G3160" s="2" t="s">
        <v>10</v>
      </c>
      <c r="H3160" s="139">
        <v>4</v>
      </c>
      <c r="J3160" s="3" t="s">
        <v>33</v>
      </c>
      <c r="K3160" s="2" t="s">
        <v>49</v>
      </c>
      <c r="L3160" s="156" t="s">
        <v>47</v>
      </c>
      <c r="M3160" s="82">
        <f t="shared" si="185"/>
        <v>2</v>
      </c>
    </row>
    <row r="3161" spans="1:13" ht="45">
      <c r="A3161" s="3" t="s">
        <v>116</v>
      </c>
      <c r="B3161" s="2">
        <v>5</v>
      </c>
      <c r="C3161" s="2" t="s">
        <v>323</v>
      </c>
      <c r="D3161" s="2">
        <v>4</v>
      </c>
      <c r="E3161" s="2" t="s">
        <v>15</v>
      </c>
      <c r="F3161" s="140">
        <v>4</v>
      </c>
      <c r="G3161" s="2" t="s">
        <v>18</v>
      </c>
      <c r="H3161" s="139">
        <v>4</v>
      </c>
      <c r="J3161" s="8" t="s">
        <v>16</v>
      </c>
      <c r="K3161" s="2" t="s">
        <v>40</v>
      </c>
      <c r="L3161" s="156" t="s">
        <v>48</v>
      </c>
      <c r="M3161" s="82">
        <f t="shared" si="185"/>
        <v>0</v>
      </c>
    </row>
    <row r="3162" spans="1:13" ht="60">
      <c r="A3162" s="3" t="s">
        <v>117</v>
      </c>
      <c r="B3162" s="2">
        <v>5</v>
      </c>
      <c r="C3162" s="2" t="s">
        <v>130</v>
      </c>
      <c r="D3162" s="2">
        <v>4</v>
      </c>
      <c r="E3162" s="2" t="s">
        <v>16</v>
      </c>
      <c r="F3162" s="140">
        <v>4</v>
      </c>
      <c r="G3162" s="2" t="s">
        <v>252</v>
      </c>
      <c r="H3162" s="139">
        <v>4</v>
      </c>
      <c r="J3162" s="9" t="s">
        <v>27</v>
      </c>
      <c r="K3162" s="2" t="s">
        <v>476</v>
      </c>
      <c r="L3162" s="156" t="s">
        <v>47</v>
      </c>
      <c r="M3162" s="82">
        <f t="shared" si="185"/>
        <v>2</v>
      </c>
    </row>
    <row r="3163" spans="1:13" ht="45">
      <c r="A3163" s="3" t="s">
        <v>118</v>
      </c>
      <c r="B3163" s="2">
        <v>5</v>
      </c>
      <c r="C3163" s="2" t="s">
        <v>164</v>
      </c>
      <c r="D3163" s="2">
        <v>3</v>
      </c>
      <c r="E3163" s="2" t="s">
        <v>26</v>
      </c>
      <c r="F3163" s="140">
        <v>4</v>
      </c>
      <c r="G3163" s="2" t="s">
        <v>25</v>
      </c>
      <c r="H3163" s="139">
        <v>4</v>
      </c>
      <c r="J3163" s="6" t="s">
        <v>28</v>
      </c>
      <c r="K3163" s="2" t="s">
        <v>40</v>
      </c>
      <c r="L3163" s="156" t="s">
        <v>47</v>
      </c>
      <c r="M3163" s="82">
        <f t="shared" si="185"/>
        <v>2</v>
      </c>
    </row>
    <row r="3164" spans="1:13" ht="45">
      <c r="A3164" s="3" t="s">
        <v>161</v>
      </c>
      <c r="B3164" s="2">
        <v>5</v>
      </c>
      <c r="C3164" s="2" t="s">
        <v>31</v>
      </c>
      <c r="D3164" s="2">
        <v>4</v>
      </c>
      <c r="E3164" s="2" t="s">
        <v>23</v>
      </c>
      <c r="F3164" s="140">
        <v>4</v>
      </c>
      <c r="G3164" s="2" t="s">
        <v>28</v>
      </c>
      <c r="H3164" s="139">
        <v>4</v>
      </c>
      <c r="J3164" s="3" t="s">
        <v>119</v>
      </c>
      <c r="K3164" s="2" t="s">
        <v>46</v>
      </c>
      <c r="L3164" s="156" t="s">
        <v>47</v>
      </c>
      <c r="M3164" s="82">
        <f t="shared" si="185"/>
        <v>2</v>
      </c>
    </row>
    <row r="3165" spans="1:13" ht="45">
      <c r="A3165" s="3"/>
      <c r="B3165" s="57" t="s">
        <v>132</v>
      </c>
      <c r="C3165" s="2" t="s">
        <v>30</v>
      </c>
      <c r="D3165" s="2">
        <v>4</v>
      </c>
      <c r="E3165" s="2" t="s">
        <v>490</v>
      </c>
      <c r="F3165" s="140">
        <v>4</v>
      </c>
      <c r="G3165" s="2" t="s">
        <v>29</v>
      </c>
      <c r="H3165" s="139">
        <v>4</v>
      </c>
      <c r="J3165" s="9" t="s">
        <v>31</v>
      </c>
      <c r="K3165" s="2" t="s">
        <v>51</v>
      </c>
      <c r="L3165" s="156" t="s">
        <v>47</v>
      </c>
      <c r="M3165" s="82">
        <f t="shared" si="185"/>
        <v>2</v>
      </c>
    </row>
    <row r="3166" spans="1:13" ht="30.75" thickBot="1">
      <c r="A3166" s="3"/>
      <c r="B3166" s="57" t="s">
        <v>132</v>
      </c>
      <c r="C3166" s="2"/>
      <c r="D3166" s="58" t="s">
        <v>132</v>
      </c>
      <c r="E3166" s="2" t="s">
        <v>144</v>
      </c>
      <c r="F3166" s="140">
        <v>4</v>
      </c>
      <c r="G3166" s="2" t="s">
        <v>318</v>
      </c>
      <c r="H3166" s="58">
        <v>4</v>
      </c>
      <c r="J3166" s="78" t="s">
        <v>117</v>
      </c>
      <c r="K3166" s="140" t="s">
        <v>152</v>
      </c>
      <c r="L3166" s="156" t="s">
        <v>48</v>
      </c>
      <c r="M3166" s="82">
        <f t="shared" si="185"/>
        <v>0</v>
      </c>
    </row>
    <row r="3167" spans="1:13" ht="30.75" thickBot="1">
      <c r="A3167" s="3"/>
      <c r="B3167" s="57" t="s">
        <v>132</v>
      </c>
      <c r="C3167" s="2"/>
      <c r="D3167" s="58" t="s">
        <v>132</v>
      </c>
      <c r="E3167" s="2" t="s">
        <v>478</v>
      </c>
      <c r="F3167" s="58">
        <v>5</v>
      </c>
      <c r="G3167" s="2" t="s">
        <v>269</v>
      </c>
      <c r="H3167" s="58">
        <v>4</v>
      </c>
      <c r="J3167" s="157" t="s">
        <v>135</v>
      </c>
      <c r="K3167" s="42" t="s">
        <v>107</v>
      </c>
      <c r="L3167" s="158"/>
      <c r="M3167" s="83"/>
    </row>
    <row r="3168" spans="1:13" ht="15.75" thickBot="1">
      <c r="A3168" s="4"/>
      <c r="B3168" s="58" t="s">
        <v>132</v>
      </c>
      <c r="C3168" s="5"/>
      <c r="D3168" s="58" t="s">
        <v>132</v>
      </c>
      <c r="E3168" s="5"/>
      <c r="F3168" s="58" t="s">
        <v>132</v>
      </c>
      <c r="G3168" s="5"/>
      <c r="H3168" s="58" t="s">
        <v>132</v>
      </c>
      <c r="K3168" s="90"/>
    </row>
    <row r="3169" spans="1:13" ht="15.75" thickBot="1">
      <c r="A3169"/>
      <c r="B3169"/>
      <c r="C3169"/>
      <c r="D3169"/>
      <c r="E3169"/>
      <c r="F3169"/>
      <c r="G3169"/>
      <c r="H3169"/>
      <c r="J3169"/>
      <c r="K3169"/>
      <c r="L3169"/>
    </row>
    <row r="3170" spans="1:13" ht="19.5" thickBot="1">
      <c r="A3170" s="391">
        <v>45477</v>
      </c>
      <c r="B3170" s="392"/>
      <c r="C3170" s="392"/>
      <c r="D3170" s="392"/>
      <c r="E3170" s="392"/>
      <c r="F3170" s="392"/>
      <c r="G3170" s="393"/>
      <c r="H3170" s="89">
        <f>SUM(B3172:B3185,D3172:D3185,F3172:F3185,H3172:H3185)+SUM(M3171:M3183)</f>
        <v>214</v>
      </c>
      <c r="J3170" s="53" t="s">
        <v>34</v>
      </c>
      <c r="K3170" s="54" t="s">
        <v>35</v>
      </c>
      <c r="L3170" s="91" t="s">
        <v>50</v>
      </c>
      <c r="M3170" s="161" t="s">
        <v>151</v>
      </c>
    </row>
    <row r="3171" spans="1:13" ht="60.75" thickBot="1">
      <c r="A3171" s="49" t="s">
        <v>0</v>
      </c>
      <c r="B3171" s="51" t="s">
        <v>120</v>
      </c>
      <c r="C3171" s="50" t="s">
        <v>1</v>
      </c>
      <c r="D3171" s="51" t="s">
        <v>120</v>
      </c>
      <c r="E3171" s="50" t="s">
        <v>112</v>
      </c>
      <c r="F3171" s="51" t="s">
        <v>120</v>
      </c>
      <c r="G3171" s="50" t="s">
        <v>131</v>
      </c>
      <c r="H3171" s="52" t="s">
        <v>120</v>
      </c>
      <c r="I3171" s="155">
        <f>H3170/230</f>
        <v>0.93043478260869561</v>
      </c>
      <c r="J3171" s="10" t="s">
        <v>21</v>
      </c>
      <c r="K3171" s="46" t="s">
        <v>467</v>
      </c>
      <c r="L3171" s="159" t="s">
        <v>47</v>
      </c>
      <c r="M3171" s="160">
        <f t="shared" ref="M3171:M3183" si="186">IF(L3171="✔",2,0)</f>
        <v>2</v>
      </c>
    </row>
    <row r="3172" spans="1:13" ht="45">
      <c r="A3172" s="47" t="s">
        <v>424</v>
      </c>
      <c r="B3172" s="48">
        <v>5</v>
      </c>
      <c r="C3172" s="48" t="s">
        <v>2</v>
      </c>
      <c r="D3172" s="48">
        <v>4</v>
      </c>
      <c r="E3172" s="48" t="s">
        <v>11</v>
      </c>
      <c r="F3172" s="55">
        <v>5</v>
      </c>
      <c r="G3172" s="48" t="s">
        <v>5</v>
      </c>
      <c r="H3172" s="138">
        <v>4</v>
      </c>
      <c r="J3172" s="7" t="s">
        <v>2</v>
      </c>
      <c r="K3172" s="2" t="s">
        <v>37</v>
      </c>
      <c r="L3172" s="156" t="s">
        <v>47</v>
      </c>
      <c r="M3172" s="82">
        <f t="shared" si="186"/>
        <v>2</v>
      </c>
    </row>
    <row r="3173" spans="1:13" ht="45">
      <c r="A3173" s="3" t="s">
        <v>113</v>
      </c>
      <c r="B3173" s="2">
        <v>4</v>
      </c>
      <c r="C3173" s="2" t="s">
        <v>21</v>
      </c>
      <c r="D3173" s="2">
        <v>2</v>
      </c>
      <c r="E3173" s="2" t="s">
        <v>479</v>
      </c>
      <c r="F3173" s="140">
        <v>5</v>
      </c>
      <c r="G3173" s="2" t="s">
        <v>6</v>
      </c>
      <c r="H3173" s="139">
        <v>4</v>
      </c>
      <c r="J3173" s="8" t="s">
        <v>4</v>
      </c>
      <c r="K3173" s="2" t="s">
        <v>39</v>
      </c>
      <c r="L3173" s="156" t="s">
        <v>47</v>
      </c>
      <c r="M3173" s="82">
        <f t="shared" si="186"/>
        <v>2</v>
      </c>
    </row>
    <row r="3174" spans="1:13" ht="45">
      <c r="A3174" s="3" t="s">
        <v>163</v>
      </c>
      <c r="B3174" s="2">
        <v>5</v>
      </c>
      <c r="C3174" s="2" t="s">
        <v>17</v>
      </c>
      <c r="D3174" s="2">
        <v>3</v>
      </c>
      <c r="E3174" s="2" t="s">
        <v>12</v>
      </c>
      <c r="F3174" s="140">
        <v>5</v>
      </c>
      <c r="G3174" s="2" t="s">
        <v>7</v>
      </c>
      <c r="H3174" s="139">
        <v>4</v>
      </c>
      <c r="J3174" s="8" t="s">
        <v>38</v>
      </c>
      <c r="K3174" s="2" t="s">
        <v>41</v>
      </c>
      <c r="L3174" s="156" t="s">
        <v>47</v>
      </c>
      <c r="M3174" s="82">
        <f t="shared" si="186"/>
        <v>2</v>
      </c>
    </row>
    <row r="3175" spans="1:13" ht="45">
      <c r="A3175" s="3" t="s">
        <v>114</v>
      </c>
      <c r="B3175" s="2">
        <v>5</v>
      </c>
      <c r="C3175" s="2" t="s">
        <v>4</v>
      </c>
      <c r="D3175" s="2">
        <v>3</v>
      </c>
      <c r="E3175" s="2" t="s">
        <v>13</v>
      </c>
      <c r="F3175" s="140">
        <v>4</v>
      </c>
      <c r="G3175" s="2" t="s">
        <v>8</v>
      </c>
      <c r="H3175" s="139">
        <v>4</v>
      </c>
      <c r="J3175" s="6" t="s">
        <v>20</v>
      </c>
      <c r="K3175" s="2" t="s">
        <v>44</v>
      </c>
      <c r="L3175" s="156" t="s">
        <v>47</v>
      </c>
      <c r="M3175" s="82">
        <f t="shared" si="186"/>
        <v>2</v>
      </c>
    </row>
    <row r="3176" spans="1:13" ht="60">
      <c r="A3176" s="3" t="s">
        <v>32</v>
      </c>
      <c r="B3176" s="2">
        <v>5</v>
      </c>
      <c r="C3176" s="2" t="s">
        <v>38</v>
      </c>
      <c r="D3176" s="2">
        <v>4</v>
      </c>
      <c r="E3176" s="2" t="s">
        <v>43</v>
      </c>
      <c r="F3176" s="140">
        <v>4</v>
      </c>
      <c r="G3176" s="2" t="s">
        <v>9</v>
      </c>
      <c r="H3176" s="139">
        <v>4</v>
      </c>
      <c r="J3176" s="8" t="s">
        <v>31</v>
      </c>
      <c r="K3176" s="2" t="s">
        <v>45</v>
      </c>
      <c r="L3176" s="156" t="s">
        <v>47</v>
      </c>
      <c r="M3176" s="82">
        <f t="shared" si="186"/>
        <v>2</v>
      </c>
    </row>
    <row r="3177" spans="1:13" ht="45">
      <c r="A3177" s="3" t="s">
        <v>115</v>
      </c>
      <c r="B3177" s="2">
        <v>5</v>
      </c>
      <c r="C3177" s="2" t="s">
        <v>27</v>
      </c>
      <c r="D3177" s="2">
        <v>4</v>
      </c>
      <c r="E3177" s="2" t="s">
        <v>14</v>
      </c>
      <c r="F3177" s="140">
        <v>4</v>
      </c>
      <c r="G3177" s="2" t="s">
        <v>10</v>
      </c>
      <c r="H3177" s="139">
        <v>4</v>
      </c>
      <c r="J3177" s="3" t="s">
        <v>33</v>
      </c>
      <c r="K3177" s="2" t="s">
        <v>49</v>
      </c>
      <c r="L3177" s="156" t="s">
        <v>47</v>
      </c>
      <c r="M3177" s="82">
        <f t="shared" si="186"/>
        <v>2</v>
      </c>
    </row>
    <row r="3178" spans="1:13" ht="45">
      <c r="A3178" s="3" t="s">
        <v>116</v>
      </c>
      <c r="B3178" s="2">
        <v>5</v>
      </c>
      <c r="C3178" s="2" t="s">
        <v>323</v>
      </c>
      <c r="D3178" s="2">
        <v>4</v>
      </c>
      <c r="E3178" s="2" t="s">
        <v>15</v>
      </c>
      <c r="F3178" s="140">
        <v>4</v>
      </c>
      <c r="G3178" s="2" t="s">
        <v>18</v>
      </c>
      <c r="H3178" s="139">
        <v>4</v>
      </c>
      <c r="J3178" s="8" t="s">
        <v>16</v>
      </c>
      <c r="K3178" s="2" t="s">
        <v>40</v>
      </c>
      <c r="L3178" s="156" t="s">
        <v>48</v>
      </c>
      <c r="M3178" s="82">
        <f t="shared" si="186"/>
        <v>0</v>
      </c>
    </row>
    <row r="3179" spans="1:13" ht="60">
      <c r="A3179" s="3" t="s">
        <v>117</v>
      </c>
      <c r="B3179" s="2">
        <v>3</v>
      </c>
      <c r="C3179" s="2" t="s">
        <v>130</v>
      </c>
      <c r="D3179" s="2">
        <v>4</v>
      </c>
      <c r="E3179" s="2" t="s">
        <v>16</v>
      </c>
      <c r="F3179" s="140">
        <v>4</v>
      </c>
      <c r="G3179" s="2" t="s">
        <v>252</v>
      </c>
      <c r="H3179" s="139">
        <v>4</v>
      </c>
      <c r="J3179" s="9" t="s">
        <v>27</v>
      </c>
      <c r="K3179" s="2" t="s">
        <v>476</v>
      </c>
      <c r="L3179" s="156" t="s">
        <v>47</v>
      </c>
      <c r="M3179" s="82">
        <f t="shared" si="186"/>
        <v>2</v>
      </c>
    </row>
    <row r="3180" spans="1:13" ht="45">
      <c r="A3180" s="3" t="s">
        <v>118</v>
      </c>
      <c r="B3180" s="2">
        <v>3</v>
      </c>
      <c r="C3180" s="2" t="s">
        <v>164</v>
      </c>
      <c r="D3180" s="2">
        <v>3</v>
      </c>
      <c r="E3180" s="2" t="s">
        <v>26</v>
      </c>
      <c r="F3180" s="140">
        <v>4</v>
      </c>
      <c r="G3180" s="2" t="s">
        <v>25</v>
      </c>
      <c r="H3180" s="139">
        <v>4</v>
      </c>
      <c r="J3180" s="6" t="s">
        <v>28</v>
      </c>
      <c r="K3180" s="2" t="s">
        <v>40</v>
      </c>
      <c r="L3180" s="156" t="s">
        <v>47</v>
      </c>
      <c r="M3180" s="82">
        <f t="shared" si="186"/>
        <v>2</v>
      </c>
    </row>
    <row r="3181" spans="1:13" ht="45">
      <c r="A3181" s="3" t="s">
        <v>161</v>
      </c>
      <c r="B3181" s="2">
        <v>5</v>
      </c>
      <c r="C3181" s="2" t="s">
        <v>31</v>
      </c>
      <c r="D3181" s="2">
        <v>4</v>
      </c>
      <c r="E3181" s="2" t="s">
        <v>23</v>
      </c>
      <c r="F3181" s="140">
        <v>4</v>
      </c>
      <c r="G3181" s="2" t="s">
        <v>28</v>
      </c>
      <c r="H3181" s="139">
        <v>4</v>
      </c>
      <c r="J3181" s="3" t="s">
        <v>119</v>
      </c>
      <c r="K3181" s="2" t="s">
        <v>46</v>
      </c>
      <c r="L3181" s="156" t="s">
        <v>47</v>
      </c>
      <c r="M3181" s="82">
        <f t="shared" si="186"/>
        <v>2</v>
      </c>
    </row>
    <row r="3182" spans="1:13" ht="45">
      <c r="A3182" s="3"/>
      <c r="B3182" s="57" t="s">
        <v>132</v>
      </c>
      <c r="C3182" s="2" t="s">
        <v>30</v>
      </c>
      <c r="D3182" s="2">
        <v>4</v>
      </c>
      <c r="E3182" s="2" t="s">
        <v>490</v>
      </c>
      <c r="F3182" s="140">
        <v>4</v>
      </c>
      <c r="G3182" s="2" t="s">
        <v>29</v>
      </c>
      <c r="H3182" s="139">
        <v>4</v>
      </c>
      <c r="J3182" s="9" t="s">
        <v>31</v>
      </c>
      <c r="K3182" s="2" t="s">
        <v>51</v>
      </c>
      <c r="L3182" s="156" t="s">
        <v>47</v>
      </c>
      <c r="M3182" s="82">
        <f t="shared" si="186"/>
        <v>2</v>
      </c>
    </row>
    <row r="3183" spans="1:13" ht="30.75" thickBot="1">
      <c r="A3183" s="3"/>
      <c r="B3183" s="57" t="s">
        <v>132</v>
      </c>
      <c r="C3183" s="2"/>
      <c r="D3183" s="58" t="s">
        <v>132</v>
      </c>
      <c r="E3183" s="2" t="s">
        <v>144</v>
      </c>
      <c r="F3183" s="140">
        <v>4</v>
      </c>
      <c r="G3183" s="2" t="s">
        <v>318</v>
      </c>
      <c r="H3183" s="58">
        <v>4</v>
      </c>
      <c r="J3183" s="78" t="s">
        <v>117</v>
      </c>
      <c r="K3183" s="140" t="s">
        <v>152</v>
      </c>
      <c r="L3183" s="156" t="s">
        <v>48</v>
      </c>
      <c r="M3183" s="82">
        <f t="shared" si="186"/>
        <v>0</v>
      </c>
    </row>
    <row r="3184" spans="1:13" ht="30.75" thickBot="1">
      <c r="A3184" s="3"/>
      <c r="B3184" s="57" t="s">
        <v>132</v>
      </c>
      <c r="C3184" s="2"/>
      <c r="D3184" s="58" t="s">
        <v>132</v>
      </c>
      <c r="E3184" s="2" t="s">
        <v>478</v>
      </c>
      <c r="F3184" s="58">
        <v>5</v>
      </c>
      <c r="G3184" s="2" t="s">
        <v>269</v>
      </c>
      <c r="H3184" s="58">
        <v>4</v>
      </c>
      <c r="J3184" s="157" t="s">
        <v>135</v>
      </c>
      <c r="K3184" s="42" t="s">
        <v>107</v>
      </c>
      <c r="L3184" s="158"/>
      <c r="M3184" s="83"/>
    </row>
    <row r="3185" spans="1:13" ht="15.75" thickBot="1">
      <c r="A3185" s="4"/>
      <c r="B3185" s="58" t="s">
        <v>132</v>
      </c>
      <c r="C3185" s="5"/>
      <c r="D3185" s="58" t="s">
        <v>132</v>
      </c>
      <c r="E3185" s="5"/>
      <c r="F3185" s="58" t="s">
        <v>132</v>
      </c>
      <c r="G3185" s="5"/>
      <c r="H3185" s="58" t="s">
        <v>132</v>
      </c>
      <c r="K3185" s="90"/>
    </row>
    <row r="3186" spans="1:13" ht="15.75" thickBot="1">
      <c r="A3186"/>
      <c r="B3186"/>
      <c r="C3186"/>
      <c r="D3186"/>
      <c r="E3186"/>
      <c r="F3186"/>
      <c r="G3186"/>
      <c r="H3186"/>
      <c r="J3186"/>
      <c r="K3186"/>
      <c r="L3186"/>
    </row>
    <row r="3187" spans="1:13" ht="19.5" thickBot="1">
      <c r="A3187" s="391">
        <v>45478</v>
      </c>
      <c r="B3187" s="392"/>
      <c r="C3187" s="392"/>
      <c r="D3187" s="392"/>
      <c r="E3187" s="392"/>
      <c r="F3187" s="392"/>
      <c r="G3187" s="393"/>
      <c r="H3187" s="89">
        <f>SUM(B3189:B3202,D3189:D3202,F3189:F3202,H3189:H3202)+SUM(M3188:M3200)</f>
        <v>214</v>
      </c>
      <c r="J3187" s="53" t="s">
        <v>34</v>
      </c>
      <c r="K3187" s="54" t="s">
        <v>35</v>
      </c>
      <c r="L3187" s="91" t="s">
        <v>50</v>
      </c>
      <c r="M3187" s="161" t="s">
        <v>151</v>
      </c>
    </row>
    <row r="3188" spans="1:13" ht="60.75" thickBot="1">
      <c r="A3188" s="49" t="s">
        <v>0</v>
      </c>
      <c r="B3188" s="51" t="s">
        <v>120</v>
      </c>
      <c r="C3188" s="50" t="s">
        <v>1</v>
      </c>
      <c r="D3188" s="51" t="s">
        <v>120</v>
      </c>
      <c r="E3188" s="50" t="s">
        <v>112</v>
      </c>
      <c r="F3188" s="51" t="s">
        <v>120</v>
      </c>
      <c r="G3188" s="50" t="s">
        <v>131</v>
      </c>
      <c r="H3188" s="52" t="s">
        <v>120</v>
      </c>
      <c r="I3188" s="155">
        <f>H3187/230</f>
        <v>0.93043478260869561</v>
      </c>
      <c r="J3188" s="10" t="s">
        <v>21</v>
      </c>
      <c r="K3188" s="46" t="s">
        <v>467</v>
      </c>
      <c r="L3188" s="159" t="s">
        <v>47</v>
      </c>
      <c r="M3188" s="160">
        <f t="shared" ref="M3188:M3200" si="187">IF(L3188="✔",2,0)</f>
        <v>2</v>
      </c>
    </row>
    <row r="3189" spans="1:13" ht="45">
      <c r="A3189" s="47" t="s">
        <v>424</v>
      </c>
      <c r="B3189" s="48">
        <v>5</v>
      </c>
      <c r="C3189" s="48" t="s">
        <v>2</v>
      </c>
      <c r="D3189" s="48">
        <v>4</v>
      </c>
      <c r="E3189" s="48" t="s">
        <v>11</v>
      </c>
      <c r="F3189" s="55">
        <v>5</v>
      </c>
      <c r="G3189" s="48" t="s">
        <v>5</v>
      </c>
      <c r="H3189" s="138">
        <v>4</v>
      </c>
      <c r="J3189" s="7" t="s">
        <v>2</v>
      </c>
      <c r="K3189" s="2" t="s">
        <v>37</v>
      </c>
      <c r="L3189" s="156" t="s">
        <v>47</v>
      </c>
      <c r="M3189" s="82">
        <f t="shared" si="187"/>
        <v>2</v>
      </c>
    </row>
    <row r="3190" spans="1:13" ht="45">
      <c r="A3190" s="3" t="s">
        <v>113</v>
      </c>
      <c r="B3190" s="2">
        <v>4</v>
      </c>
      <c r="C3190" s="2" t="s">
        <v>21</v>
      </c>
      <c r="D3190" s="2">
        <v>2</v>
      </c>
      <c r="E3190" s="2" t="s">
        <v>479</v>
      </c>
      <c r="F3190" s="140">
        <v>5</v>
      </c>
      <c r="G3190" s="2" t="s">
        <v>6</v>
      </c>
      <c r="H3190" s="139">
        <v>4</v>
      </c>
      <c r="J3190" s="8" t="s">
        <v>4</v>
      </c>
      <c r="K3190" s="2" t="s">
        <v>39</v>
      </c>
      <c r="L3190" s="156" t="s">
        <v>47</v>
      </c>
      <c r="M3190" s="82">
        <f t="shared" si="187"/>
        <v>2</v>
      </c>
    </row>
    <row r="3191" spans="1:13" ht="45">
      <c r="A3191" s="3" t="s">
        <v>163</v>
      </c>
      <c r="B3191" s="2">
        <v>5</v>
      </c>
      <c r="C3191" s="2" t="s">
        <v>17</v>
      </c>
      <c r="D3191" s="2">
        <v>3</v>
      </c>
      <c r="E3191" s="2" t="s">
        <v>12</v>
      </c>
      <c r="F3191" s="140">
        <v>5</v>
      </c>
      <c r="G3191" s="2" t="s">
        <v>7</v>
      </c>
      <c r="H3191" s="139">
        <v>4</v>
      </c>
      <c r="J3191" s="8" t="s">
        <v>38</v>
      </c>
      <c r="K3191" s="2" t="s">
        <v>41</v>
      </c>
      <c r="L3191" s="156" t="s">
        <v>47</v>
      </c>
      <c r="M3191" s="82">
        <f t="shared" si="187"/>
        <v>2</v>
      </c>
    </row>
    <row r="3192" spans="1:13" ht="45">
      <c r="A3192" s="3" t="s">
        <v>114</v>
      </c>
      <c r="B3192" s="2">
        <v>5</v>
      </c>
      <c r="C3192" s="2" t="s">
        <v>4</v>
      </c>
      <c r="D3192" s="2">
        <v>3</v>
      </c>
      <c r="E3192" s="2" t="s">
        <v>13</v>
      </c>
      <c r="F3192" s="140">
        <v>4</v>
      </c>
      <c r="G3192" s="2" t="s">
        <v>8</v>
      </c>
      <c r="H3192" s="139">
        <v>4</v>
      </c>
      <c r="J3192" s="6" t="s">
        <v>20</v>
      </c>
      <c r="K3192" s="2" t="s">
        <v>44</v>
      </c>
      <c r="L3192" s="156" t="s">
        <v>47</v>
      </c>
      <c r="M3192" s="82">
        <f t="shared" si="187"/>
        <v>2</v>
      </c>
    </row>
    <row r="3193" spans="1:13" ht="60">
      <c r="A3193" s="3" t="s">
        <v>32</v>
      </c>
      <c r="B3193" s="2">
        <v>5</v>
      </c>
      <c r="C3193" s="2" t="s">
        <v>38</v>
      </c>
      <c r="D3193" s="2">
        <v>4</v>
      </c>
      <c r="E3193" s="2" t="s">
        <v>43</v>
      </c>
      <c r="F3193" s="140">
        <v>4</v>
      </c>
      <c r="G3193" s="2" t="s">
        <v>9</v>
      </c>
      <c r="H3193" s="139">
        <v>4</v>
      </c>
      <c r="J3193" s="8" t="s">
        <v>31</v>
      </c>
      <c r="K3193" s="2" t="s">
        <v>45</v>
      </c>
      <c r="L3193" s="156" t="s">
        <v>47</v>
      </c>
      <c r="M3193" s="82">
        <f t="shared" si="187"/>
        <v>2</v>
      </c>
    </row>
    <row r="3194" spans="1:13" ht="45">
      <c r="A3194" s="3" t="s">
        <v>115</v>
      </c>
      <c r="B3194" s="2">
        <v>5</v>
      </c>
      <c r="C3194" s="2" t="s">
        <v>27</v>
      </c>
      <c r="D3194" s="2">
        <v>4</v>
      </c>
      <c r="E3194" s="2" t="s">
        <v>14</v>
      </c>
      <c r="F3194" s="140">
        <v>4</v>
      </c>
      <c r="G3194" s="2" t="s">
        <v>10</v>
      </c>
      <c r="H3194" s="139">
        <v>4</v>
      </c>
      <c r="J3194" s="3" t="s">
        <v>33</v>
      </c>
      <c r="K3194" s="2" t="s">
        <v>49</v>
      </c>
      <c r="L3194" s="156" t="s">
        <v>47</v>
      </c>
      <c r="M3194" s="82">
        <f t="shared" si="187"/>
        <v>2</v>
      </c>
    </row>
    <row r="3195" spans="1:13" ht="45">
      <c r="A3195" s="3" t="s">
        <v>116</v>
      </c>
      <c r="B3195" s="2">
        <v>5</v>
      </c>
      <c r="C3195" s="2" t="s">
        <v>323</v>
      </c>
      <c r="D3195" s="2">
        <v>4</v>
      </c>
      <c r="E3195" s="2" t="s">
        <v>15</v>
      </c>
      <c r="F3195" s="140">
        <v>4</v>
      </c>
      <c r="G3195" s="2" t="s">
        <v>18</v>
      </c>
      <c r="H3195" s="139">
        <v>4</v>
      </c>
      <c r="J3195" s="8" t="s">
        <v>16</v>
      </c>
      <c r="K3195" s="2" t="s">
        <v>40</v>
      </c>
      <c r="L3195" s="156" t="s">
        <v>48</v>
      </c>
      <c r="M3195" s="82">
        <f t="shared" si="187"/>
        <v>0</v>
      </c>
    </row>
    <row r="3196" spans="1:13" ht="60">
      <c r="A3196" s="3" t="s">
        <v>117</v>
      </c>
      <c r="B3196" s="2">
        <v>3</v>
      </c>
      <c r="C3196" s="2" t="s">
        <v>130</v>
      </c>
      <c r="D3196" s="2">
        <v>4</v>
      </c>
      <c r="E3196" s="2" t="s">
        <v>16</v>
      </c>
      <c r="F3196" s="140">
        <v>4</v>
      </c>
      <c r="G3196" s="2" t="s">
        <v>252</v>
      </c>
      <c r="H3196" s="139">
        <v>4</v>
      </c>
      <c r="J3196" s="9" t="s">
        <v>27</v>
      </c>
      <c r="K3196" s="2" t="s">
        <v>476</v>
      </c>
      <c r="L3196" s="156" t="s">
        <v>47</v>
      </c>
      <c r="M3196" s="82">
        <f t="shared" si="187"/>
        <v>2</v>
      </c>
    </row>
    <row r="3197" spans="1:13" ht="45">
      <c r="A3197" s="3" t="s">
        <v>118</v>
      </c>
      <c r="B3197" s="2">
        <v>3</v>
      </c>
      <c r="C3197" s="2" t="s">
        <v>164</v>
      </c>
      <c r="D3197" s="2">
        <v>3</v>
      </c>
      <c r="E3197" s="2" t="s">
        <v>26</v>
      </c>
      <c r="F3197" s="140">
        <v>4</v>
      </c>
      <c r="G3197" s="2" t="s">
        <v>25</v>
      </c>
      <c r="H3197" s="139">
        <v>4</v>
      </c>
      <c r="J3197" s="6" t="s">
        <v>28</v>
      </c>
      <c r="K3197" s="2" t="s">
        <v>40</v>
      </c>
      <c r="L3197" s="156" t="s">
        <v>47</v>
      </c>
      <c r="M3197" s="82">
        <f t="shared" si="187"/>
        <v>2</v>
      </c>
    </row>
    <row r="3198" spans="1:13" ht="45">
      <c r="A3198" s="3" t="s">
        <v>161</v>
      </c>
      <c r="B3198" s="2">
        <v>5</v>
      </c>
      <c r="C3198" s="2" t="s">
        <v>31</v>
      </c>
      <c r="D3198" s="2">
        <v>4</v>
      </c>
      <c r="E3198" s="2" t="s">
        <v>23</v>
      </c>
      <c r="F3198" s="140">
        <v>4</v>
      </c>
      <c r="G3198" s="2" t="s">
        <v>28</v>
      </c>
      <c r="H3198" s="139">
        <v>4</v>
      </c>
      <c r="J3198" s="3" t="s">
        <v>119</v>
      </c>
      <c r="K3198" s="2" t="s">
        <v>46</v>
      </c>
      <c r="L3198" s="156" t="s">
        <v>47</v>
      </c>
      <c r="M3198" s="82">
        <f t="shared" si="187"/>
        <v>2</v>
      </c>
    </row>
    <row r="3199" spans="1:13" ht="45">
      <c r="A3199" s="3"/>
      <c r="B3199" s="57" t="s">
        <v>132</v>
      </c>
      <c r="C3199" s="2" t="s">
        <v>30</v>
      </c>
      <c r="D3199" s="2">
        <v>4</v>
      </c>
      <c r="E3199" s="2" t="s">
        <v>490</v>
      </c>
      <c r="F3199" s="140">
        <v>4</v>
      </c>
      <c r="G3199" s="2" t="s">
        <v>29</v>
      </c>
      <c r="H3199" s="139">
        <v>4</v>
      </c>
      <c r="J3199" s="9" t="s">
        <v>31</v>
      </c>
      <c r="K3199" s="2" t="s">
        <v>51</v>
      </c>
      <c r="L3199" s="156" t="s">
        <v>47</v>
      </c>
      <c r="M3199" s="82">
        <f t="shared" si="187"/>
        <v>2</v>
      </c>
    </row>
    <row r="3200" spans="1:13" ht="30.75" thickBot="1">
      <c r="A3200" s="3"/>
      <c r="B3200" s="57" t="s">
        <v>132</v>
      </c>
      <c r="C3200" s="2"/>
      <c r="D3200" s="58" t="s">
        <v>132</v>
      </c>
      <c r="E3200" s="2" t="s">
        <v>144</v>
      </c>
      <c r="F3200" s="140">
        <v>4</v>
      </c>
      <c r="G3200" s="2" t="s">
        <v>318</v>
      </c>
      <c r="H3200" s="58">
        <v>4</v>
      </c>
      <c r="J3200" s="78" t="s">
        <v>117</v>
      </c>
      <c r="K3200" s="140" t="s">
        <v>152</v>
      </c>
      <c r="L3200" s="156" t="s">
        <v>48</v>
      </c>
      <c r="M3200" s="82">
        <f t="shared" si="187"/>
        <v>0</v>
      </c>
    </row>
    <row r="3201" spans="1:13" ht="30.75" thickBot="1">
      <c r="A3201" s="3"/>
      <c r="B3201" s="57" t="s">
        <v>132</v>
      </c>
      <c r="C3201" s="2"/>
      <c r="D3201" s="58" t="s">
        <v>132</v>
      </c>
      <c r="E3201" s="2" t="s">
        <v>478</v>
      </c>
      <c r="F3201" s="58">
        <v>5</v>
      </c>
      <c r="G3201" s="2" t="s">
        <v>269</v>
      </c>
      <c r="H3201" s="58">
        <v>4</v>
      </c>
      <c r="J3201" s="157" t="s">
        <v>135</v>
      </c>
      <c r="K3201" s="42" t="s">
        <v>107</v>
      </c>
      <c r="L3201" s="158"/>
      <c r="M3201" s="83"/>
    </row>
    <row r="3202" spans="1:13" ht="15.75" thickBot="1">
      <c r="A3202" s="4"/>
      <c r="B3202" s="58" t="s">
        <v>132</v>
      </c>
      <c r="C3202" s="5"/>
      <c r="D3202" s="58" t="s">
        <v>132</v>
      </c>
      <c r="E3202" s="5"/>
      <c r="F3202" s="58" t="s">
        <v>132</v>
      </c>
      <c r="G3202" s="5"/>
      <c r="H3202" s="58" t="s">
        <v>132</v>
      </c>
      <c r="K3202" s="90"/>
    </row>
    <row r="3203" spans="1:13" ht="15.75" thickBot="1">
      <c r="A3203"/>
      <c r="B3203"/>
      <c r="C3203"/>
      <c r="D3203"/>
      <c r="E3203"/>
      <c r="F3203"/>
      <c r="G3203"/>
      <c r="H3203"/>
      <c r="J3203"/>
      <c r="K3203"/>
      <c r="L3203"/>
    </row>
    <row r="3204" spans="1:13" ht="19.5" thickBot="1">
      <c r="A3204" s="391">
        <v>45479</v>
      </c>
      <c r="B3204" s="392"/>
      <c r="C3204" s="392"/>
      <c r="D3204" s="392"/>
      <c r="E3204" s="392"/>
      <c r="F3204" s="392"/>
      <c r="G3204" s="393"/>
      <c r="H3204" s="89">
        <f>SUM(B3206:B3219,D3206:D3219,F3206:F3219,H3206:H3219)+SUM(M3205:M3217)</f>
        <v>214</v>
      </c>
      <c r="J3204" s="53" t="s">
        <v>34</v>
      </c>
      <c r="K3204" s="54" t="s">
        <v>35</v>
      </c>
      <c r="L3204" s="91" t="s">
        <v>50</v>
      </c>
      <c r="M3204" s="161" t="s">
        <v>151</v>
      </c>
    </row>
    <row r="3205" spans="1:13" ht="60.75" thickBot="1">
      <c r="A3205" s="49" t="s">
        <v>0</v>
      </c>
      <c r="B3205" s="51" t="s">
        <v>120</v>
      </c>
      <c r="C3205" s="50" t="s">
        <v>1</v>
      </c>
      <c r="D3205" s="51" t="s">
        <v>120</v>
      </c>
      <c r="E3205" s="50" t="s">
        <v>112</v>
      </c>
      <c r="F3205" s="51" t="s">
        <v>120</v>
      </c>
      <c r="G3205" s="50" t="s">
        <v>131</v>
      </c>
      <c r="H3205" s="52" t="s">
        <v>120</v>
      </c>
      <c r="I3205" s="155">
        <f>H3204/230</f>
        <v>0.93043478260869561</v>
      </c>
      <c r="J3205" s="10" t="s">
        <v>21</v>
      </c>
      <c r="K3205" s="46" t="s">
        <v>467</v>
      </c>
      <c r="L3205" s="159" t="s">
        <v>47</v>
      </c>
      <c r="M3205" s="160">
        <f t="shared" ref="M3205:M3217" si="188">IF(L3205="✔",2,0)</f>
        <v>2</v>
      </c>
    </row>
    <row r="3206" spans="1:13" ht="45">
      <c r="A3206" s="47" t="s">
        <v>424</v>
      </c>
      <c r="B3206" s="48">
        <v>5</v>
      </c>
      <c r="C3206" s="48" t="s">
        <v>2</v>
      </c>
      <c r="D3206" s="48">
        <v>4</v>
      </c>
      <c r="E3206" s="48" t="s">
        <v>11</v>
      </c>
      <c r="F3206" s="55">
        <v>5</v>
      </c>
      <c r="G3206" s="48" t="s">
        <v>5</v>
      </c>
      <c r="H3206" s="138">
        <v>4</v>
      </c>
      <c r="J3206" s="7" t="s">
        <v>2</v>
      </c>
      <c r="K3206" s="2" t="s">
        <v>37</v>
      </c>
      <c r="L3206" s="156" t="s">
        <v>47</v>
      </c>
      <c r="M3206" s="82">
        <f t="shared" si="188"/>
        <v>2</v>
      </c>
    </row>
    <row r="3207" spans="1:13" ht="45">
      <c r="A3207" s="3" t="s">
        <v>113</v>
      </c>
      <c r="B3207" s="2">
        <v>4</v>
      </c>
      <c r="C3207" s="2" t="s">
        <v>21</v>
      </c>
      <c r="D3207" s="2">
        <v>2</v>
      </c>
      <c r="E3207" s="2" t="s">
        <v>479</v>
      </c>
      <c r="F3207" s="140">
        <v>5</v>
      </c>
      <c r="G3207" s="2" t="s">
        <v>6</v>
      </c>
      <c r="H3207" s="139">
        <v>4</v>
      </c>
      <c r="J3207" s="8" t="s">
        <v>4</v>
      </c>
      <c r="K3207" s="2" t="s">
        <v>39</v>
      </c>
      <c r="L3207" s="156" t="s">
        <v>47</v>
      </c>
      <c r="M3207" s="82">
        <f t="shared" si="188"/>
        <v>2</v>
      </c>
    </row>
    <row r="3208" spans="1:13" ht="45">
      <c r="A3208" s="3" t="s">
        <v>163</v>
      </c>
      <c r="B3208" s="2">
        <v>5</v>
      </c>
      <c r="C3208" s="2" t="s">
        <v>17</v>
      </c>
      <c r="D3208" s="2">
        <v>3</v>
      </c>
      <c r="E3208" s="2" t="s">
        <v>12</v>
      </c>
      <c r="F3208" s="140">
        <v>5</v>
      </c>
      <c r="G3208" s="2" t="s">
        <v>7</v>
      </c>
      <c r="H3208" s="139">
        <v>4</v>
      </c>
      <c r="J3208" s="8" t="s">
        <v>38</v>
      </c>
      <c r="K3208" s="2" t="s">
        <v>41</v>
      </c>
      <c r="L3208" s="156" t="s">
        <v>47</v>
      </c>
      <c r="M3208" s="82">
        <f t="shared" si="188"/>
        <v>2</v>
      </c>
    </row>
    <row r="3209" spans="1:13" ht="45">
      <c r="A3209" s="3" t="s">
        <v>114</v>
      </c>
      <c r="B3209" s="2">
        <v>5</v>
      </c>
      <c r="C3209" s="2" t="s">
        <v>4</v>
      </c>
      <c r="D3209" s="2">
        <v>3</v>
      </c>
      <c r="E3209" s="2" t="s">
        <v>13</v>
      </c>
      <c r="F3209" s="140">
        <v>4</v>
      </c>
      <c r="G3209" s="2" t="s">
        <v>8</v>
      </c>
      <c r="H3209" s="139">
        <v>4</v>
      </c>
      <c r="J3209" s="6" t="s">
        <v>20</v>
      </c>
      <c r="K3209" s="2" t="s">
        <v>44</v>
      </c>
      <c r="L3209" s="156" t="s">
        <v>47</v>
      </c>
      <c r="M3209" s="82">
        <f t="shared" si="188"/>
        <v>2</v>
      </c>
    </row>
    <row r="3210" spans="1:13" ht="60">
      <c r="A3210" s="3" t="s">
        <v>32</v>
      </c>
      <c r="B3210" s="2">
        <v>5</v>
      </c>
      <c r="C3210" s="2" t="s">
        <v>38</v>
      </c>
      <c r="D3210" s="2">
        <v>4</v>
      </c>
      <c r="E3210" s="2" t="s">
        <v>43</v>
      </c>
      <c r="F3210" s="140">
        <v>4</v>
      </c>
      <c r="G3210" s="2" t="s">
        <v>9</v>
      </c>
      <c r="H3210" s="139">
        <v>4</v>
      </c>
      <c r="J3210" s="8" t="s">
        <v>31</v>
      </c>
      <c r="K3210" s="2" t="s">
        <v>45</v>
      </c>
      <c r="L3210" s="156" t="s">
        <v>47</v>
      </c>
      <c r="M3210" s="82">
        <f t="shared" si="188"/>
        <v>2</v>
      </c>
    </row>
    <row r="3211" spans="1:13" ht="45">
      <c r="A3211" s="3" t="s">
        <v>115</v>
      </c>
      <c r="B3211" s="2">
        <v>5</v>
      </c>
      <c r="C3211" s="2" t="s">
        <v>27</v>
      </c>
      <c r="D3211" s="2">
        <v>4</v>
      </c>
      <c r="E3211" s="2" t="s">
        <v>14</v>
      </c>
      <c r="F3211" s="140">
        <v>4</v>
      </c>
      <c r="G3211" s="2" t="s">
        <v>10</v>
      </c>
      <c r="H3211" s="139">
        <v>4</v>
      </c>
      <c r="J3211" s="3" t="s">
        <v>33</v>
      </c>
      <c r="K3211" s="2" t="s">
        <v>49</v>
      </c>
      <c r="L3211" s="156" t="s">
        <v>47</v>
      </c>
      <c r="M3211" s="82">
        <f t="shared" si="188"/>
        <v>2</v>
      </c>
    </row>
    <row r="3212" spans="1:13" ht="45">
      <c r="A3212" s="3" t="s">
        <v>116</v>
      </c>
      <c r="B3212" s="2">
        <v>5</v>
      </c>
      <c r="C3212" s="2" t="s">
        <v>323</v>
      </c>
      <c r="D3212" s="2">
        <v>4</v>
      </c>
      <c r="E3212" s="2" t="s">
        <v>15</v>
      </c>
      <c r="F3212" s="140">
        <v>4</v>
      </c>
      <c r="G3212" s="2" t="s">
        <v>18</v>
      </c>
      <c r="H3212" s="139">
        <v>4</v>
      </c>
      <c r="J3212" s="8" t="s">
        <v>16</v>
      </c>
      <c r="K3212" s="2" t="s">
        <v>40</v>
      </c>
      <c r="L3212" s="156" t="s">
        <v>48</v>
      </c>
      <c r="M3212" s="82">
        <f t="shared" si="188"/>
        <v>0</v>
      </c>
    </row>
    <row r="3213" spans="1:13" ht="60">
      <c r="A3213" s="3" t="s">
        <v>117</v>
      </c>
      <c r="B3213" s="2">
        <v>3</v>
      </c>
      <c r="C3213" s="2" t="s">
        <v>130</v>
      </c>
      <c r="D3213" s="2">
        <v>4</v>
      </c>
      <c r="E3213" s="2" t="s">
        <v>16</v>
      </c>
      <c r="F3213" s="140">
        <v>4</v>
      </c>
      <c r="G3213" s="2" t="s">
        <v>252</v>
      </c>
      <c r="H3213" s="139">
        <v>4</v>
      </c>
      <c r="J3213" s="9" t="s">
        <v>27</v>
      </c>
      <c r="K3213" s="2" t="s">
        <v>476</v>
      </c>
      <c r="L3213" s="156" t="s">
        <v>47</v>
      </c>
      <c r="M3213" s="82">
        <f t="shared" si="188"/>
        <v>2</v>
      </c>
    </row>
    <row r="3214" spans="1:13" ht="45">
      <c r="A3214" s="3" t="s">
        <v>118</v>
      </c>
      <c r="B3214" s="2">
        <v>3</v>
      </c>
      <c r="C3214" s="2" t="s">
        <v>164</v>
      </c>
      <c r="D3214" s="2">
        <v>3</v>
      </c>
      <c r="E3214" s="2" t="s">
        <v>26</v>
      </c>
      <c r="F3214" s="140">
        <v>4</v>
      </c>
      <c r="G3214" s="2" t="s">
        <v>25</v>
      </c>
      <c r="H3214" s="139">
        <v>4</v>
      </c>
      <c r="J3214" s="6" t="s">
        <v>28</v>
      </c>
      <c r="K3214" s="2" t="s">
        <v>40</v>
      </c>
      <c r="L3214" s="156" t="s">
        <v>47</v>
      </c>
      <c r="M3214" s="82">
        <f t="shared" si="188"/>
        <v>2</v>
      </c>
    </row>
    <row r="3215" spans="1:13" ht="45">
      <c r="A3215" s="3" t="s">
        <v>161</v>
      </c>
      <c r="B3215" s="2">
        <v>5</v>
      </c>
      <c r="C3215" s="2" t="s">
        <v>31</v>
      </c>
      <c r="D3215" s="2">
        <v>4</v>
      </c>
      <c r="E3215" s="2" t="s">
        <v>23</v>
      </c>
      <c r="F3215" s="140">
        <v>4</v>
      </c>
      <c r="G3215" s="2" t="s">
        <v>28</v>
      </c>
      <c r="H3215" s="139">
        <v>4</v>
      </c>
      <c r="J3215" s="3" t="s">
        <v>119</v>
      </c>
      <c r="K3215" s="2" t="s">
        <v>46</v>
      </c>
      <c r="L3215" s="156" t="s">
        <v>47</v>
      </c>
      <c r="M3215" s="82">
        <f t="shared" si="188"/>
        <v>2</v>
      </c>
    </row>
    <row r="3216" spans="1:13" ht="45">
      <c r="A3216" s="3"/>
      <c r="B3216" s="57" t="s">
        <v>132</v>
      </c>
      <c r="C3216" s="2" t="s">
        <v>30</v>
      </c>
      <c r="D3216" s="2">
        <v>4</v>
      </c>
      <c r="E3216" s="2" t="s">
        <v>490</v>
      </c>
      <c r="F3216" s="140">
        <v>4</v>
      </c>
      <c r="G3216" s="2" t="s">
        <v>29</v>
      </c>
      <c r="H3216" s="139">
        <v>4</v>
      </c>
      <c r="J3216" s="9" t="s">
        <v>31</v>
      </c>
      <c r="K3216" s="2" t="s">
        <v>51</v>
      </c>
      <c r="L3216" s="156" t="s">
        <v>47</v>
      </c>
      <c r="M3216" s="82">
        <f t="shared" si="188"/>
        <v>2</v>
      </c>
    </row>
    <row r="3217" spans="1:13" ht="30.75" thickBot="1">
      <c r="A3217" s="3"/>
      <c r="B3217" s="57" t="s">
        <v>132</v>
      </c>
      <c r="C3217" s="2"/>
      <c r="D3217" s="58" t="s">
        <v>132</v>
      </c>
      <c r="E3217" s="2" t="s">
        <v>144</v>
      </c>
      <c r="F3217" s="140">
        <v>4</v>
      </c>
      <c r="G3217" s="2" t="s">
        <v>318</v>
      </c>
      <c r="H3217" s="58">
        <v>4</v>
      </c>
      <c r="J3217" s="78" t="s">
        <v>117</v>
      </c>
      <c r="K3217" s="140" t="s">
        <v>152</v>
      </c>
      <c r="L3217" s="156" t="s">
        <v>48</v>
      </c>
      <c r="M3217" s="82">
        <f t="shared" si="188"/>
        <v>0</v>
      </c>
    </row>
    <row r="3218" spans="1:13" ht="30.75" thickBot="1">
      <c r="A3218" s="3"/>
      <c r="B3218" s="57" t="s">
        <v>132</v>
      </c>
      <c r="C3218" s="2"/>
      <c r="D3218" s="58" t="s">
        <v>132</v>
      </c>
      <c r="E3218" s="2" t="s">
        <v>478</v>
      </c>
      <c r="F3218" s="58">
        <v>5</v>
      </c>
      <c r="G3218" s="2" t="s">
        <v>269</v>
      </c>
      <c r="H3218" s="58">
        <v>4</v>
      </c>
      <c r="J3218" s="157" t="s">
        <v>135</v>
      </c>
      <c r="K3218" s="42" t="s">
        <v>107</v>
      </c>
      <c r="L3218" s="158"/>
      <c r="M3218" s="83"/>
    </row>
    <row r="3219" spans="1:13" ht="15.75" thickBot="1">
      <c r="A3219" s="4"/>
      <c r="B3219" s="58" t="s">
        <v>132</v>
      </c>
      <c r="C3219" s="5"/>
      <c r="D3219" s="58" t="s">
        <v>132</v>
      </c>
      <c r="E3219" s="5"/>
      <c r="F3219" s="58" t="s">
        <v>132</v>
      </c>
      <c r="G3219" s="5"/>
      <c r="H3219" s="58" t="s">
        <v>132</v>
      </c>
      <c r="K3219" s="90"/>
    </row>
    <row r="3220" spans="1:13" ht="15.75" thickBot="1">
      <c r="A3220"/>
      <c r="B3220"/>
      <c r="C3220"/>
      <c r="D3220"/>
      <c r="E3220"/>
      <c r="F3220"/>
      <c r="G3220"/>
      <c r="H3220"/>
      <c r="J3220"/>
      <c r="K3220"/>
      <c r="L3220"/>
    </row>
    <row r="3221" spans="1:13" ht="19.5" thickBot="1">
      <c r="A3221" s="391">
        <v>45480</v>
      </c>
      <c r="B3221" s="392"/>
      <c r="C3221" s="392"/>
      <c r="D3221" s="392"/>
      <c r="E3221" s="392"/>
      <c r="F3221" s="392"/>
      <c r="G3221" s="393"/>
      <c r="H3221" s="89">
        <f>SUM(B3223:B3236,D3223:D3236,F3223:F3236,H3223:H3236)+SUM(M3222:M3234)</f>
        <v>214</v>
      </c>
      <c r="J3221" s="53" t="s">
        <v>34</v>
      </c>
      <c r="K3221" s="54" t="s">
        <v>35</v>
      </c>
      <c r="L3221" s="91" t="s">
        <v>50</v>
      </c>
      <c r="M3221" s="161" t="s">
        <v>151</v>
      </c>
    </row>
    <row r="3222" spans="1:13" ht="60.75" thickBot="1">
      <c r="A3222" s="49" t="s">
        <v>0</v>
      </c>
      <c r="B3222" s="51" t="s">
        <v>120</v>
      </c>
      <c r="C3222" s="50" t="s">
        <v>1</v>
      </c>
      <c r="D3222" s="51" t="s">
        <v>120</v>
      </c>
      <c r="E3222" s="50" t="s">
        <v>112</v>
      </c>
      <c r="F3222" s="51" t="s">
        <v>120</v>
      </c>
      <c r="G3222" s="50" t="s">
        <v>131</v>
      </c>
      <c r="H3222" s="52" t="s">
        <v>120</v>
      </c>
      <c r="I3222" s="155">
        <f>H3221/230</f>
        <v>0.93043478260869561</v>
      </c>
      <c r="J3222" s="10" t="s">
        <v>21</v>
      </c>
      <c r="K3222" s="46" t="s">
        <v>467</v>
      </c>
      <c r="L3222" s="159" t="s">
        <v>47</v>
      </c>
      <c r="M3222" s="160">
        <f t="shared" ref="M3222:M3234" si="189">IF(L3222="✔",2,0)</f>
        <v>2</v>
      </c>
    </row>
    <row r="3223" spans="1:13" ht="45">
      <c r="A3223" s="47" t="s">
        <v>424</v>
      </c>
      <c r="B3223" s="48">
        <v>5</v>
      </c>
      <c r="C3223" s="48" t="s">
        <v>2</v>
      </c>
      <c r="D3223" s="48">
        <v>4</v>
      </c>
      <c r="E3223" s="48" t="s">
        <v>11</v>
      </c>
      <c r="F3223" s="55">
        <v>5</v>
      </c>
      <c r="G3223" s="48" t="s">
        <v>5</v>
      </c>
      <c r="H3223" s="138">
        <v>4</v>
      </c>
      <c r="J3223" s="7" t="s">
        <v>2</v>
      </c>
      <c r="K3223" s="2" t="s">
        <v>37</v>
      </c>
      <c r="L3223" s="156" t="s">
        <v>47</v>
      </c>
      <c r="M3223" s="82">
        <f t="shared" si="189"/>
        <v>2</v>
      </c>
    </row>
    <row r="3224" spans="1:13" ht="45">
      <c r="A3224" s="3" t="s">
        <v>113</v>
      </c>
      <c r="B3224" s="2">
        <v>4</v>
      </c>
      <c r="C3224" s="2" t="s">
        <v>21</v>
      </c>
      <c r="D3224" s="2">
        <v>2</v>
      </c>
      <c r="E3224" s="2" t="s">
        <v>479</v>
      </c>
      <c r="F3224" s="140">
        <v>5</v>
      </c>
      <c r="G3224" s="2" t="s">
        <v>6</v>
      </c>
      <c r="H3224" s="139">
        <v>4</v>
      </c>
      <c r="J3224" s="8" t="s">
        <v>4</v>
      </c>
      <c r="K3224" s="2" t="s">
        <v>39</v>
      </c>
      <c r="L3224" s="156" t="s">
        <v>47</v>
      </c>
      <c r="M3224" s="82">
        <f t="shared" si="189"/>
        <v>2</v>
      </c>
    </row>
    <row r="3225" spans="1:13" ht="45">
      <c r="A3225" s="3" t="s">
        <v>163</v>
      </c>
      <c r="B3225" s="2">
        <v>5</v>
      </c>
      <c r="C3225" s="2" t="s">
        <v>17</v>
      </c>
      <c r="D3225" s="2">
        <v>3</v>
      </c>
      <c r="E3225" s="2" t="s">
        <v>12</v>
      </c>
      <c r="F3225" s="140">
        <v>5</v>
      </c>
      <c r="G3225" s="2" t="s">
        <v>7</v>
      </c>
      <c r="H3225" s="139">
        <v>4</v>
      </c>
      <c r="J3225" s="8" t="s">
        <v>38</v>
      </c>
      <c r="K3225" s="2" t="s">
        <v>41</v>
      </c>
      <c r="L3225" s="156" t="s">
        <v>47</v>
      </c>
      <c r="M3225" s="82">
        <f t="shared" si="189"/>
        <v>2</v>
      </c>
    </row>
    <row r="3226" spans="1:13" ht="45">
      <c r="A3226" s="3" t="s">
        <v>114</v>
      </c>
      <c r="B3226" s="2">
        <v>5</v>
      </c>
      <c r="C3226" s="2" t="s">
        <v>4</v>
      </c>
      <c r="D3226" s="2">
        <v>3</v>
      </c>
      <c r="E3226" s="2" t="s">
        <v>13</v>
      </c>
      <c r="F3226" s="140">
        <v>4</v>
      </c>
      <c r="G3226" s="2" t="s">
        <v>8</v>
      </c>
      <c r="H3226" s="139">
        <v>4</v>
      </c>
      <c r="J3226" s="6" t="s">
        <v>20</v>
      </c>
      <c r="K3226" s="2" t="s">
        <v>44</v>
      </c>
      <c r="L3226" s="156" t="s">
        <v>47</v>
      </c>
      <c r="M3226" s="82">
        <f t="shared" si="189"/>
        <v>2</v>
      </c>
    </row>
    <row r="3227" spans="1:13" ht="60">
      <c r="A3227" s="3" t="s">
        <v>32</v>
      </c>
      <c r="B3227" s="2">
        <v>5</v>
      </c>
      <c r="C3227" s="2" t="s">
        <v>38</v>
      </c>
      <c r="D3227" s="2">
        <v>4</v>
      </c>
      <c r="E3227" s="2" t="s">
        <v>43</v>
      </c>
      <c r="F3227" s="140">
        <v>4</v>
      </c>
      <c r="G3227" s="2" t="s">
        <v>9</v>
      </c>
      <c r="H3227" s="139">
        <v>4</v>
      </c>
      <c r="J3227" s="8" t="s">
        <v>31</v>
      </c>
      <c r="K3227" s="2" t="s">
        <v>45</v>
      </c>
      <c r="L3227" s="156" t="s">
        <v>47</v>
      </c>
      <c r="M3227" s="82">
        <f t="shared" si="189"/>
        <v>2</v>
      </c>
    </row>
    <row r="3228" spans="1:13" ht="45">
      <c r="A3228" s="3" t="s">
        <v>115</v>
      </c>
      <c r="B3228" s="2">
        <v>5</v>
      </c>
      <c r="C3228" s="2" t="s">
        <v>27</v>
      </c>
      <c r="D3228" s="2">
        <v>4</v>
      </c>
      <c r="E3228" s="2" t="s">
        <v>14</v>
      </c>
      <c r="F3228" s="140">
        <v>4</v>
      </c>
      <c r="G3228" s="2" t="s">
        <v>10</v>
      </c>
      <c r="H3228" s="139">
        <v>4</v>
      </c>
      <c r="J3228" s="3" t="s">
        <v>33</v>
      </c>
      <c r="K3228" s="2" t="s">
        <v>49</v>
      </c>
      <c r="L3228" s="156" t="s">
        <v>47</v>
      </c>
      <c r="M3228" s="82">
        <f t="shared" si="189"/>
        <v>2</v>
      </c>
    </row>
    <row r="3229" spans="1:13" ht="45">
      <c r="A3229" s="3" t="s">
        <v>116</v>
      </c>
      <c r="B3229" s="2">
        <v>5</v>
      </c>
      <c r="C3229" s="2" t="s">
        <v>323</v>
      </c>
      <c r="D3229" s="2">
        <v>4</v>
      </c>
      <c r="E3229" s="2" t="s">
        <v>15</v>
      </c>
      <c r="F3229" s="140">
        <v>4</v>
      </c>
      <c r="G3229" s="2" t="s">
        <v>18</v>
      </c>
      <c r="H3229" s="139">
        <v>4</v>
      </c>
      <c r="J3229" s="8" t="s">
        <v>16</v>
      </c>
      <c r="K3229" s="2" t="s">
        <v>40</v>
      </c>
      <c r="L3229" s="156" t="s">
        <v>48</v>
      </c>
      <c r="M3229" s="82">
        <f t="shared" si="189"/>
        <v>0</v>
      </c>
    </row>
    <row r="3230" spans="1:13" ht="60">
      <c r="A3230" s="3" t="s">
        <v>117</v>
      </c>
      <c r="B3230" s="2">
        <v>3</v>
      </c>
      <c r="C3230" s="2" t="s">
        <v>130</v>
      </c>
      <c r="D3230" s="2">
        <v>4</v>
      </c>
      <c r="E3230" s="2" t="s">
        <v>16</v>
      </c>
      <c r="F3230" s="140">
        <v>4</v>
      </c>
      <c r="G3230" s="2" t="s">
        <v>252</v>
      </c>
      <c r="H3230" s="139">
        <v>4</v>
      </c>
      <c r="J3230" s="9" t="s">
        <v>27</v>
      </c>
      <c r="K3230" s="2" t="s">
        <v>476</v>
      </c>
      <c r="L3230" s="156" t="s">
        <v>47</v>
      </c>
      <c r="M3230" s="82">
        <f t="shared" si="189"/>
        <v>2</v>
      </c>
    </row>
    <row r="3231" spans="1:13" ht="45">
      <c r="A3231" s="3" t="s">
        <v>118</v>
      </c>
      <c r="B3231" s="2">
        <v>3</v>
      </c>
      <c r="C3231" s="2" t="s">
        <v>164</v>
      </c>
      <c r="D3231" s="2">
        <v>3</v>
      </c>
      <c r="E3231" s="2" t="s">
        <v>26</v>
      </c>
      <c r="F3231" s="140">
        <v>4</v>
      </c>
      <c r="G3231" s="2" t="s">
        <v>25</v>
      </c>
      <c r="H3231" s="139">
        <v>4</v>
      </c>
      <c r="J3231" s="6" t="s">
        <v>28</v>
      </c>
      <c r="K3231" s="2" t="s">
        <v>40</v>
      </c>
      <c r="L3231" s="156" t="s">
        <v>47</v>
      </c>
      <c r="M3231" s="82">
        <f t="shared" si="189"/>
        <v>2</v>
      </c>
    </row>
    <row r="3232" spans="1:13" ht="45">
      <c r="A3232" s="3" t="s">
        <v>161</v>
      </c>
      <c r="B3232" s="2">
        <v>5</v>
      </c>
      <c r="C3232" s="2" t="s">
        <v>31</v>
      </c>
      <c r="D3232" s="2">
        <v>4</v>
      </c>
      <c r="E3232" s="2" t="s">
        <v>23</v>
      </c>
      <c r="F3232" s="140">
        <v>4</v>
      </c>
      <c r="G3232" s="2" t="s">
        <v>28</v>
      </c>
      <c r="H3232" s="139">
        <v>4</v>
      </c>
      <c r="J3232" s="3" t="s">
        <v>119</v>
      </c>
      <c r="K3232" s="2" t="s">
        <v>46</v>
      </c>
      <c r="L3232" s="156" t="s">
        <v>47</v>
      </c>
      <c r="M3232" s="82">
        <f t="shared" si="189"/>
        <v>2</v>
      </c>
    </row>
    <row r="3233" spans="1:13" ht="45">
      <c r="A3233" s="3"/>
      <c r="B3233" s="57" t="s">
        <v>132</v>
      </c>
      <c r="C3233" s="2" t="s">
        <v>30</v>
      </c>
      <c r="D3233" s="2">
        <v>4</v>
      </c>
      <c r="E3233" s="2" t="s">
        <v>490</v>
      </c>
      <c r="F3233" s="140">
        <v>4</v>
      </c>
      <c r="G3233" s="2" t="s">
        <v>29</v>
      </c>
      <c r="H3233" s="139">
        <v>4</v>
      </c>
      <c r="J3233" s="9" t="s">
        <v>31</v>
      </c>
      <c r="K3233" s="2" t="s">
        <v>51</v>
      </c>
      <c r="L3233" s="156" t="s">
        <v>47</v>
      </c>
      <c r="M3233" s="82">
        <f t="shared" si="189"/>
        <v>2</v>
      </c>
    </row>
    <row r="3234" spans="1:13" ht="30.75" thickBot="1">
      <c r="A3234" s="3"/>
      <c r="B3234" s="57" t="s">
        <v>132</v>
      </c>
      <c r="C3234" s="2"/>
      <c r="D3234" s="58" t="s">
        <v>132</v>
      </c>
      <c r="E3234" s="2" t="s">
        <v>144</v>
      </c>
      <c r="F3234" s="140">
        <v>4</v>
      </c>
      <c r="G3234" s="2" t="s">
        <v>318</v>
      </c>
      <c r="H3234" s="58">
        <v>4</v>
      </c>
      <c r="J3234" s="78" t="s">
        <v>117</v>
      </c>
      <c r="K3234" s="140" t="s">
        <v>152</v>
      </c>
      <c r="L3234" s="156" t="s">
        <v>48</v>
      </c>
      <c r="M3234" s="82">
        <f t="shared" si="189"/>
        <v>0</v>
      </c>
    </row>
    <row r="3235" spans="1:13" ht="30.75" thickBot="1">
      <c r="A3235" s="3"/>
      <c r="B3235" s="57" t="s">
        <v>132</v>
      </c>
      <c r="C3235" s="2"/>
      <c r="D3235" s="58" t="s">
        <v>132</v>
      </c>
      <c r="E3235" s="2" t="s">
        <v>478</v>
      </c>
      <c r="F3235" s="58">
        <v>5</v>
      </c>
      <c r="G3235" s="2" t="s">
        <v>269</v>
      </c>
      <c r="H3235" s="58">
        <v>4</v>
      </c>
      <c r="J3235" s="157" t="s">
        <v>135</v>
      </c>
      <c r="K3235" s="42" t="s">
        <v>107</v>
      </c>
      <c r="L3235" s="158"/>
      <c r="M3235" s="83"/>
    </row>
    <row r="3236" spans="1:13" ht="15.75" thickBot="1">
      <c r="A3236" s="4"/>
      <c r="B3236" s="58" t="s">
        <v>132</v>
      </c>
      <c r="C3236" s="5"/>
      <c r="D3236" s="58" t="s">
        <v>132</v>
      </c>
      <c r="E3236" s="5"/>
      <c r="F3236" s="58" t="s">
        <v>132</v>
      </c>
      <c r="G3236" s="5"/>
      <c r="H3236" s="58" t="s">
        <v>132</v>
      </c>
      <c r="K3236" s="90"/>
    </row>
    <row r="3237" spans="1:13" ht="15.75" thickBot="1">
      <c r="A3237"/>
      <c r="B3237"/>
      <c r="C3237"/>
      <c r="D3237"/>
      <c r="E3237"/>
      <c r="F3237"/>
      <c r="G3237"/>
      <c r="H3237"/>
      <c r="J3237"/>
      <c r="K3237"/>
      <c r="L3237"/>
    </row>
    <row r="3238" spans="1:13" ht="19.5" thickBot="1">
      <c r="A3238" s="391">
        <v>45481</v>
      </c>
      <c r="B3238" s="392"/>
      <c r="C3238" s="392"/>
      <c r="D3238" s="392"/>
      <c r="E3238" s="392"/>
      <c r="F3238" s="392"/>
      <c r="G3238" s="393"/>
      <c r="H3238" s="89">
        <f>SUM(B3240:B3253,D3240:D3253,F3240:F3253,H3240:H3253)+SUM(M3239:M3251)</f>
        <v>218</v>
      </c>
      <c r="J3238" s="53" t="s">
        <v>34</v>
      </c>
      <c r="K3238" s="54" t="s">
        <v>35</v>
      </c>
      <c r="L3238" s="91" t="s">
        <v>50</v>
      </c>
      <c r="M3238" s="161" t="s">
        <v>151</v>
      </c>
    </row>
    <row r="3239" spans="1:13" ht="60.75" thickBot="1">
      <c r="A3239" s="49" t="s">
        <v>0</v>
      </c>
      <c r="B3239" s="51" t="s">
        <v>120</v>
      </c>
      <c r="C3239" s="50" t="s">
        <v>1</v>
      </c>
      <c r="D3239" s="51" t="s">
        <v>120</v>
      </c>
      <c r="E3239" s="50" t="s">
        <v>112</v>
      </c>
      <c r="F3239" s="51" t="s">
        <v>120</v>
      </c>
      <c r="G3239" s="50" t="s">
        <v>131</v>
      </c>
      <c r="H3239" s="52" t="s">
        <v>120</v>
      </c>
      <c r="I3239" s="155">
        <f>H3238/230</f>
        <v>0.94782608695652171</v>
      </c>
      <c r="J3239" s="10" t="s">
        <v>21</v>
      </c>
      <c r="K3239" s="46" t="s">
        <v>467</v>
      </c>
      <c r="L3239" s="159" t="s">
        <v>47</v>
      </c>
      <c r="M3239" s="160">
        <f t="shared" ref="M3239:M3251" si="190">IF(L3239="✔",2,0)</f>
        <v>2</v>
      </c>
    </row>
    <row r="3240" spans="1:13" ht="45">
      <c r="A3240" s="47" t="s">
        <v>424</v>
      </c>
      <c r="B3240" s="48">
        <v>5</v>
      </c>
      <c r="C3240" s="48" t="s">
        <v>2</v>
      </c>
      <c r="D3240" s="48">
        <v>4</v>
      </c>
      <c r="E3240" s="48" t="s">
        <v>11</v>
      </c>
      <c r="F3240" s="55">
        <v>5</v>
      </c>
      <c r="G3240" s="48" t="s">
        <v>5</v>
      </c>
      <c r="H3240" s="138">
        <v>4</v>
      </c>
      <c r="J3240" s="7" t="s">
        <v>2</v>
      </c>
      <c r="K3240" s="2" t="s">
        <v>37</v>
      </c>
      <c r="L3240" s="156" t="s">
        <v>47</v>
      </c>
      <c r="M3240" s="82">
        <f t="shared" si="190"/>
        <v>2</v>
      </c>
    </row>
    <row r="3241" spans="1:13" ht="45">
      <c r="A3241" s="3" t="s">
        <v>113</v>
      </c>
      <c r="B3241" s="2">
        <v>4</v>
      </c>
      <c r="C3241" s="2" t="s">
        <v>21</v>
      </c>
      <c r="D3241" s="2">
        <v>2</v>
      </c>
      <c r="E3241" s="2" t="s">
        <v>479</v>
      </c>
      <c r="F3241" s="140">
        <v>5</v>
      </c>
      <c r="G3241" s="2" t="s">
        <v>6</v>
      </c>
      <c r="H3241" s="139">
        <v>4</v>
      </c>
      <c r="J3241" s="8" t="s">
        <v>4</v>
      </c>
      <c r="K3241" s="2" t="s">
        <v>39</v>
      </c>
      <c r="L3241" s="156" t="s">
        <v>47</v>
      </c>
      <c r="M3241" s="82">
        <f t="shared" si="190"/>
        <v>2</v>
      </c>
    </row>
    <row r="3242" spans="1:13" ht="45">
      <c r="A3242" s="3" t="s">
        <v>163</v>
      </c>
      <c r="B3242" s="2">
        <v>5</v>
      </c>
      <c r="C3242" s="2" t="s">
        <v>17</v>
      </c>
      <c r="D3242" s="2">
        <v>3</v>
      </c>
      <c r="E3242" s="2" t="s">
        <v>12</v>
      </c>
      <c r="F3242" s="140">
        <v>5</v>
      </c>
      <c r="G3242" s="2" t="s">
        <v>7</v>
      </c>
      <c r="H3242" s="139">
        <v>4</v>
      </c>
      <c r="J3242" s="8" t="s">
        <v>38</v>
      </c>
      <c r="K3242" s="2" t="s">
        <v>41</v>
      </c>
      <c r="L3242" s="156" t="s">
        <v>47</v>
      </c>
      <c r="M3242" s="82">
        <f t="shared" si="190"/>
        <v>2</v>
      </c>
    </row>
    <row r="3243" spans="1:13" ht="45">
      <c r="A3243" s="3" t="s">
        <v>114</v>
      </c>
      <c r="B3243" s="2">
        <v>5</v>
      </c>
      <c r="C3243" s="2" t="s">
        <v>4</v>
      </c>
      <c r="D3243" s="2">
        <v>3</v>
      </c>
      <c r="E3243" s="2" t="s">
        <v>13</v>
      </c>
      <c r="F3243" s="140">
        <v>4</v>
      </c>
      <c r="G3243" s="2" t="s">
        <v>8</v>
      </c>
      <c r="H3243" s="139">
        <v>4</v>
      </c>
      <c r="J3243" s="6" t="s">
        <v>20</v>
      </c>
      <c r="K3243" s="2" t="s">
        <v>44</v>
      </c>
      <c r="L3243" s="156" t="s">
        <v>47</v>
      </c>
      <c r="M3243" s="82">
        <f t="shared" si="190"/>
        <v>2</v>
      </c>
    </row>
    <row r="3244" spans="1:13" ht="60">
      <c r="A3244" s="3" t="s">
        <v>32</v>
      </c>
      <c r="B3244" s="2">
        <v>5</v>
      </c>
      <c r="C3244" s="2" t="s">
        <v>38</v>
      </c>
      <c r="D3244" s="2">
        <v>4</v>
      </c>
      <c r="E3244" s="2" t="s">
        <v>43</v>
      </c>
      <c r="F3244" s="140">
        <v>4</v>
      </c>
      <c r="G3244" s="2" t="s">
        <v>9</v>
      </c>
      <c r="H3244" s="139">
        <v>4</v>
      </c>
      <c r="J3244" s="8" t="s">
        <v>31</v>
      </c>
      <c r="K3244" s="2" t="s">
        <v>45</v>
      </c>
      <c r="L3244" s="156" t="s">
        <v>47</v>
      </c>
      <c r="M3244" s="82">
        <f t="shared" si="190"/>
        <v>2</v>
      </c>
    </row>
    <row r="3245" spans="1:13" ht="45">
      <c r="A3245" s="3" t="s">
        <v>115</v>
      </c>
      <c r="B3245" s="2">
        <v>5</v>
      </c>
      <c r="C3245" s="2" t="s">
        <v>27</v>
      </c>
      <c r="D3245" s="2">
        <v>4</v>
      </c>
      <c r="E3245" s="2" t="s">
        <v>14</v>
      </c>
      <c r="F3245" s="140">
        <v>4</v>
      </c>
      <c r="G3245" s="2" t="s">
        <v>10</v>
      </c>
      <c r="H3245" s="139">
        <v>4</v>
      </c>
      <c r="J3245" s="3" t="s">
        <v>33</v>
      </c>
      <c r="K3245" s="2" t="s">
        <v>49</v>
      </c>
      <c r="L3245" s="156" t="s">
        <v>47</v>
      </c>
      <c r="M3245" s="82">
        <f t="shared" si="190"/>
        <v>2</v>
      </c>
    </row>
    <row r="3246" spans="1:13" ht="45">
      <c r="A3246" s="3" t="s">
        <v>116</v>
      </c>
      <c r="B3246" s="2">
        <v>5</v>
      </c>
      <c r="C3246" s="2" t="s">
        <v>323</v>
      </c>
      <c r="D3246" s="2">
        <v>4</v>
      </c>
      <c r="E3246" s="2" t="s">
        <v>15</v>
      </c>
      <c r="F3246" s="140">
        <v>4</v>
      </c>
      <c r="G3246" s="2" t="s">
        <v>18</v>
      </c>
      <c r="H3246" s="139">
        <v>4</v>
      </c>
      <c r="J3246" s="8" t="s">
        <v>16</v>
      </c>
      <c r="K3246" s="2" t="s">
        <v>40</v>
      </c>
      <c r="L3246" s="156" t="s">
        <v>48</v>
      </c>
      <c r="M3246" s="82">
        <f t="shared" si="190"/>
        <v>0</v>
      </c>
    </row>
    <row r="3247" spans="1:13" ht="60">
      <c r="A3247" s="3" t="s">
        <v>117</v>
      </c>
      <c r="B3247" s="2">
        <v>5</v>
      </c>
      <c r="C3247" s="2" t="s">
        <v>130</v>
      </c>
      <c r="D3247" s="2">
        <v>4</v>
      </c>
      <c r="E3247" s="2" t="s">
        <v>16</v>
      </c>
      <c r="F3247" s="140">
        <v>4</v>
      </c>
      <c r="G3247" s="2" t="s">
        <v>252</v>
      </c>
      <c r="H3247" s="139">
        <v>4</v>
      </c>
      <c r="J3247" s="9" t="s">
        <v>27</v>
      </c>
      <c r="K3247" s="2" t="s">
        <v>476</v>
      </c>
      <c r="L3247" s="156" t="s">
        <v>47</v>
      </c>
      <c r="M3247" s="82">
        <f t="shared" si="190"/>
        <v>2</v>
      </c>
    </row>
    <row r="3248" spans="1:13" ht="45">
      <c r="A3248" s="3" t="s">
        <v>118</v>
      </c>
      <c r="B3248" s="2">
        <v>5</v>
      </c>
      <c r="C3248" s="2" t="s">
        <v>164</v>
      </c>
      <c r="D3248" s="2">
        <v>3</v>
      </c>
      <c r="E3248" s="2" t="s">
        <v>26</v>
      </c>
      <c r="F3248" s="140">
        <v>4</v>
      </c>
      <c r="G3248" s="2" t="s">
        <v>25</v>
      </c>
      <c r="H3248" s="139">
        <v>4</v>
      </c>
      <c r="J3248" s="6" t="s">
        <v>28</v>
      </c>
      <c r="K3248" s="2" t="s">
        <v>40</v>
      </c>
      <c r="L3248" s="156" t="s">
        <v>47</v>
      </c>
      <c r="M3248" s="82">
        <f t="shared" si="190"/>
        <v>2</v>
      </c>
    </row>
    <row r="3249" spans="1:13" ht="45">
      <c r="A3249" s="3" t="s">
        <v>161</v>
      </c>
      <c r="B3249" s="2">
        <v>5</v>
      </c>
      <c r="C3249" s="2" t="s">
        <v>31</v>
      </c>
      <c r="D3249" s="2">
        <v>4</v>
      </c>
      <c r="E3249" s="2" t="s">
        <v>23</v>
      </c>
      <c r="F3249" s="140">
        <v>4</v>
      </c>
      <c r="G3249" s="2" t="s">
        <v>28</v>
      </c>
      <c r="H3249" s="139">
        <v>4</v>
      </c>
      <c r="J3249" s="3" t="s">
        <v>119</v>
      </c>
      <c r="K3249" s="2" t="s">
        <v>46</v>
      </c>
      <c r="L3249" s="156" t="s">
        <v>47</v>
      </c>
      <c r="M3249" s="82">
        <f t="shared" si="190"/>
        <v>2</v>
      </c>
    </row>
    <row r="3250" spans="1:13" ht="45">
      <c r="A3250" s="3"/>
      <c r="B3250" s="57" t="s">
        <v>132</v>
      </c>
      <c r="C3250" s="2" t="s">
        <v>30</v>
      </c>
      <c r="D3250" s="2">
        <v>4</v>
      </c>
      <c r="E3250" s="2" t="s">
        <v>490</v>
      </c>
      <c r="F3250" s="140">
        <v>4</v>
      </c>
      <c r="G3250" s="2" t="s">
        <v>29</v>
      </c>
      <c r="H3250" s="139">
        <v>4</v>
      </c>
      <c r="J3250" s="9" t="s">
        <v>31</v>
      </c>
      <c r="K3250" s="2" t="s">
        <v>51</v>
      </c>
      <c r="L3250" s="156" t="s">
        <v>47</v>
      </c>
      <c r="M3250" s="82">
        <f t="shared" si="190"/>
        <v>2</v>
      </c>
    </row>
    <row r="3251" spans="1:13" ht="30.75" thickBot="1">
      <c r="A3251" s="3"/>
      <c r="B3251" s="57" t="s">
        <v>132</v>
      </c>
      <c r="C3251" s="2"/>
      <c r="D3251" s="58" t="s">
        <v>132</v>
      </c>
      <c r="E3251" s="2" t="s">
        <v>144</v>
      </c>
      <c r="F3251" s="140">
        <v>4</v>
      </c>
      <c r="G3251" s="2" t="s">
        <v>318</v>
      </c>
      <c r="H3251" s="58">
        <v>4</v>
      </c>
      <c r="J3251" s="78" t="s">
        <v>117</v>
      </c>
      <c r="K3251" s="140" t="s">
        <v>152</v>
      </c>
      <c r="L3251" s="156" t="s">
        <v>48</v>
      </c>
      <c r="M3251" s="82">
        <f t="shared" si="190"/>
        <v>0</v>
      </c>
    </row>
    <row r="3252" spans="1:13" ht="30.75" thickBot="1">
      <c r="A3252" s="3"/>
      <c r="B3252" s="57" t="s">
        <v>132</v>
      </c>
      <c r="C3252" s="2"/>
      <c r="D3252" s="58" t="s">
        <v>132</v>
      </c>
      <c r="E3252" s="2" t="s">
        <v>478</v>
      </c>
      <c r="F3252" s="58">
        <v>5</v>
      </c>
      <c r="G3252" s="2" t="s">
        <v>269</v>
      </c>
      <c r="H3252" s="58">
        <v>4</v>
      </c>
      <c r="J3252" s="157" t="s">
        <v>135</v>
      </c>
      <c r="K3252" s="42" t="s">
        <v>107</v>
      </c>
      <c r="L3252" s="158"/>
      <c r="M3252" s="83"/>
    </row>
    <row r="3253" spans="1:13" ht="15.75" thickBot="1">
      <c r="A3253" s="4"/>
      <c r="B3253" s="58" t="s">
        <v>132</v>
      </c>
      <c r="C3253" s="5"/>
      <c r="D3253" s="58" t="s">
        <v>132</v>
      </c>
      <c r="E3253" s="5"/>
      <c r="F3253" s="58" t="s">
        <v>132</v>
      </c>
      <c r="G3253" s="5"/>
      <c r="H3253" s="58" t="s">
        <v>132</v>
      </c>
      <c r="K3253" s="90"/>
    </row>
    <row r="3254" spans="1:13" ht="15.75" thickBot="1">
      <c r="A3254"/>
      <c r="B3254"/>
      <c r="C3254"/>
      <c r="D3254"/>
      <c r="E3254"/>
      <c r="F3254"/>
      <c r="G3254"/>
      <c r="H3254"/>
      <c r="J3254"/>
      <c r="K3254"/>
      <c r="L3254"/>
    </row>
    <row r="3255" spans="1:13" ht="19.5" thickBot="1">
      <c r="A3255" s="391">
        <v>45482</v>
      </c>
      <c r="B3255" s="392"/>
      <c r="C3255" s="392"/>
      <c r="D3255" s="392"/>
      <c r="E3255" s="392"/>
      <c r="F3255" s="392"/>
      <c r="G3255" s="393"/>
      <c r="H3255" s="89">
        <f>SUM(B3257:B3270,D3257:D3270,F3257:F3270,H3257:H3270)+SUM(M3256:M3268)</f>
        <v>214</v>
      </c>
      <c r="J3255" s="53" t="s">
        <v>34</v>
      </c>
      <c r="K3255" s="54" t="s">
        <v>35</v>
      </c>
      <c r="L3255" s="91" t="s">
        <v>50</v>
      </c>
      <c r="M3255" s="161" t="s">
        <v>151</v>
      </c>
    </row>
    <row r="3256" spans="1:13" ht="60.75" thickBot="1">
      <c r="A3256" s="49" t="s">
        <v>0</v>
      </c>
      <c r="B3256" s="51" t="s">
        <v>120</v>
      </c>
      <c r="C3256" s="50" t="s">
        <v>1</v>
      </c>
      <c r="D3256" s="51" t="s">
        <v>120</v>
      </c>
      <c r="E3256" s="50" t="s">
        <v>112</v>
      </c>
      <c r="F3256" s="51" t="s">
        <v>120</v>
      </c>
      <c r="G3256" s="50" t="s">
        <v>131</v>
      </c>
      <c r="H3256" s="52" t="s">
        <v>120</v>
      </c>
      <c r="I3256" s="155">
        <f>H3255/230</f>
        <v>0.93043478260869561</v>
      </c>
      <c r="J3256" s="10" t="s">
        <v>21</v>
      </c>
      <c r="K3256" s="46" t="s">
        <v>467</v>
      </c>
      <c r="L3256" s="159" t="s">
        <v>47</v>
      </c>
      <c r="M3256" s="160">
        <f t="shared" ref="M3256:M3268" si="191">IF(L3256="✔",2,0)</f>
        <v>2</v>
      </c>
    </row>
    <row r="3257" spans="1:13" ht="45">
      <c r="A3257" s="47" t="s">
        <v>424</v>
      </c>
      <c r="B3257" s="48">
        <v>5</v>
      </c>
      <c r="C3257" s="48" t="s">
        <v>2</v>
      </c>
      <c r="D3257" s="48">
        <v>4</v>
      </c>
      <c r="E3257" s="48" t="s">
        <v>11</v>
      </c>
      <c r="F3257" s="55">
        <v>5</v>
      </c>
      <c r="G3257" s="48" t="s">
        <v>5</v>
      </c>
      <c r="H3257" s="138">
        <v>4</v>
      </c>
      <c r="J3257" s="7" t="s">
        <v>2</v>
      </c>
      <c r="K3257" s="2" t="s">
        <v>37</v>
      </c>
      <c r="L3257" s="156" t="s">
        <v>47</v>
      </c>
      <c r="M3257" s="82">
        <f t="shared" si="191"/>
        <v>2</v>
      </c>
    </row>
    <row r="3258" spans="1:13" ht="45">
      <c r="A3258" s="3" t="s">
        <v>113</v>
      </c>
      <c r="B3258" s="2">
        <v>4</v>
      </c>
      <c r="C3258" s="2" t="s">
        <v>21</v>
      </c>
      <c r="D3258" s="2">
        <v>2</v>
      </c>
      <c r="E3258" s="2" t="s">
        <v>479</v>
      </c>
      <c r="F3258" s="140">
        <v>5</v>
      </c>
      <c r="G3258" s="2" t="s">
        <v>6</v>
      </c>
      <c r="H3258" s="139">
        <v>4</v>
      </c>
      <c r="J3258" s="8" t="s">
        <v>4</v>
      </c>
      <c r="K3258" s="2" t="s">
        <v>39</v>
      </c>
      <c r="L3258" s="156" t="s">
        <v>47</v>
      </c>
      <c r="M3258" s="82">
        <f t="shared" si="191"/>
        <v>2</v>
      </c>
    </row>
    <row r="3259" spans="1:13" ht="45">
      <c r="A3259" s="3" t="s">
        <v>163</v>
      </c>
      <c r="B3259" s="2">
        <v>5</v>
      </c>
      <c r="C3259" s="2" t="s">
        <v>17</v>
      </c>
      <c r="D3259" s="2">
        <v>3</v>
      </c>
      <c r="E3259" s="2" t="s">
        <v>12</v>
      </c>
      <c r="F3259" s="140">
        <v>5</v>
      </c>
      <c r="G3259" s="2" t="s">
        <v>7</v>
      </c>
      <c r="H3259" s="139">
        <v>4</v>
      </c>
      <c r="J3259" s="8" t="s">
        <v>38</v>
      </c>
      <c r="K3259" s="2" t="s">
        <v>41</v>
      </c>
      <c r="L3259" s="156" t="s">
        <v>47</v>
      </c>
      <c r="M3259" s="82">
        <f t="shared" si="191"/>
        <v>2</v>
      </c>
    </row>
    <row r="3260" spans="1:13" ht="45">
      <c r="A3260" s="3" t="s">
        <v>114</v>
      </c>
      <c r="B3260" s="2">
        <v>5</v>
      </c>
      <c r="C3260" s="2" t="s">
        <v>4</v>
      </c>
      <c r="D3260" s="2">
        <v>3</v>
      </c>
      <c r="E3260" s="2" t="s">
        <v>13</v>
      </c>
      <c r="F3260" s="140">
        <v>4</v>
      </c>
      <c r="G3260" s="2" t="s">
        <v>8</v>
      </c>
      <c r="H3260" s="139">
        <v>4</v>
      </c>
      <c r="J3260" s="6" t="s">
        <v>20</v>
      </c>
      <c r="K3260" s="2" t="s">
        <v>44</v>
      </c>
      <c r="L3260" s="156" t="s">
        <v>47</v>
      </c>
      <c r="M3260" s="82">
        <f t="shared" si="191"/>
        <v>2</v>
      </c>
    </row>
    <row r="3261" spans="1:13" ht="60">
      <c r="A3261" s="3" t="s">
        <v>32</v>
      </c>
      <c r="B3261" s="2">
        <v>5</v>
      </c>
      <c r="C3261" s="2" t="s">
        <v>38</v>
      </c>
      <c r="D3261" s="2">
        <v>4</v>
      </c>
      <c r="E3261" s="2" t="s">
        <v>43</v>
      </c>
      <c r="F3261" s="140">
        <v>4</v>
      </c>
      <c r="G3261" s="2" t="s">
        <v>9</v>
      </c>
      <c r="H3261" s="139">
        <v>4</v>
      </c>
      <c r="J3261" s="8" t="s">
        <v>31</v>
      </c>
      <c r="K3261" s="2" t="s">
        <v>45</v>
      </c>
      <c r="L3261" s="156" t="s">
        <v>47</v>
      </c>
      <c r="M3261" s="82">
        <f t="shared" si="191"/>
        <v>2</v>
      </c>
    </row>
    <row r="3262" spans="1:13" ht="45">
      <c r="A3262" s="3" t="s">
        <v>115</v>
      </c>
      <c r="B3262" s="2">
        <v>5</v>
      </c>
      <c r="C3262" s="2" t="s">
        <v>27</v>
      </c>
      <c r="D3262" s="2">
        <v>4</v>
      </c>
      <c r="E3262" s="2" t="s">
        <v>14</v>
      </c>
      <c r="F3262" s="140">
        <v>4</v>
      </c>
      <c r="G3262" s="2" t="s">
        <v>10</v>
      </c>
      <c r="H3262" s="139">
        <v>4</v>
      </c>
      <c r="J3262" s="3" t="s">
        <v>33</v>
      </c>
      <c r="K3262" s="2" t="s">
        <v>49</v>
      </c>
      <c r="L3262" s="156" t="s">
        <v>47</v>
      </c>
      <c r="M3262" s="82">
        <f t="shared" si="191"/>
        <v>2</v>
      </c>
    </row>
    <row r="3263" spans="1:13" ht="45">
      <c r="A3263" s="3" t="s">
        <v>116</v>
      </c>
      <c r="B3263" s="2">
        <v>5</v>
      </c>
      <c r="C3263" s="2" t="s">
        <v>323</v>
      </c>
      <c r="D3263" s="2">
        <v>4</v>
      </c>
      <c r="E3263" s="2" t="s">
        <v>15</v>
      </c>
      <c r="F3263" s="140">
        <v>4</v>
      </c>
      <c r="G3263" s="2" t="s">
        <v>18</v>
      </c>
      <c r="H3263" s="139">
        <v>4</v>
      </c>
      <c r="J3263" s="8" t="s">
        <v>16</v>
      </c>
      <c r="K3263" s="2" t="s">
        <v>40</v>
      </c>
      <c r="L3263" s="156" t="s">
        <v>48</v>
      </c>
      <c r="M3263" s="82">
        <f t="shared" si="191"/>
        <v>0</v>
      </c>
    </row>
    <row r="3264" spans="1:13" ht="60">
      <c r="A3264" s="3" t="s">
        <v>117</v>
      </c>
      <c r="B3264" s="2">
        <v>3</v>
      </c>
      <c r="C3264" s="2" t="s">
        <v>130</v>
      </c>
      <c r="D3264" s="2">
        <v>4</v>
      </c>
      <c r="E3264" s="2" t="s">
        <v>16</v>
      </c>
      <c r="F3264" s="140">
        <v>4</v>
      </c>
      <c r="G3264" s="2" t="s">
        <v>252</v>
      </c>
      <c r="H3264" s="139">
        <v>4</v>
      </c>
      <c r="J3264" s="9" t="s">
        <v>27</v>
      </c>
      <c r="K3264" s="2" t="s">
        <v>476</v>
      </c>
      <c r="L3264" s="156" t="s">
        <v>47</v>
      </c>
      <c r="M3264" s="82">
        <f t="shared" si="191"/>
        <v>2</v>
      </c>
    </row>
    <row r="3265" spans="1:13" ht="45">
      <c r="A3265" s="3" t="s">
        <v>118</v>
      </c>
      <c r="B3265" s="2">
        <v>3</v>
      </c>
      <c r="C3265" s="2" t="s">
        <v>164</v>
      </c>
      <c r="D3265" s="2">
        <v>3</v>
      </c>
      <c r="E3265" s="2" t="s">
        <v>26</v>
      </c>
      <c r="F3265" s="140">
        <v>4</v>
      </c>
      <c r="G3265" s="2" t="s">
        <v>25</v>
      </c>
      <c r="H3265" s="139">
        <v>4</v>
      </c>
      <c r="J3265" s="6" t="s">
        <v>28</v>
      </c>
      <c r="K3265" s="2" t="s">
        <v>40</v>
      </c>
      <c r="L3265" s="156" t="s">
        <v>47</v>
      </c>
      <c r="M3265" s="82">
        <f t="shared" si="191"/>
        <v>2</v>
      </c>
    </row>
    <row r="3266" spans="1:13" ht="45">
      <c r="A3266" s="3" t="s">
        <v>161</v>
      </c>
      <c r="B3266" s="2">
        <v>5</v>
      </c>
      <c r="C3266" s="2" t="s">
        <v>31</v>
      </c>
      <c r="D3266" s="2">
        <v>4</v>
      </c>
      <c r="E3266" s="2" t="s">
        <v>23</v>
      </c>
      <c r="F3266" s="140">
        <v>4</v>
      </c>
      <c r="G3266" s="2" t="s">
        <v>28</v>
      </c>
      <c r="H3266" s="139">
        <v>4</v>
      </c>
      <c r="J3266" s="3" t="s">
        <v>119</v>
      </c>
      <c r="K3266" s="2" t="s">
        <v>46</v>
      </c>
      <c r="L3266" s="156" t="s">
        <v>47</v>
      </c>
      <c r="M3266" s="82">
        <f t="shared" si="191"/>
        <v>2</v>
      </c>
    </row>
    <row r="3267" spans="1:13" ht="45">
      <c r="A3267" s="3"/>
      <c r="B3267" s="57" t="s">
        <v>132</v>
      </c>
      <c r="C3267" s="2" t="s">
        <v>30</v>
      </c>
      <c r="D3267" s="2">
        <v>4</v>
      </c>
      <c r="E3267" s="2" t="s">
        <v>490</v>
      </c>
      <c r="F3267" s="140">
        <v>4</v>
      </c>
      <c r="G3267" s="2" t="s">
        <v>29</v>
      </c>
      <c r="H3267" s="139">
        <v>4</v>
      </c>
      <c r="J3267" s="9" t="s">
        <v>31</v>
      </c>
      <c r="K3267" s="2" t="s">
        <v>51</v>
      </c>
      <c r="L3267" s="156" t="s">
        <v>47</v>
      </c>
      <c r="M3267" s="82">
        <f t="shared" si="191"/>
        <v>2</v>
      </c>
    </row>
    <row r="3268" spans="1:13" ht="30.75" thickBot="1">
      <c r="A3268" s="3"/>
      <c r="B3268" s="57" t="s">
        <v>132</v>
      </c>
      <c r="C3268" s="2"/>
      <c r="D3268" s="58" t="s">
        <v>132</v>
      </c>
      <c r="E3268" s="2" t="s">
        <v>144</v>
      </c>
      <c r="F3268" s="140">
        <v>4</v>
      </c>
      <c r="G3268" s="2" t="s">
        <v>318</v>
      </c>
      <c r="H3268" s="58">
        <v>4</v>
      </c>
      <c r="J3268" s="78" t="s">
        <v>117</v>
      </c>
      <c r="K3268" s="140" t="s">
        <v>152</v>
      </c>
      <c r="L3268" s="156" t="s">
        <v>48</v>
      </c>
      <c r="M3268" s="82">
        <f t="shared" si="191"/>
        <v>0</v>
      </c>
    </row>
    <row r="3269" spans="1:13" ht="30.75" thickBot="1">
      <c r="A3269" s="3"/>
      <c r="B3269" s="57" t="s">
        <v>132</v>
      </c>
      <c r="C3269" s="2"/>
      <c r="D3269" s="58" t="s">
        <v>132</v>
      </c>
      <c r="E3269" s="2" t="s">
        <v>478</v>
      </c>
      <c r="F3269" s="58">
        <v>5</v>
      </c>
      <c r="G3269" s="2" t="s">
        <v>269</v>
      </c>
      <c r="H3269" s="58">
        <v>4</v>
      </c>
      <c r="J3269" s="157" t="s">
        <v>135</v>
      </c>
      <c r="K3269" s="42" t="s">
        <v>107</v>
      </c>
      <c r="L3269" s="158"/>
      <c r="M3269" s="83"/>
    </row>
    <row r="3270" spans="1:13" ht="15.75" thickBot="1">
      <c r="A3270" s="4"/>
      <c r="B3270" s="58" t="s">
        <v>132</v>
      </c>
      <c r="C3270" s="5"/>
      <c r="D3270" s="58" t="s">
        <v>132</v>
      </c>
      <c r="E3270" s="5"/>
      <c r="F3270" s="58" t="s">
        <v>132</v>
      </c>
      <c r="G3270" s="5"/>
      <c r="H3270" s="58" t="s">
        <v>132</v>
      </c>
      <c r="K3270" s="90"/>
    </row>
    <row r="3271" spans="1:13" ht="15.75" thickBot="1">
      <c r="A3271"/>
      <c r="B3271"/>
      <c r="C3271"/>
      <c r="D3271"/>
      <c r="E3271"/>
      <c r="F3271"/>
      <c r="G3271"/>
      <c r="H3271"/>
      <c r="J3271"/>
      <c r="K3271"/>
      <c r="L3271"/>
    </row>
    <row r="3272" spans="1:13" ht="19.5" thickBot="1">
      <c r="A3272" s="391">
        <v>45483</v>
      </c>
      <c r="B3272" s="392"/>
      <c r="C3272" s="392"/>
      <c r="D3272" s="392"/>
      <c r="E3272" s="392"/>
      <c r="F3272" s="392"/>
      <c r="G3272" s="393"/>
      <c r="H3272" s="89">
        <f>SUM(B3274:B3287,D3274:D3287,F3274:F3287,H3274:H3287)+SUM(M3273:M3285)</f>
        <v>214</v>
      </c>
      <c r="J3272" s="53" t="s">
        <v>34</v>
      </c>
      <c r="K3272" s="54" t="s">
        <v>35</v>
      </c>
      <c r="L3272" s="91" t="s">
        <v>50</v>
      </c>
      <c r="M3272" s="161" t="s">
        <v>151</v>
      </c>
    </row>
    <row r="3273" spans="1:13" ht="60.75" thickBot="1">
      <c r="A3273" s="49" t="s">
        <v>0</v>
      </c>
      <c r="B3273" s="51" t="s">
        <v>120</v>
      </c>
      <c r="C3273" s="50" t="s">
        <v>1</v>
      </c>
      <c r="D3273" s="51" t="s">
        <v>120</v>
      </c>
      <c r="E3273" s="50" t="s">
        <v>112</v>
      </c>
      <c r="F3273" s="51" t="s">
        <v>120</v>
      </c>
      <c r="G3273" s="50" t="s">
        <v>131</v>
      </c>
      <c r="H3273" s="52" t="s">
        <v>120</v>
      </c>
      <c r="I3273" s="155">
        <f>H3272/230</f>
        <v>0.93043478260869561</v>
      </c>
      <c r="J3273" s="10" t="s">
        <v>21</v>
      </c>
      <c r="K3273" s="46" t="s">
        <v>467</v>
      </c>
      <c r="L3273" s="159" t="s">
        <v>47</v>
      </c>
      <c r="M3273" s="160">
        <f t="shared" ref="M3273:M3285" si="192">IF(L3273="✔",2,0)</f>
        <v>2</v>
      </c>
    </row>
    <row r="3274" spans="1:13" ht="45">
      <c r="A3274" s="47" t="s">
        <v>424</v>
      </c>
      <c r="B3274" s="48">
        <v>5</v>
      </c>
      <c r="C3274" s="48" t="s">
        <v>2</v>
      </c>
      <c r="D3274" s="48">
        <v>4</v>
      </c>
      <c r="E3274" s="48" t="s">
        <v>11</v>
      </c>
      <c r="F3274" s="55">
        <v>5</v>
      </c>
      <c r="G3274" s="48" t="s">
        <v>5</v>
      </c>
      <c r="H3274" s="138">
        <v>4</v>
      </c>
      <c r="J3274" s="7" t="s">
        <v>2</v>
      </c>
      <c r="K3274" s="2" t="s">
        <v>37</v>
      </c>
      <c r="L3274" s="156" t="s">
        <v>47</v>
      </c>
      <c r="M3274" s="82">
        <f t="shared" si="192"/>
        <v>2</v>
      </c>
    </row>
    <row r="3275" spans="1:13" ht="45">
      <c r="A3275" s="3" t="s">
        <v>113</v>
      </c>
      <c r="B3275" s="2">
        <v>4</v>
      </c>
      <c r="C3275" s="2" t="s">
        <v>21</v>
      </c>
      <c r="D3275" s="2">
        <v>2</v>
      </c>
      <c r="E3275" s="2" t="s">
        <v>479</v>
      </c>
      <c r="F3275" s="140">
        <v>5</v>
      </c>
      <c r="G3275" s="2" t="s">
        <v>6</v>
      </c>
      <c r="H3275" s="139">
        <v>4</v>
      </c>
      <c r="J3275" s="8" t="s">
        <v>4</v>
      </c>
      <c r="K3275" s="2" t="s">
        <v>39</v>
      </c>
      <c r="L3275" s="156" t="s">
        <v>47</v>
      </c>
      <c r="M3275" s="82">
        <f t="shared" si="192"/>
        <v>2</v>
      </c>
    </row>
    <row r="3276" spans="1:13" ht="45">
      <c r="A3276" s="3" t="s">
        <v>163</v>
      </c>
      <c r="B3276" s="2">
        <v>5</v>
      </c>
      <c r="C3276" s="2" t="s">
        <v>17</v>
      </c>
      <c r="D3276" s="2">
        <v>3</v>
      </c>
      <c r="E3276" s="2" t="s">
        <v>12</v>
      </c>
      <c r="F3276" s="140">
        <v>5</v>
      </c>
      <c r="G3276" s="2" t="s">
        <v>7</v>
      </c>
      <c r="H3276" s="139">
        <v>4</v>
      </c>
      <c r="J3276" s="8" t="s">
        <v>38</v>
      </c>
      <c r="K3276" s="2" t="s">
        <v>41</v>
      </c>
      <c r="L3276" s="156" t="s">
        <v>47</v>
      </c>
      <c r="M3276" s="82">
        <f t="shared" si="192"/>
        <v>2</v>
      </c>
    </row>
    <row r="3277" spans="1:13" ht="45">
      <c r="A3277" s="3" t="s">
        <v>114</v>
      </c>
      <c r="B3277" s="2">
        <v>5</v>
      </c>
      <c r="C3277" s="2" t="s">
        <v>4</v>
      </c>
      <c r="D3277" s="2">
        <v>3</v>
      </c>
      <c r="E3277" s="2" t="s">
        <v>13</v>
      </c>
      <c r="F3277" s="140">
        <v>4</v>
      </c>
      <c r="G3277" s="2" t="s">
        <v>8</v>
      </c>
      <c r="H3277" s="139">
        <v>4</v>
      </c>
      <c r="J3277" s="6" t="s">
        <v>20</v>
      </c>
      <c r="K3277" s="2" t="s">
        <v>44</v>
      </c>
      <c r="L3277" s="156" t="s">
        <v>47</v>
      </c>
      <c r="M3277" s="82">
        <f t="shared" si="192"/>
        <v>2</v>
      </c>
    </row>
    <row r="3278" spans="1:13" ht="60">
      <c r="A3278" s="3" t="s">
        <v>32</v>
      </c>
      <c r="B3278" s="2">
        <v>5</v>
      </c>
      <c r="C3278" s="2" t="s">
        <v>38</v>
      </c>
      <c r="D3278" s="2">
        <v>4</v>
      </c>
      <c r="E3278" s="2" t="s">
        <v>43</v>
      </c>
      <c r="F3278" s="140">
        <v>4</v>
      </c>
      <c r="G3278" s="2" t="s">
        <v>9</v>
      </c>
      <c r="H3278" s="139">
        <v>4</v>
      </c>
      <c r="J3278" s="8" t="s">
        <v>31</v>
      </c>
      <c r="K3278" s="2" t="s">
        <v>45</v>
      </c>
      <c r="L3278" s="156" t="s">
        <v>47</v>
      </c>
      <c r="M3278" s="82">
        <f t="shared" si="192"/>
        <v>2</v>
      </c>
    </row>
    <row r="3279" spans="1:13" ht="45">
      <c r="A3279" s="3" t="s">
        <v>115</v>
      </c>
      <c r="B3279" s="2">
        <v>5</v>
      </c>
      <c r="C3279" s="2" t="s">
        <v>27</v>
      </c>
      <c r="D3279" s="2">
        <v>4</v>
      </c>
      <c r="E3279" s="2" t="s">
        <v>14</v>
      </c>
      <c r="F3279" s="140">
        <v>4</v>
      </c>
      <c r="G3279" s="2" t="s">
        <v>10</v>
      </c>
      <c r="H3279" s="139">
        <v>4</v>
      </c>
      <c r="J3279" s="3" t="s">
        <v>33</v>
      </c>
      <c r="K3279" s="2" t="s">
        <v>49</v>
      </c>
      <c r="L3279" s="156" t="s">
        <v>47</v>
      </c>
      <c r="M3279" s="82">
        <f t="shared" si="192"/>
        <v>2</v>
      </c>
    </row>
    <row r="3280" spans="1:13" ht="45">
      <c r="A3280" s="3" t="s">
        <v>116</v>
      </c>
      <c r="B3280" s="2">
        <v>5</v>
      </c>
      <c r="C3280" s="2" t="s">
        <v>323</v>
      </c>
      <c r="D3280" s="2">
        <v>4</v>
      </c>
      <c r="E3280" s="2" t="s">
        <v>15</v>
      </c>
      <c r="F3280" s="140">
        <v>4</v>
      </c>
      <c r="G3280" s="2" t="s">
        <v>18</v>
      </c>
      <c r="H3280" s="139">
        <v>4</v>
      </c>
      <c r="J3280" s="8" t="s">
        <v>16</v>
      </c>
      <c r="K3280" s="2" t="s">
        <v>40</v>
      </c>
      <c r="L3280" s="156" t="s">
        <v>48</v>
      </c>
      <c r="M3280" s="82">
        <f t="shared" si="192"/>
        <v>0</v>
      </c>
    </row>
    <row r="3281" spans="1:13" ht="60">
      <c r="A3281" s="3" t="s">
        <v>117</v>
      </c>
      <c r="B3281" s="2">
        <v>3</v>
      </c>
      <c r="C3281" s="2" t="s">
        <v>130</v>
      </c>
      <c r="D3281" s="2">
        <v>4</v>
      </c>
      <c r="E3281" s="2" t="s">
        <v>16</v>
      </c>
      <c r="F3281" s="140">
        <v>4</v>
      </c>
      <c r="G3281" s="2" t="s">
        <v>252</v>
      </c>
      <c r="H3281" s="139">
        <v>4</v>
      </c>
      <c r="J3281" s="9" t="s">
        <v>27</v>
      </c>
      <c r="K3281" s="2" t="s">
        <v>476</v>
      </c>
      <c r="L3281" s="156" t="s">
        <v>47</v>
      </c>
      <c r="M3281" s="82">
        <f t="shared" si="192"/>
        <v>2</v>
      </c>
    </row>
    <row r="3282" spans="1:13" ht="45">
      <c r="A3282" s="3" t="s">
        <v>118</v>
      </c>
      <c r="B3282" s="2">
        <v>3</v>
      </c>
      <c r="C3282" s="2" t="s">
        <v>164</v>
      </c>
      <c r="D3282" s="2">
        <v>3</v>
      </c>
      <c r="E3282" s="2" t="s">
        <v>26</v>
      </c>
      <c r="F3282" s="140">
        <v>4</v>
      </c>
      <c r="G3282" s="2" t="s">
        <v>25</v>
      </c>
      <c r="H3282" s="139">
        <v>4</v>
      </c>
      <c r="J3282" s="6" t="s">
        <v>28</v>
      </c>
      <c r="K3282" s="2" t="s">
        <v>40</v>
      </c>
      <c r="L3282" s="156" t="s">
        <v>47</v>
      </c>
      <c r="M3282" s="82">
        <f t="shared" si="192"/>
        <v>2</v>
      </c>
    </row>
    <row r="3283" spans="1:13" ht="45">
      <c r="A3283" s="3" t="s">
        <v>161</v>
      </c>
      <c r="B3283" s="2">
        <v>5</v>
      </c>
      <c r="C3283" s="2" t="s">
        <v>31</v>
      </c>
      <c r="D3283" s="2">
        <v>4</v>
      </c>
      <c r="E3283" s="2" t="s">
        <v>23</v>
      </c>
      <c r="F3283" s="140">
        <v>4</v>
      </c>
      <c r="G3283" s="2" t="s">
        <v>28</v>
      </c>
      <c r="H3283" s="139">
        <v>4</v>
      </c>
      <c r="J3283" s="3" t="s">
        <v>119</v>
      </c>
      <c r="K3283" s="2" t="s">
        <v>46</v>
      </c>
      <c r="L3283" s="156" t="s">
        <v>47</v>
      </c>
      <c r="M3283" s="82">
        <f t="shared" si="192"/>
        <v>2</v>
      </c>
    </row>
    <row r="3284" spans="1:13" ht="45">
      <c r="A3284" s="3"/>
      <c r="B3284" s="57" t="s">
        <v>132</v>
      </c>
      <c r="C3284" s="2" t="s">
        <v>30</v>
      </c>
      <c r="D3284" s="2">
        <v>4</v>
      </c>
      <c r="E3284" s="2" t="s">
        <v>490</v>
      </c>
      <c r="F3284" s="140">
        <v>4</v>
      </c>
      <c r="G3284" s="2" t="s">
        <v>29</v>
      </c>
      <c r="H3284" s="139">
        <v>4</v>
      </c>
      <c r="J3284" s="9" t="s">
        <v>31</v>
      </c>
      <c r="K3284" s="2" t="s">
        <v>51</v>
      </c>
      <c r="L3284" s="156" t="s">
        <v>47</v>
      </c>
      <c r="M3284" s="82">
        <f t="shared" si="192"/>
        <v>2</v>
      </c>
    </row>
    <row r="3285" spans="1:13" ht="30.75" thickBot="1">
      <c r="A3285" s="3"/>
      <c r="B3285" s="57" t="s">
        <v>132</v>
      </c>
      <c r="C3285" s="2"/>
      <c r="D3285" s="58" t="s">
        <v>132</v>
      </c>
      <c r="E3285" s="2" t="s">
        <v>144</v>
      </c>
      <c r="F3285" s="140">
        <v>4</v>
      </c>
      <c r="G3285" s="2" t="s">
        <v>318</v>
      </c>
      <c r="H3285" s="58">
        <v>4</v>
      </c>
      <c r="J3285" s="78" t="s">
        <v>117</v>
      </c>
      <c r="K3285" s="140" t="s">
        <v>152</v>
      </c>
      <c r="L3285" s="156" t="s">
        <v>48</v>
      </c>
      <c r="M3285" s="82">
        <f t="shared" si="192"/>
        <v>0</v>
      </c>
    </row>
    <row r="3286" spans="1:13" ht="30.75" thickBot="1">
      <c r="A3286" s="3"/>
      <c r="B3286" s="57" t="s">
        <v>132</v>
      </c>
      <c r="C3286" s="2"/>
      <c r="D3286" s="58" t="s">
        <v>132</v>
      </c>
      <c r="E3286" s="2" t="s">
        <v>478</v>
      </c>
      <c r="F3286" s="58">
        <v>5</v>
      </c>
      <c r="G3286" s="2" t="s">
        <v>269</v>
      </c>
      <c r="H3286" s="58">
        <v>4</v>
      </c>
      <c r="J3286" s="157" t="s">
        <v>135</v>
      </c>
      <c r="K3286" s="42" t="s">
        <v>107</v>
      </c>
      <c r="L3286" s="158"/>
      <c r="M3286" s="83"/>
    </row>
    <row r="3287" spans="1:13" ht="15.75" thickBot="1">
      <c r="A3287" s="4"/>
      <c r="B3287" s="58" t="s">
        <v>132</v>
      </c>
      <c r="C3287" s="5"/>
      <c r="D3287" s="58" t="s">
        <v>132</v>
      </c>
      <c r="E3287" s="5"/>
      <c r="F3287" s="58" t="s">
        <v>132</v>
      </c>
      <c r="G3287" s="5"/>
      <c r="H3287" s="58" t="s">
        <v>132</v>
      </c>
      <c r="K3287" s="90"/>
    </row>
    <row r="3288" spans="1:13" ht="15.75" thickBot="1">
      <c r="A3288"/>
      <c r="B3288"/>
      <c r="C3288"/>
      <c r="D3288"/>
      <c r="E3288"/>
      <c r="F3288"/>
      <c r="G3288"/>
      <c r="H3288"/>
      <c r="J3288"/>
      <c r="K3288"/>
      <c r="L3288"/>
    </row>
    <row r="3289" spans="1:13" ht="19.5" thickBot="1">
      <c r="A3289" s="391">
        <v>45484</v>
      </c>
      <c r="B3289" s="392"/>
      <c r="C3289" s="392"/>
      <c r="D3289" s="392"/>
      <c r="E3289" s="392"/>
      <c r="F3289" s="392"/>
      <c r="G3289" s="393"/>
      <c r="H3289" s="89">
        <f>SUM(B3291:B3304,D3291:D3304,F3291:F3304,H3291:H3304)+SUM(M3290:M3302)</f>
        <v>214</v>
      </c>
      <c r="J3289" s="53" t="s">
        <v>34</v>
      </c>
      <c r="K3289" s="54" t="s">
        <v>35</v>
      </c>
      <c r="L3289" s="91" t="s">
        <v>50</v>
      </c>
      <c r="M3289" s="161" t="s">
        <v>151</v>
      </c>
    </row>
    <row r="3290" spans="1:13" ht="60.75" thickBot="1">
      <c r="A3290" s="49" t="s">
        <v>0</v>
      </c>
      <c r="B3290" s="51" t="s">
        <v>120</v>
      </c>
      <c r="C3290" s="50" t="s">
        <v>1</v>
      </c>
      <c r="D3290" s="51" t="s">
        <v>120</v>
      </c>
      <c r="E3290" s="50" t="s">
        <v>112</v>
      </c>
      <c r="F3290" s="51" t="s">
        <v>120</v>
      </c>
      <c r="G3290" s="50" t="s">
        <v>131</v>
      </c>
      <c r="H3290" s="52" t="s">
        <v>120</v>
      </c>
      <c r="I3290" s="155">
        <f>H3289/230</f>
        <v>0.93043478260869561</v>
      </c>
      <c r="J3290" s="10" t="s">
        <v>21</v>
      </c>
      <c r="K3290" s="46" t="s">
        <v>467</v>
      </c>
      <c r="L3290" s="159" t="s">
        <v>47</v>
      </c>
      <c r="M3290" s="160">
        <f t="shared" ref="M3290:M3302" si="193">IF(L3290="✔",2,0)</f>
        <v>2</v>
      </c>
    </row>
    <row r="3291" spans="1:13" ht="45">
      <c r="A3291" s="47" t="s">
        <v>424</v>
      </c>
      <c r="B3291" s="48">
        <v>5</v>
      </c>
      <c r="C3291" s="48" t="s">
        <v>2</v>
      </c>
      <c r="D3291" s="48">
        <v>4</v>
      </c>
      <c r="E3291" s="48" t="s">
        <v>11</v>
      </c>
      <c r="F3291" s="55">
        <v>5</v>
      </c>
      <c r="G3291" s="48" t="s">
        <v>5</v>
      </c>
      <c r="H3291" s="138">
        <v>4</v>
      </c>
      <c r="J3291" s="7" t="s">
        <v>2</v>
      </c>
      <c r="K3291" s="2" t="s">
        <v>37</v>
      </c>
      <c r="L3291" s="156" t="s">
        <v>47</v>
      </c>
      <c r="M3291" s="82">
        <f t="shared" si="193"/>
        <v>2</v>
      </c>
    </row>
    <row r="3292" spans="1:13" ht="45">
      <c r="A3292" s="3" t="s">
        <v>113</v>
      </c>
      <c r="B3292" s="2">
        <v>4</v>
      </c>
      <c r="C3292" s="2" t="s">
        <v>21</v>
      </c>
      <c r="D3292" s="2">
        <v>2</v>
      </c>
      <c r="E3292" s="2" t="s">
        <v>479</v>
      </c>
      <c r="F3292" s="140">
        <v>5</v>
      </c>
      <c r="G3292" s="2" t="s">
        <v>6</v>
      </c>
      <c r="H3292" s="139">
        <v>4</v>
      </c>
      <c r="J3292" s="8" t="s">
        <v>4</v>
      </c>
      <c r="K3292" s="2" t="s">
        <v>39</v>
      </c>
      <c r="L3292" s="156" t="s">
        <v>47</v>
      </c>
      <c r="M3292" s="82">
        <f t="shared" si="193"/>
        <v>2</v>
      </c>
    </row>
    <row r="3293" spans="1:13" ht="45">
      <c r="A3293" s="3" t="s">
        <v>163</v>
      </c>
      <c r="B3293" s="2">
        <v>5</v>
      </c>
      <c r="C3293" s="2" t="s">
        <v>17</v>
      </c>
      <c r="D3293" s="2">
        <v>3</v>
      </c>
      <c r="E3293" s="2" t="s">
        <v>12</v>
      </c>
      <c r="F3293" s="140">
        <v>5</v>
      </c>
      <c r="G3293" s="2" t="s">
        <v>7</v>
      </c>
      <c r="H3293" s="139">
        <v>4</v>
      </c>
      <c r="J3293" s="8" t="s">
        <v>38</v>
      </c>
      <c r="K3293" s="2" t="s">
        <v>41</v>
      </c>
      <c r="L3293" s="156" t="s">
        <v>47</v>
      </c>
      <c r="M3293" s="82">
        <f t="shared" si="193"/>
        <v>2</v>
      </c>
    </row>
    <row r="3294" spans="1:13" ht="45">
      <c r="A3294" s="3" t="s">
        <v>114</v>
      </c>
      <c r="B3294" s="2">
        <v>5</v>
      </c>
      <c r="C3294" s="2" t="s">
        <v>4</v>
      </c>
      <c r="D3294" s="2">
        <v>3</v>
      </c>
      <c r="E3294" s="2" t="s">
        <v>13</v>
      </c>
      <c r="F3294" s="140">
        <v>4</v>
      </c>
      <c r="G3294" s="2" t="s">
        <v>8</v>
      </c>
      <c r="H3294" s="139">
        <v>4</v>
      </c>
      <c r="J3294" s="6" t="s">
        <v>20</v>
      </c>
      <c r="K3294" s="2" t="s">
        <v>44</v>
      </c>
      <c r="L3294" s="156" t="s">
        <v>47</v>
      </c>
      <c r="M3294" s="82">
        <f t="shared" si="193"/>
        <v>2</v>
      </c>
    </row>
    <row r="3295" spans="1:13" ht="60">
      <c r="A3295" s="3" t="s">
        <v>32</v>
      </c>
      <c r="B3295" s="2">
        <v>5</v>
      </c>
      <c r="C3295" s="2" t="s">
        <v>38</v>
      </c>
      <c r="D3295" s="2">
        <v>4</v>
      </c>
      <c r="E3295" s="2" t="s">
        <v>43</v>
      </c>
      <c r="F3295" s="140">
        <v>4</v>
      </c>
      <c r="G3295" s="2" t="s">
        <v>9</v>
      </c>
      <c r="H3295" s="139">
        <v>4</v>
      </c>
      <c r="J3295" s="8" t="s">
        <v>31</v>
      </c>
      <c r="K3295" s="2" t="s">
        <v>45</v>
      </c>
      <c r="L3295" s="156" t="s">
        <v>47</v>
      </c>
      <c r="M3295" s="82">
        <f t="shared" si="193"/>
        <v>2</v>
      </c>
    </row>
    <row r="3296" spans="1:13" ht="45">
      <c r="A3296" s="3" t="s">
        <v>115</v>
      </c>
      <c r="B3296" s="2">
        <v>5</v>
      </c>
      <c r="C3296" s="2" t="s">
        <v>27</v>
      </c>
      <c r="D3296" s="2">
        <v>4</v>
      </c>
      <c r="E3296" s="2" t="s">
        <v>14</v>
      </c>
      <c r="F3296" s="140">
        <v>4</v>
      </c>
      <c r="G3296" s="2" t="s">
        <v>10</v>
      </c>
      <c r="H3296" s="139">
        <v>4</v>
      </c>
      <c r="J3296" s="3" t="s">
        <v>33</v>
      </c>
      <c r="K3296" s="2" t="s">
        <v>49</v>
      </c>
      <c r="L3296" s="156" t="s">
        <v>47</v>
      </c>
      <c r="M3296" s="82">
        <f t="shared" si="193"/>
        <v>2</v>
      </c>
    </row>
    <row r="3297" spans="1:13" ht="45">
      <c r="A3297" s="3" t="s">
        <v>116</v>
      </c>
      <c r="B3297" s="2">
        <v>5</v>
      </c>
      <c r="C3297" s="2" t="s">
        <v>323</v>
      </c>
      <c r="D3297" s="2">
        <v>4</v>
      </c>
      <c r="E3297" s="2" t="s">
        <v>15</v>
      </c>
      <c r="F3297" s="140">
        <v>4</v>
      </c>
      <c r="G3297" s="2" t="s">
        <v>18</v>
      </c>
      <c r="H3297" s="139">
        <v>4</v>
      </c>
      <c r="J3297" s="8" t="s">
        <v>16</v>
      </c>
      <c r="K3297" s="2" t="s">
        <v>40</v>
      </c>
      <c r="L3297" s="156" t="s">
        <v>48</v>
      </c>
      <c r="M3297" s="82">
        <f t="shared" si="193"/>
        <v>0</v>
      </c>
    </row>
    <row r="3298" spans="1:13" ht="60">
      <c r="A3298" s="3" t="s">
        <v>117</v>
      </c>
      <c r="B3298" s="2">
        <v>3</v>
      </c>
      <c r="C3298" s="2" t="s">
        <v>130</v>
      </c>
      <c r="D3298" s="2">
        <v>4</v>
      </c>
      <c r="E3298" s="2" t="s">
        <v>16</v>
      </c>
      <c r="F3298" s="140">
        <v>4</v>
      </c>
      <c r="G3298" s="2" t="s">
        <v>252</v>
      </c>
      <c r="H3298" s="139">
        <v>4</v>
      </c>
      <c r="J3298" s="9" t="s">
        <v>27</v>
      </c>
      <c r="K3298" s="2" t="s">
        <v>476</v>
      </c>
      <c r="L3298" s="156" t="s">
        <v>47</v>
      </c>
      <c r="M3298" s="82">
        <f t="shared" si="193"/>
        <v>2</v>
      </c>
    </row>
    <row r="3299" spans="1:13" ht="45">
      <c r="A3299" s="3" t="s">
        <v>118</v>
      </c>
      <c r="B3299" s="2">
        <v>3</v>
      </c>
      <c r="C3299" s="2" t="s">
        <v>164</v>
      </c>
      <c r="D3299" s="2">
        <v>3</v>
      </c>
      <c r="E3299" s="2" t="s">
        <v>26</v>
      </c>
      <c r="F3299" s="140">
        <v>4</v>
      </c>
      <c r="G3299" s="2" t="s">
        <v>25</v>
      </c>
      <c r="H3299" s="139">
        <v>4</v>
      </c>
      <c r="J3299" s="6" t="s">
        <v>28</v>
      </c>
      <c r="K3299" s="2" t="s">
        <v>40</v>
      </c>
      <c r="L3299" s="156" t="s">
        <v>47</v>
      </c>
      <c r="M3299" s="82">
        <f t="shared" si="193"/>
        <v>2</v>
      </c>
    </row>
    <row r="3300" spans="1:13" ht="45">
      <c r="A3300" s="3" t="s">
        <v>161</v>
      </c>
      <c r="B3300" s="2">
        <v>5</v>
      </c>
      <c r="C3300" s="2" t="s">
        <v>31</v>
      </c>
      <c r="D3300" s="2">
        <v>4</v>
      </c>
      <c r="E3300" s="2" t="s">
        <v>23</v>
      </c>
      <c r="F3300" s="140">
        <v>4</v>
      </c>
      <c r="G3300" s="2" t="s">
        <v>28</v>
      </c>
      <c r="H3300" s="139">
        <v>4</v>
      </c>
      <c r="J3300" s="3" t="s">
        <v>119</v>
      </c>
      <c r="K3300" s="2" t="s">
        <v>46</v>
      </c>
      <c r="L3300" s="156" t="s">
        <v>47</v>
      </c>
      <c r="M3300" s="82">
        <f t="shared" si="193"/>
        <v>2</v>
      </c>
    </row>
    <row r="3301" spans="1:13" ht="45">
      <c r="A3301" s="3"/>
      <c r="B3301" s="57" t="s">
        <v>132</v>
      </c>
      <c r="C3301" s="2" t="s">
        <v>30</v>
      </c>
      <c r="D3301" s="2">
        <v>4</v>
      </c>
      <c r="E3301" s="2" t="s">
        <v>490</v>
      </c>
      <c r="F3301" s="140">
        <v>4</v>
      </c>
      <c r="G3301" s="2" t="s">
        <v>29</v>
      </c>
      <c r="H3301" s="139">
        <v>4</v>
      </c>
      <c r="J3301" s="9" t="s">
        <v>31</v>
      </c>
      <c r="K3301" s="2" t="s">
        <v>51</v>
      </c>
      <c r="L3301" s="156" t="s">
        <v>47</v>
      </c>
      <c r="M3301" s="82">
        <f t="shared" si="193"/>
        <v>2</v>
      </c>
    </row>
    <row r="3302" spans="1:13" ht="30.75" thickBot="1">
      <c r="A3302" s="3"/>
      <c r="B3302" s="57" t="s">
        <v>132</v>
      </c>
      <c r="C3302" s="2"/>
      <c r="D3302" s="58" t="s">
        <v>132</v>
      </c>
      <c r="E3302" s="2" t="s">
        <v>144</v>
      </c>
      <c r="F3302" s="140">
        <v>4</v>
      </c>
      <c r="G3302" s="2" t="s">
        <v>318</v>
      </c>
      <c r="H3302" s="58">
        <v>4</v>
      </c>
      <c r="J3302" s="78" t="s">
        <v>117</v>
      </c>
      <c r="K3302" s="140" t="s">
        <v>152</v>
      </c>
      <c r="L3302" s="156" t="s">
        <v>48</v>
      </c>
      <c r="M3302" s="82">
        <f t="shared" si="193"/>
        <v>0</v>
      </c>
    </row>
    <row r="3303" spans="1:13" ht="30.75" thickBot="1">
      <c r="A3303" s="3"/>
      <c r="B3303" s="57" t="s">
        <v>132</v>
      </c>
      <c r="C3303" s="2"/>
      <c r="D3303" s="58" t="s">
        <v>132</v>
      </c>
      <c r="E3303" s="2" t="s">
        <v>478</v>
      </c>
      <c r="F3303" s="58">
        <v>5</v>
      </c>
      <c r="G3303" s="2" t="s">
        <v>269</v>
      </c>
      <c r="H3303" s="58">
        <v>4</v>
      </c>
      <c r="J3303" s="157" t="s">
        <v>135</v>
      </c>
      <c r="K3303" s="42" t="s">
        <v>107</v>
      </c>
      <c r="L3303" s="158"/>
      <c r="M3303" s="83"/>
    </row>
    <row r="3304" spans="1:13" ht="15.75" thickBot="1">
      <c r="A3304" s="4"/>
      <c r="B3304" s="58" t="s">
        <v>132</v>
      </c>
      <c r="C3304" s="5"/>
      <c r="D3304" s="58" t="s">
        <v>132</v>
      </c>
      <c r="E3304" s="5"/>
      <c r="F3304" s="58" t="s">
        <v>132</v>
      </c>
      <c r="G3304" s="5"/>
      <c r="H3304" s="58" t="s">
        <v>132</v>
      </c>
      <c r="K3304" s="90"/>
    </row>
    <row r="3305" spans="1:13" ht="15.75" thickBot="1">
      <c r="A3305"/>
      <c r="B3305"/>
      <c r="C3305"/>
      <c r="D3305"/>
      <c r="E3305"/>
      <c r="F3305"/>
      <c r="G3305"/>
      <c r="H3305"/>
      <c r="J3305"/>
      <c r="K3305"/>
      <c r="L3305"/>
    </row>
    <row r="3306" spans="1:13" ht="19.5" thickBot="1">
      <c r="A3306" s="391">
        <v>45485</v>
      </c>
      <c r="B3306" s="392"/>
      <c r="C3306" s="392"/>
      <c r="D3306" s="392"/>
      <c r="E3306" s="392"/>
      <c r="F3306" s="392"/>
      <c r="G3306" s="393"/>
      <c r="H3306" s="89">
        <f>SUM(B3308:B3321,D3308:D3321,F3308:F3321,H3308:H3321)+SUM(M3307:M3319)</f>
        <v>214</v>
      </c>
      <c r="J3306" s="53" t="s">
        <v>34</v>
      </c>
      <c r="K3306" s="54" t="s">
        <v>35</v>
      </c>
      <c r="L3306" s="91" t="s">
        <v>50</v>
      </c>
      <c r="M3306" s="161" t="s">
        <v>151</v>
      </c>
    </row>
    <row r="3307" spans="1:13" ht="60.75" thickBot="1">
      <c r="A3307" s="49" t="s">
        <v>0</v>
      </c>
      <c r="B3307" s="51" t="s">
        <v>120</v>
      </c>
      <c r="C3307" s="50" t="s">
        <v>1</v>
      </c>
      <c r="D3307" s="51" t="s">
        <v>120</v>
      </c>
      <c r="E3307" s="50" t="s">
        <v>112</v>
      </c>
      <c r="F3307" s="51" t="s">
        <v>120</v>
      </c>
      <c r="G3307" s="50" t="s">
        <v>131</v>
      </c>
      <c r="H3307" s="52" t="s">
        <v>120</v>
      </c>
      <c r="I3307" s="155">
        <f>H3306/230</f>
        <v>0.93043478260869561</v>
      </c>
      <c r="J3307" s="10" t="s">
        <v>21</v>
      </c>
      <c r="K3307" s="46" t="s">
        <v>467</v>
      </c>
      <c r="L3307" s="159" t="s">
        <v>47</v>
      </c>
      <c r="M3307" s="160">
        <f t="shared" ref="M3307:M3319" si="194">IF(L3307="✔",2,0)</f>
        <v>2</v>
      </c>
    </row>
    <row r="3308" spans="1:13" ht="45">
      <c r="A3308" s="47" t="s">
        <v>424</v>
      </c>
      <c r="B3308" s="48">
        <v>5</v>
      </c>
      <c r="C3308" s="48" t="s">
        <v>2</v>
      </c>
      <c r="D3308" s="48">
        <v>4</v>
      </c>
      <c r="E3308" s="48" t="s">
        <v>11</v>
      </c>
      <c r="F3308" s="55">
        <v>5</v>
      </c>
      <c r="G3308" s="48" t="s">
        <v>5</v>
      </c>
      <c r="H3308" s="138">
        <v>4</v>
      </c>
      <c r="J3308" s="7" t="s">
        <v>2</v>
      </c>
      <c r="K3308" s="2" t="s">
        <v>37</v>
      </c>
      <c r="L3308" s="156" t="s">
        <v>47</v>
      </c>
      <c r="M3308" s="82">
        <f t="shared" si="194"/>
        <v>2</v>
      </c>
    </row>
    <row r="3309" spans="1:13" ht="45">
      <c r="A3309" s="3" t="s">
        <v>113</v>
      </c>
      <c r="B3309" s="2">
        <v>4</v>
      </c>
      <c r="C3309" s="2" t="s">
        <v>21</v>
      </c>
      <c r="D3309" s="2">
        <v>2</v>
      </c>
      <c r="E3309" s="2" t="s">
        <v>479</v>
      </c>
      <c r="F3309" s="140">
        <v>5</v>
      </c>
      <c r="G3309" s="2" t="s">
        <v>6</v>
      </c>
      <c r="H3309" s="139">
        <v>4</v>
      </c>
      <c r="J3309" s="8" t="s">
        <v>4</v>
      </c>
      <c r="K3309" s="2" t="s">
        <v>39</v>
      </c>
      <c r="L3309" s="156" t="s">
        <v>47</v>
      </c>
      <c r="M3309" s="82">
        <f t="shared" si="194"/>
        <v>2</v>
      </c>
    </row>
    <row r="3310" spans="1:13" ht="45">
      <c r="A3310" s="3" t="s">
        <v>163</v>
      </c>
      <c r="B3310" s="2">
        <v>5</v>
      </c>
      <c r="C3310" s="2" t="s">
        <v>17</v>
      </c>
      <c r="D3310" s="2">
        <v>3</v>
      </c>
      <c r="E3310" s="2" t="s">
        <v>12</v>
      </c>
      <c r="F3310" s="140">
        <v>5</v>
      </c>
      <c r="G3310" s="2" t="s">
        <v>7</v>
      </c>
      <c r="H3310" s="139">
        <v>4</v>
      </c>
      <c r="J3310" s="8" t="s">
        <v>38</v>
      </c>
      <c r="K3310" s="2" t="s">
        <v>41</v>
      </c>
      <c r="L3310" s="156" t="s">
        <v>47</v>
      </c>
      <c r="M3310" s="82">
        <f t="shared" si="194"/>
        <v>2</v>
      </c>
    </row>
    <row r="3311" spans="1:13" ht="45">
      <c r="A3311" s="3" t="s">
        <v>114</v>
      </c>
      <c r="B3311" s="2">
        <v>5</v>
      </c>
      <c r="C3311" s="2" t="s">
        <v>4</v>
      </c>
      <c r="D3311" s="2">
        <v>3</v>
      </c>
      <c r="E3311" s="2" t="s">
        <v>13</v>
      </c>
      <c r="F3311" s="140">
        <v>4</v>
      </c>
      <c r="G3311" s="2" t="s">
        <v>8</v>
      </c>
      <c r="H3311" s="139">
        <v>4</v>
      </c>
      <c r="J3311" s="6" t="s">
        <v>20</v>
      </c>
      <c r="K3311" s="2" t="s">
        <v>44</v>
      </c>
      <c r="L3311" s="156" t="s">
        <v>47</v>
      </c>
      <c r="M3311" s="82">
        <f t="shared" si="194"/>
        <v>2</v>
      </c>
    </row>
    <row r="3312" spans="1:13" ht="60">
      <c r="A3312" s="3" t="s">
        <v>32</v>
      </c>
      <c r="B3312" s="2">
        <v>5</v>
      </c>
      <c r="C3312" s="2" t="s">
        <v>38</v>
      </c>
      <c r="D3312" s="2">
        <v>4</v>
      </c>
      <c r="E3312" s="2" t="s">
        <v>43</v>
      </c>
      <c r="F3312" s="140">
        <v>4</v>
      </c>
      <c r="G3312" s="2" t="s">
        <v>9</v>
      </c>
      <c r="H3312" s="139">
        <v>4</v>
      </c>
      <c r="J3312" s="8" t="s">
        <v>31</v>
      </c>
      <c r="K3312" s="2" t="s">
        <v>45</v>
      </c>
      <c r="L3312" s="156" t="s">
        <v>47</v>
      </c>
      <c r="M3312" s="82">
        <f t="shared" si="194"/>
        <v>2</v>
      </c>
    </row>
    <row r="3313" spans="1:13" ht="45">
      <c r="A3313" s="3" t="s">
        <v>115</v>
      </c>
      <c r="B3313" s="2">
        <v>5</v>
      </c>
      <c r="C3313" s="2" t="s">
        <v>27</v>
      </c>
      <c r="D3313" s="2">
        <v>4</v>
      </c>
      <c r="E3313" s="2" t="s">
        <v>14</v>
      </c>
      <c r="F3313" s="140">
        <v>4</v>
      </c>
      <c r="G3313" s="2" t="s">
        <v>10</v>
      </c>
      <c r="H3313" s="139">
        <v>4</v>
      </c>
      <c r="J3313" s="3" t="s">
        <v>33</v>
      </c>
      <c r="K3313" s="2" t="s">
        <v>49</v>
      </c>
      <c r="L3313" s="156" t="s">
        <v>47</v>
      </c>
      <c r="M3313" s="82">
        <f t="shared" si="194"/>
        <v>2</v>
      </c>
    </row>
    <row r="3314" spans="1:13" ht="45">
      <c r="A3314" s="3" t="s">
        <v>116</v>
      </c>
      <c r="B3314" s="2">
        <v>5</v>
      </c>
      <c r="C3314" s="2" t="s">
        <v>323</v>
      </c>
      <c r="D3314" s="2">
        <v>4</v>
      </c>
      <c r="E3314" s="2" t="s">
        <v>15</v>
      </c>
      <c r="F3314" s="140">
        <v>4</v>
      </c>
      <c r="G3314" s="2" t="s">
        <v>18</v>
      </c>
      <c r="H3314" s="139">
        <v>4</v>
      </c>
      <c r="J3314" s="8" t="s">
        <v>16</v>
      </c>
      <c r="K3314" s="2" t="s">
        <v>40</v>
      </c>
      <c r="L3314" s="156" t="s">
        <v>48</v>
      </c>
      <c r="M3314" s="82">
        <f t="shared" si="194"/>
        <v>0</v>
      </c>
    </row>
    <row r="3315" spans="1:13" ht="60">
      <c r="A3315" s="3" t="s">
        <v>117</v>
      </c>
      <c r="B3315" s="2">
        <v>3</v>
      </c>
      <c r="C3315" s="2" t="s">
        <v>130</v>
      </c>
      <c r="D3315" s="2">
        <v>4</v>
      </c>
      <c r="E3315" s="2" t="s">
        <v>16</v>
      </c>
      <c r="F3315" s="140">
        <v>4</v>
      </c>
      <c r="G3315" s="2" t="s">
        <v>252</v>
      </c>
      <c r="H3315" s="139">
        <v>4</v>
      </c>
      <c r="J3315" s="9" t="s">
        <v>27</v>
      </c>
      <c r="K3315" s="2" t="s">
        <v>476</v>
      </c>
      <c r="L3315" s="156" t="s">
        <v>47</v>
      </c>
      <c r="M3315" s="82">
        <f t="shared" si="194"/>
        <v>2</v>
      </c>
    </row>
    <row r="3316" spans="1:13" ht="45">
      <c r="A3316" s="3" t="s">
        <v>118</v>
      </c>
      <c r="B3316" s="2">
        <v>3</v>
      </c>
      <c r="C3316" s="2" t="s">
        <v>164</v>
      </c>
      <c r="D3316" s="2">
        <v>3</v>
      </c>
      <c r="E3316" s="2" t="s">
        <v>26</v>
      </c>
      <c r="F3316" s="140">
        <v>4</v>
      </c>
      <c r="G3316" s="2" t="s">
        <v>25</v>
      </c>
      <c r="H3316" s="139">
        <v>4</v>
      </c>
      <c r="J3316" s="6" t="s">
        <v>28</v>
      </c>
      <c r="K3316" s="2" t="s">
        <v>40</v>
      </c>
      <c r="L3316" s="156" t="s">
        <v>47</v>
      </c>
      <c r="M3316" s="82">
        <f t="shared" si="194"/>
        <v>2</v>
      </c>
    </row>
    <row r="3317" spans="1:13" ht="45">
      <c r="A3317" s="3" t="s">
        <v>161</v>
      </c>
      <c r="B3317" s="2">
        <v>5</v>
      </c>
      <c r="C3317" s="2" t="s">
        <v>31</v>
      </c>
      <c r="D3317" s="2">
        <v>4</v>
      </c>
      <c r="E3317" s="2" t="s">
        <v>23</v>
      </c>
      <c r="F3317" s="140">
        <v>4</v>
      </c>
      <c r="G3317" s="2" t="s">
        <v>28</v>
      </c>
      <c r="H3317" s="139">
        <v>4</v>
      </c>
      <c r="J3317" s="3" t="s">
        <v>119</v>
      </c>
      <c r="K3317" s="2" t="s">
        <v>46</v>
      </c>
      <c r="L3317" s="156" t="s">
        <v>47</v>
      </c>
      <c r="M3317" s="82">
        <f t="shared" si="194"/>
        <v>2</v>
      </c>
    </row>
    <row r="3318" spans="1:13" ht="45">
      <c r="A3318" s="3"/>
      <c r="B3318" s="57" t="s">
        <v>132</v>
      </c>
      <c r="C3318" s="2" t="s">
        <v>30</v>
      </c>
      <c r="D3318" s="2">
        <v>4</v>
      </c>
      <c r="E3318" s="2" t="s">
        <v>490</v>
      </c>
      <c r="F3318" s="140">
        <v>4</v>
      </c>
      <c r="G3318" s="2" t="s">
        <v>29</v>
      </c>
      <c r="H3318" s="139">
        <v>4</v>
      </c>
      <c r="J3318" s="9" t="s">
        <v>31</v>
      </c>
      <c r="K3318" s="2" t="s">
        <v>51</v>
      </c>
      <c r="L3318" s="156" t="s">
        <v>47</v>
      </c>
      <c r="M3318" s="82">
        <f t="shared" si="194"/>
        <v>2</v>
      </c>
    </row>
    <row r="3319" spans="1:13" ht="30.75" thickBot="1">
      <c r="A3319" s="3"/>
      <c r="B3319" s="57" t="s">
        <v>132</v>
      </c>
      <c r="C3319" s="2"/>
      <c r="D3319" s="58" t="s">
        <v>132</v>
      </c>
      <c r="E3319" s="2" t="s">
        <v>144</v>
      </c>
      <c r="F3319" s="140">
        <v>4</v>
      </c>
      <c r="G3319" s="2" t="s">
        <v>318</v>
      </c>
      <c r="H3319" s="58">
        <v>4</v>
      </c>
      <c r="J3319" s="78" t="s">
        <v>117</v>
      </c>
      <c r="K3319" s="140" t="s">
        <v>152</v>
      </c>
      <c r="L3319" s="156" t="s">
        <v>48</v>
      </c>
      <c r="M3319" s="82">
        <f t="shared" si="194"/>
        <v>0</v>
      </c>
    </row>
    <row r="3320" spans="1:13" ht="30.75" thickBot="1">
      <c r="A3320" s="3"/>
      <c r="B3320" s="57" t="s">
        <v>132</v>
      </c>
      <c r="C3320" s="2"/>
      <c r="D3320" s="58" t="s">
        <v>132</v>
      </c>
      <c r="E3320" s="2" t="s">
        <v>478</v>
      </c>
      <c r="F3320" s="58">
        <v>5</v>
      </c>
      <c r="G3320" s="2" t="s">
        <v>269</v>
      </c>
      <c r="H3320" s="58">
        <v>4</v>
      </c>
      <c r="J3320" s="157" t="s">
        <v>135</v>
      </c>
      <c r="K3320" s="42" t="s">
        <v>107</v>
      </c>
      <c r="L3320" s="158"/>
      <c r="M3320" s="83"/>
    </row>
    <row r="3321" spans="1:13" ht="15.75" thickBot="1">
      <c r="A3321" s="4"/>
      <c r="B3321" s="58" t="s">
        <v>132</v>
      </c>
      <c r="C3321" s="5"/>
      <c r="D3321" s="58" t="s">
        <v>132</v>
      </c>
      <c r="E3321" s="5"/>
      <c r="F3321" s="58" t="s">
        <v>132</v>
      </c>
      <c r="G3321" s="5"/>
      <c r="H3321" s="58" t="s">
        <v>132</v>
      </c>
      <c r="K3321" s="90"/>
    </row>
    <row r="3322" spans="1:13" ht="15.75" thickBot="1">
      <c r="A3322"/>
      <c r="B3322"/>
      <c r="C3322"/>
      <c r="D3322"/>
      <c r="E3322"/>
      <c r="F3322"/>
      <c r="G3322"/>
      <c r="H3322"/>
      <c r="J3322"/>
      <c r="K3322"/>
      <c r="L3322"/>
    </row>
    <row r="3323" spans="1:13" ht="19.5" thickBot="1">
      <c r="A3323" s="391">
        <v>45486</v>
      </c>
      <c r="B3323" s="392"/>
      <c r="C3323" s="392"/>
      <c r="D3323" s="392"/>
      <c r="E3323" s="392"/>
      <c r="F3323" s="392"/>
      <c r="G3323" s="393"/>
      <c r="H3323" s="89">
        <f>SUM(B3325:B3338,D3325:D3338,F3325:F3338,H3325:H3338)+SUM(M3324:M3336)</f>
        <v>216</v>
      </c>
      <c r="J3323" s="53" t="s">
        <v>34</v>
      </c>
      <c r="K3323" s="54" t="s">
        <v>35</v>
      </c>
      <c r="L3323" s="91" t="s">
        <v>50</v>
      </c>
      <c r="M3323" s="161" t="s">
        <v>151</v>
      </c>
    </row>
    <row r="3324" spans="1:13" ht="60.75" thickBot="1">
      <c r="A3324" s="49" t="s">
        <v>0</v>
      </c>
      <c r="B3324" s="51" t="s">
        <v>120</v>
      </c>
      <c r="C3324" s="50" t="s">
        <v>1</v>
      </c>
      <c r="D3324" s="51" t="s">
        <v>120</v>
      </c>
      <c r="E3324" s="50" t="s">
        <v>112</v>
      </c>
      <c r="F3324" s="51" t="s">
        <v>120</v>
      </c>
      <c r="G3324" s="50" t="s">
        <v>131</v>
      </c>
      <c r="H3324" s="52" t="s">
        <v>120</v>
      </c>
      <c r="I3324" s="155">
        <f>H3323/230</f>
        <v>0.93913043478260871</v>
      </c>
      <c r="J3324" s="10" t="s">
        <v>21</v>
      </c>
      <c r="K3324" s="46" t="s">
        <v>467</v>
      </c>
      <c r="L3324" s="159" t="s">
        <v>47</v>
      </c>
      <c r="M3324" s="160">
        <f t="shared" ref="M3324:M3336" si="195">IF(L3324="✔",2,0)</f>
        <v>2</v>
      </c>
    </row>
    <row r="3325" spans="1:13" ht="45">
      <c r="A3325" s="47" t="s">
        <v>424</v>
      </c>
      <c r="B3325" s="48">
        <v>5</v>
      </c>
      <c r="C3325" s="48" t="s">
        <v>2</v>
      </c>
      <c r="D3325" s="48">
        <v>4</v>
      </c>
      <c r="E3325" s="48" t="s">
        <v>11</v>
      </c>
      <c r="F3325" s="55">
        <v>5</v>
      </c>
      <c r="G3325" s="48" t="s">
        <v>5</v>
      </c>
      <c r="H3325" s="138">
        <v>4</v>
      </c>
      <c r="J3325" s="7" t="s">
        <v>2</v>
      </c>
      <c r="K3325" s="2" t="s">
        <v>37</v>
      </c>
      <c r="L3325" s="156" t="s">
        <v>47</v>
      </c>
      <c r="M3325" s="82">
        <f t="shared" si="195"/>
        <v>2</v>
      </c>
    </row>
    <row r="3326" spans="1:13" ht="45">
      <c r="A3326" s="3" t="s">
        <v>113</v>
      </c>
      <c r="B3326" s="2">
        <v>4</v>
      </c>
      <c r="C3326" s="2" t="s">
        <v>21</v>
      </c>
      <c r="D3326" s="2">
        <v>2</v>
      </c>
      <c r="E3326" s="2" t="s">
        <v>479</v>
      </c>
      <c r="F3326" s="140">
        <v>5</v>
      </c>
      <c r="G3326" s="2" t="s">
        <v>6</v>
      </c>
      <c r="H3326" s="139">
        <v>4</v>
      </c>
      <c r="J3326" s="8" t="s">
        <v>4</v>
      </c>
      <c r="K3326" s="2" t="s">
        <v>39</v>
      </c>
      <c r="L3326" s="156" t="s">
        <v>47</v>
      </c>
      <c r="M3326" s="82">
        <f t="shared" si="195"/>
        <v>2</v>
      </c>
    </row>
    <row r="3327" spans="1:13" ht="45">
      <c r="A3327" s="3" t="s">
        <v>163</v>
      </c>
      <c r="B3327" s="2">
        <v>5</v>
      </c>
      <c r="C3327" s="2" t="s">
        <v>17</v>
      </c>
      <c r="D3327" s="2">
        <v>3</v>
      </c>
      <c r="E3327" s="2" t="s">
        <v>12</v>
      </c>
      <c r="F3327" s="140">
        <v>5</v>
      </c>
      <c r="G3327" s="2" t="s">
        <v>7</v>
      </c>
      <c r="H3327" s="139">
        <v>4</v>
      </c>
      <c r="J3327" s="8" t="s">
        <v>38</v>
      </c>
      <c r="K3327" s="2" t="s">
        <v>41</v>
      </c>
      <c r="L3327" s="156" t="s">
        <v>47</v>
      </c>
      <c r="M3327" s="82">
        <f t="shared" si="195"/>
        <v>2</v>
      </c>
    </row>
    <row r="3328" spans="1:13" ht="45">
      <c r="A3328" s="3" t="s">
        <v>114</v>
      </c>
      <c r="B3328" s="2">
        <v>5</v>
      </c>
      <c r="C3328" s="2" t="s">
        <v>4</v>
      </c>
      <c r="D3328" s="2">
        <v>3</v>
      </c>
      <c r="E3328" s="2" t="s">
        <v>13</v>
      </c>
      <c r="F3328" s="140">
        <v>4</v>
      </c>
      <c r="G3328" s="2" t="s">
        <v>8</v>
      </c>
      <c r="H3328" s="139">
        <v>4</v>
      </c>
      <c r="J3328" s="6" t="s">
        <v>20</v>
      </c>
      <c r="K3328" s="2" t="s">
        <v>44</v>
      </c>
      <c r="L3328" s="156" t="s">
        <v>47</v>
      </c>
      <c r="M3328" s="82">
        <f t="shared" si="195"/>
        <v>2</v>
      </c>
    </row>
    <row r="3329" spans="1:13" ht="60">
      <c r="A3329" s="3" t="s">
        <v>32</v>
      </c>
      <c r="B3329" s="2">
        <v>5</v>
      </c>
      <c r="C3329" s="2" t="s">
        <v>38</v>
      </c>
      <c r="D3329" s="2">
        <v>4</v>
      </c>
      <c r="E3329" s="2" t="s">
        <v>43</v>
      </c>
      <c r="F3329" s="140">
        <v>4</v>
      </c>
      <c r="G3329" s="2" t="s">
        <v>9</v>
      </c>
      <c r="H3329" s="139">
        <v>4</v>
      </c>
      <c r="J3329" s="8" t="s">
        <v>31</v>
      </c>
      <c r="K3329" s="2" t="s">
        <v>45</v>
      </c>
      <c r="L3329" s="156" t="s">
        <v>47</v>
      </c>
      <c r="M3329" s="82">
        <f t="shared" si="195"/>
        <v>2</v>
      </c>
    </row>
    <row r="3330" spans="1:13" ht="45">
      <c r="A3330" s="3" t="s">
        <v>115</v>
      </c>
      <c r="B3330" s="2">
        <v>5</v>
      </c>
      <c r="C3330" s="2" t="s">
        <v>27</v>
      </c>
      <c r="D3330" s="2">
        <v>4</v>
      </c>
      <c r="E3330" s="2" t="s">
        <v>14</v>
      </c>
      <c r="F3330" s="140">
        <v>4</v>
      </c>
      <c r="G3330" s="2" t="s">
        <v>10</v>
      </c>
      <c r="H3330" s="139">
        <v>4</v>
      </c>
      <c r="J3330" s="3" t="s">
        <v>33</v>
      </c>
      <c r="K3330" s="2" t="s">
        <v>49</v>
      </c>
      <c r="L3330" s="156" t="s">
        <v>47</v>
      </c>
      <c r="M3330" s="82">
        <f t="shared" si="195"/>
        <v>2</v>
      </c>
    </row>
    <row r="3331" spans="1:13" ht="45">
      <c r="A3331" s="3" t="s">
        <v>116</v>
      </c>
      <c r="B3331" s="2">
        <v>5</v>
      </c>
      <c r="C3331" s="2" t="s">
        <v>323</v>
      </c>
      <c r="D3331" s="2">
        <v>4</v>
      </c>
      <c r="E3331" s="2" t="s">
        <v>15</v>
      </c>
      <c r="F3331" s="140">
        <v>4</v>
      </c>
      <c r="G3331" s="2" t="s">
        <v>18</v>
      </c>
      <c r="H3331" s="139">
        <v>4</v>
      </c>
      <c r="J3331" s="8" t="s">
        <v>16</v>
      </c>
      <c r="K3331" s="2" t="s">
        <v>40</v>
      </c>
      <c r="L3331" s="156" t="s">
        <v>48</v>
      </c>
      <c r="M3331" s="82">
        <f t="shared" si="195"/>
        <v>0</v>
      </c>
    </row>
    <row r="3332" spans="1:13" ht="60">
      <c r="A3332" s="3" t="s">
        <v>117</v>
      </c>
      <c r="B3332" s="2">
        <v>3</v>
      </c>
      <c r="C3332" s="2" t="s">
        <v>130</v>
      </c>
      <c r="D3332" s="2">
        <v>4</v>
      </c>
      <c r="E3332" s="2" t="s">
        <v>16</v>
      </c>
      <c r="F3332" s="140">
        <v>4</v>
      </c>
      <c r="G3332" s="2" t="s">
        <v>252</v>
      </c>
      <c r="H3332" s="139">
        <v>4</v>
      </c>
      <c r="J3332" s="9" t="s">
        <v>27</v>
      </c>
      <c r="K3332" s="2" t="s">
        <v>476</v>
      </c>
      <c r="L3332" s="156" t="s">
        <v>47</v>
      </c>
      <c r="M3332" s="82">
        <f t="shared" si="195"/>
        <v>2</v>
      </c>
    </row>
    <row r="3333" spans="1:13" ht="45">
      <c r="A3333" s="3" t="s">
        <v>118</v>
      </c>
      <c r="B3333" s="2">
        <v>5</v>
      </c>
      <c r="C3333" s="2" t="s">
        <v>164</v>
      </c>
      <c r="D3333" s="2">
        <v>3</v>
      </c>
      <c r="E3333" s="2" t="s">
        <v>26</v>
      </c>
      <c r="F3333" s="140">
        <v>4</v>
      </c>
      <c r="G3333" s="2" t="s">
        <v>25</v>
      </c>
      <c r="H3333" s="139">
        <v>4</v>
      </c>
      <c r="J3333" s="6" t="s">
        <v>28</v>
      </c>
      <c r="K3333" s="2" t="s">
        <v>40</v>
      </c>
      <c r="L3333" s="156" t="s">
        <v>47</v>
      </c>
      <c r="M3333" s="82">
        <f t="shared" si="195"/>
        <v>2</v>
      </c>
    </row>
    <row r="3334" spans="1:13" ht="45">
      <c r="A3334" s="3" t="s">
        <v>161</v>
      </c>
      <c r="B3334" s="2">
        <v>5</v>
      </c>
      <c r="C3334" s="2" t="s">
        <v>31</v>
      </c>
      <c r="D3334" s="2">
        <v>4</v>
      </c>
      <c r="E3334" s="2" t="s">
        <v>23</v>
      </c>
      <c r="F3334" s="140">
        <v>4</v>
      </c>
      <c r="G3334" s="2" t="s">
        <v>28</v>
      </c>
      <c r="H3334" s="139">
        <v>4</v>
      </c>
      <c r="J3334" s="3" t="s">
        <v>119</v>
      </c>
      <c r="K3334" s="2" t="s">
        <v>46</v>
      </c>
      <c r="L3334" s="156" t="s">
        <v>47</v>
      </c>
      <c r="M3334" s="82">
        <f t="shared" si="195"/>
        <v>2</v>
      </c>
    </row>
    <row r="3335" spans="1:13" ht="45">
      <c r="A3335" s="3"/>
      <c r="B3335" s="57" t="s">
        <v>132</v>
      </c>
      <c r="C3335" s="2" t="s">
        <v>30</v>
      </c>
      <c r="D3335" s="2">
        <v>4</v>
      </c>
      <c r="E3335" s="2" t="s">
        <v>490</v>
      </c>
      <c r="F3335" s="140">
        <v>4</v>
      </c>
      <c r="G3335" s="2" t="s">
        <v>29</v>
      </c>
      <c r="H3335" s="139">
        <v>4</v>
      </c>
      <c r="J3335" s="9" t="s">
        <v>31</v>
      </c>
      <c r="K3335" s="2" t="s">
        <v>51</v>
      </c>
      <c r="L3335" s="156" t="s">
        <v>47</v>
      </c>
      <c r="M3335" s="82">
        <f t="shared" si="195"/>
        <v>2</v>
      </c>
    </row>
    <row r="3336" spans="1:13" ht="30.75" thickBot="1">
      <c r="A3336" s="3"/>
      <c r="B3336" s="57" t="s">
        <v>132</v>
      </c>
      <c r="C3336" s="2"/>
      <c r="D3336" s="58" t="s">
        <v>132</v>
      </c>
      <c r="E3336" s="2" t="s">
        <v>144</v>
      </c>
      <c r="F3336" s="140">
        <v>4</v>
      </c>
      <c r="G3336" s="2" t="s">
        <v>318</v>
      </c>
      <c r="H3336" s="58">
        <v>4</v>
      </c>
      <c r="J3336" s="78" t="s">
        <v>117</v>
      </c>
      <c r="K3336" s="140" t="s">
        <v>152</v>
      </c>
      <c r="L3336" s="156" t="s">
        <v>48</v>
      </c>
      <c r="M3336" s="82">
        <f t="shared" si="195"/>
        <v>0</v>
      </c>
    </row>
    <row r="3337" spans="1:13" ht="30.75" thickBot="1">
      <c r="A3337" s="3"/>
      <c r="B3337" s="57" t="s">
        <v>132</v>
      </c>
      <c r="C3337" s="2"/>
      <c r="D3337" s="58" t="s">
        <v>132</v>
      </c>
      <c r="E3337" s="2" t="s">
        <v>478</v>
      </c>
      <c r="F3337" s="58">
        <v>5</v>
      </c>
      <c r="G3337" s="2" t="s">
        <v>269</v>
      </c>
      <c r="H3337" s="58">
        <v>4</v>
      </c>
      <c r="J3337" s="157" t="s">
        <v>135</v>
      </c>
      <c r="K3337" s="42" t="s">
        <v>107</v>
      </c>
      <c r="L3337" s="158"/>
      <c r="M3337" s="83"/>
    </row>
    <row r="3338" spans="1:13" ht="15.75" thickBot="1">
      <c r="A3338" s="4"/>
      <c r="B3338" s="58" t="s">
        <v>132</v>
      </c>
      <c r="C3338" s="5"/>
      <c r="D3338" s="58" t="s">
        <v>132</v>
      </c>
      <c r="E3338" s="5"/>
      <c r="F3338" s="58" t="s">
        <v>132</v>
      </c>
      <c r="G3338" s="5"/>
      <c r="H3338" s="58" t="s">
        <v>132</v>
      </c>
      <c r="K3338" s="90"/>
    </row>
    <row r="3339" spans="1:13" ht="15.75" thickBot="1">
      <c r="A3339"/>
      <c r="B3339"/>
      <c r="C3339"/>
      <c r="D3339"/>
      <c r="E3339"/>
      <c r="F3339"/>
      <c r="G3339"/>
      <c r="H3339"/>
      <c r="J3339"/>
      <c r="K3339"/>
      <c r="L3339"/>
    </row>
    <row r="3340" spans="1:13" ht="19.5" thickBot="1">
      <c r="A3340" s="391">
        <v>45487</v>
      </c>
      <c r="B3340" s="392"/>
      <c r="C3340" s="392"/>
      <c r="D3340" s="392"/>
      <c r="E3340" s="392"/>
      <c r="F3340" s="392"/>
      <c r="G3340" s="393"/>
      <c r="H3340" s="89">
        <f>SUM(B3342:B3355,D3342:D3355,F3342:F3355,H3342:H3355)+SUM(M3341:M3353)</f>
        <v>216</v>
      </c>
      <c r="J3340" s="53" t="s">
        <v>34</v>
      </c>
      <c r="K3340" s="54" t="s">
        <v>35</v>
      </c>
      <c r="L3340" s="91" t="s">
        <v>50</v>
      </c>
      <c r="M3340" s="161" t="s">
        <v>151</v>
      </c>
    </row>
    <row r="3341" spans="1:13" ht="60.75" thickBot="1">
      <c r="A3341" s="49" t="s">
        <v>0</v>
      </c>
      <c r="B3341" s="51" t="s">
        <v>120</v>
      </c>
      <c r="C3341" s="50" t="s">
        <v>1</v>
      </c>
      <c r="D3341" s="51" t="s">
        <v>120</v>
      </c>
      <c r="E3341" s="50" t="s">
        <v>112</v>
      </c>
      <c r="F3341" s="51" t="s">
        <v>120</v>
      </c>
      <c r="G3341" s="50" t="s">
        <v>131</v>
      </c>
      <c r="H3341" s="52" t="s">
        <v>120</v>
      </c>
      <c r="I3341" s="155">
        <f>H3340/230</f>
        <v>0.93913043478260871</v>
      </c>
      <c r="J3341" s="10" t="s">
        <v>21</v>
      </c>
      <c r="K3341" s="46" t="s">
        <v>467</v>
      </c>
      <c r="L3341" s="159" t="s">
        <v>47</v>
      </c>
      <c r="M3341" s="160">
        <f t="shared" ref="M3341:M3353" si="196">IF(L3341="✔",2,0)</f>
        <v>2</v>
      </c>
    </row>
    <row r="3342" spans="1:13" ht="45">
      <c r="A3342" s="47" t="s">
        <v>424</v>
      </c>
      <c r="B3342" s="48">
        <v>5</v>
      </c>
      <c r="C3342" s="48" t="s">
        <v>2</v>
      </c>
      <c r="D3342" s="48">
        <v>4</v>
      </c>
      <c r="E3342" s="48" t="s">
        <v>11</v>
      </c>
      <c r="F3342" s="55">
        <v>5</v>
      </c>
      <c r="G3342" s="48" t="s">
        <v>5</v>
      </c>
      <c r="H3342" s="138">
        <v>4</v>
      </c>
      <c r="J3342" s="7" t="s">
        <v>2</v>
      </c>
      <c r="K3342" s="2" t="s">
        <v>37</v>
      </c>
      <c r="L3342" s="156" t="s">
        <v>47</v>
      </c>
      <c r="M3342" s="82">
        <f t="shared" si="196"/>
        <v>2</v>
      </c>
    </row>
    <row r="3343" spans="1:13" ht="45">
      <c r="A3343" s="3" t="s">
        <v>113</v>
      </c>
      <c r="B3343" s="2">
        <v>4</v>
      </c>
      <c r="C3343" s="2" t="s">
        <v>21</v>
      </c>
      <c r="D3343" s="2">
        <v>2</v>
      </c>
      <c r="E3343" s="2" t="s">
        <v>479</v>
      </c>
      <c r="F3343" s="140">
        <v>5</v>
      </c>
      <c r="G3343" s="2" t="s">
        <v>6</v>
      </c>
      <c r="H3343" s="139">
        <v>4</v>
      </c>
      <c r="J3343" s="8" t="s">
        <v>4</v>
      </c>
      <c r="K3343" s="2" t="s">
        <v>39</v>
      </c>
      <c r="L3343" s="156" t="s">
        <v>47</v>
      </c>
      <c r="M3343" s="82">
        <f t="shared" si="196"/>
        <v>2</v>
      </c>
    </row>
    <row r="3344" spans="1:13" ht="45">
      <c r="A3344" s="3" t="s">
        <v>163</v>
      </c>
      <c r="B3344" s="2">
        <v>5</v>
      </c>
      <c r="C3344" s="2" t="s">
        <v>17</v>
      </c>
      <c r="D3344" s="2">
        <v>3</v>
      </c>
      <c r="E3344" s="2" t="s">
        <v>12</v>
      </c>
      <c r="F3344" s="140">
        <v>5</v>
      </c>
      <c r="G3344" s="2" t="s">
        <v>7</v>
      </c>
      <c r="H3344" s="139">
        <v>4</v>
      </c>
      <c r="J3344" s="8" t="s">
        <v>38</v>
      </c>
      <c r="K3344" s="2" t="s">
        <v>41</v>
      </c>
      <c r="L3344" s="156" t="s">
        <v>47</v>
      </c>
      <c r="M3344" s="82">
        <f t="shared" si="196"/>
        <v>2</v>
      </c>
    </row>
    <row r="3345" spans="1:13" ht="45">
      <c r="A3345" s="3" t="s">
        <v>114</v>
      </c>
      <c r="B3345" s="2">
        <v>5</v>
      </c>
      <c r="C3345" s="2" t="s">
        <v>4</v>
      </c>
      <c r="D3345" s="2">
        <v>3</v>
      </c>
      <c r="E3345" s="2" t="s">
        <v>13</v>
      </c>
      <c r="F3345" s="140">
        <v>4</v>
      </c>
      <c r="G3345" s="2" t="s">
        <v>8</v>
      </c>
      <c r="H3345" s="139">
        <v>4</v>
      </c>
      <c r="J3345" s="6" t="s">
        <v>20</v>
      </c>
      <c r="K3345" s="2" t="s">
        <v>44</v>
      </c>
      <c r="L3345" s="156" t="s">
        <v>47</v>
      </c>
      <c r="M3345" s="82">
        <f t="shared" si="196"/>
        <v>2</v>
      </c>
    </row>
    <row r="3346" spans="1:13" ht="60">
      <c r="A3346" s="3" t="s">
        <v>32</v>
      </c>
      <c r="B3346" s="2">
        <v>5</v>
      </c>
      <c r="C3346" s="2" t="s">
        <v>38</v>
      </c>
      <c r="D3346" s="2">
        <v>4</v>
      </c>
      <c r="E3346" s="2" t="s">
        <v>43</v>
      </c>
      <c r="F3346" s="140">
        <v>4</v>
      </c>
      <c r="G3346" s="2" t="s">
        <v>9</v>
      </c>
      <c r="H3346" s="139">
        <v>4</v>
      </c>
      <c r="J3346" s="8" t="s">
        <v>31</v>
      </c>
      <c r="K3346" s="2" t="s">
        <v>45</v>
      </c>
      <c r="L3346" s="156" t="s">
        <v>47</v>
      </c>
      <c r="M3346" s="82">
        <f t="shared" si="196"/>
        <v>2</v>
      </c>
    </row>
    <row r="3347" spans="1:13" ht="45">
      <c r="A3347" s="3" t="s">
        <v>115</v>
      </c>
      <c r="B3347" s="2">
        <v>5</v>
      </c>
      <c r="C3347" s="2" t="s">
        <v>27</v>
      </c>
      <c r="D3347" s="2">
        <v>4</v>
      </c>
      <c r="E3347" s="2" t="s">
        <v>14</v>
      </c>
      <c r="F3347" s="140">
        <v>4</v>
      </c>
      <c r="G3347" s="2" t="s">
        <v>10</v>
      </c>
      <c r="H3347" s="139">
        <v>4</v>
      </c>
      <c r="J3347" s="3" t="s">
        <v>33</v>
      </c>
      <c r="K3347" s="2" t="s">
        <v>49</v>
      </c>
      <c r="L3347" s="156" t="s">
        <v>47</v>
      </c>
      <c r="M3347" s="82">
        <f t="shared" si="196"/>
        <v>2</v>
      </c>
    </row>
    <row r="3348" spans="1:13" ht="45">
      <c r="A3348" s="3" t="s">
        <v>116</v>
      </c>
      <c r="B3348" s="2">
        <v>5</v>
      </c>
      <c r="C3348" s="2" t="s">
        <v>323</v>
      </c>
      <c r="D3348" s="2">
        <v>4</v>
      </c>
      <c r="E3348" s="2" t="s">
        <v>15</v>
      </c>
      <c r="F3348" s="140">
        <v>4</v>
      </c>
      <c r="G3348" s="2" t="s">
        <v>18</v>
      </c>
      <c r="H3348" s="139">
        <v>4</v>
      </c>
      <c r="J3348" s="8" t="s">
        <v>16</v>
      </c>
      <c r="K3348" s="2" t="s">
        <v>40</v>
      </c>
      <c r="L3348" s="156" t="s">
        <v>48</v>
      </c>
      <c r="M3348" s="82">
        <f t="shared" si="196"/>
        <v>0</v>
      </c>
    </row>
    <row r="3349" spans="1:13" ht="60">
      <c r="A3349" s="3" t="s">
        <v>117</v>
      </c>
      <c r="B3349" s="2">
        <v>3</v>
      </c>
      <c r="C3349" s="2" t="s">
        <v>130</v>
      </c>
      <c r="D3349" s="2">
        <v>4</v>
      </c>
      <c r="E3349" s="2" t="s">
        <v>16</v>
      </c>
      <c r="F3349" s="140">
        <v>4</v>
      </c>
      <c r="G3349" s="2" t="s">
        <v>252</v>
      </c>
      <c r="H3349" s="139">
        <v>4</v>
      </c>
      <c r="J3349" s="9" t="s">
        <v>27</v>
      </c>
      <c r="K3349" s="2" t="s">
        <v>476</v>
      </c>
      <c r="L3349" s="156" t="s">
        <v>47</v>
      </c>
      <c r="M3349" s="82">
        <f t="shared" si="196"/>
        <v>2</v>
      </c>
    </row>
    <row r="3350" spans="1:13" ht="45">
      <c r="A3350" s="3" t="s">
        <v>118</v>
      </c>
      <c r="B3350" s="2">
        <v>5</v>
      </c>
      <c r="C3350" s="2" t="s">
        <v>164</v>
      </c>
      <c r="D3350" s="2">
        <v>3</v>
      </c>
      <c r="E3350" s="2" t="s">
        <v>26</v>
      </c>
      <c r="F3350" s="140">
        <v>4</v>
      </c>
      <c r="G3350" s="2" t="s">
        <v>25</v>
      </c>
      <c r="H3350" s="139">
        <v>4</v>
      </c>
      <c r="J3350" s="6" t="s">
        <v>28</v>
      </c>
      <c r="K3350" s="2" t="s">
        <v>40</v>
      </c>
      <c r="L3350" s="156" t="s">
        <v>47</v>
      </c>
      <c r="M3350" s="82">
        <f t="shared" si="196"/>
        <v>2</v>
      </c>
    </row>
    <row r="3351" spans="1:13" ht="45">
      <c r="A3351" s="3" t="s">
        <v>161</v>
      </c>
      <c r="B3351" s="2">
        <v>5</v>
      </c>
      <c r="C3351" s="2" t="s">
        <v>31</v>
      </c>
      <c r="D3351" s="2">
        <v>4</v>
      </c>
      <c r="E3351" s="2" t="s">
        <v>23</v>
      </c>
      <c r="F3351" s="140">
        <v>4</v>
      </c>
      <c r="G3351" s="2" t="s">
        <v>28</v>
      </c>
      <c r="H3351" s="139">
        <v>4</v>
      </c>
      <c r="J3351" s="3" t="s">
        <v>119</v>
      </c>
      <c r="K3351" s="2" t="s">
        <v>46</v>
      </c>
      <c r="L3351" s="156" t="s">
        <v>47</v>
      </c>
      <c r="M3351" s="82">
        <f t="shared" si="196"/>
        <v>2</v>
      </c>
    </row>
    <row r="3352" spans="1:13" ht="45">
      <c r="A3352" s="3"/>
      <c r="B3352" s="57" t="s">
        <v>132</v>
      </c>
      <c r="C3352" s="2" t="s">
        <v>30</v>
      </c>
      <c r="D3352" s="2">
        <v>4</v>
      </c>
      <c r="E3352" s="2" t="s">
        <v>490</v>
      </c>
      <c r="F3352" s="140">
        <v>4</v>
      </c>
      <c r="G3352" s="2" t="s">
        <v>29</v>
      </c>
      <c r="H3352" s="139">
        <v>4</v>
      </c>
      <c r="J3352" s="9" t="s">
        <v>31</v>
      </c>
      <c r="K3352" s="2" t="s">
        <v>51</v>
      </c>
      <c r="L3352" s="156" t="s">
        <v>47</v>
      </c>
      <c r="M3352" s="82">
        <f t="shared" si="196"/>
        <v>2</v>
      </c>
    </row>
    <row r="3353" spans="1:13" ht="30.75" thickBot="1">
      <c r="A3353" s="3"/>
      <c r="B3353" s="57" t="s">
        <v>132</v>
      </c>
      <c r="C3353" s="2"/>
      <c r="D3353" s="58" t="s">
        <v>132</v>
      </c>
      <c r="E3353" s="2" t="s">
        <v>144</v>
      </c>
      <c r="F3353" s="140">
        <v>4</v>
      </c>
      <c r="G3353" s="2" t="s">
        <v>318</v>
      </c>
      <c r="H3353" s="58">
        <v>4</v>
      </c>
      <c r="J3353" s="78" t="s">
        <v>117</v>
      </c>
      <c r="K3353" s="140" t="s">
        <v>152</v>
      </c>
      <c r="L3353" s="156" t="s">
        <v>48</v>
      </c>
      <c r="M3353" s="82">
        <f t="shared" si="196"/>
        <v>0</v>
      </c>
    </row>
    <row r="3354" spans="1:13" ht="30.75" thickBot="1">
      <c r="A3354" s="3"/>
      <c r="B3354" s="57" t="s">
        <v>132</v>
      </c>
      <c r="C3354" s="2"/>
      <c r="D3354" s="58" t="s">
        <v>132</v>
      </c>
      <c r="E3354" s="2" t="s">
        <v>478</v>
      </c>
      <c r="F3354" s="58">
        <v>5</v>
      </c>
      <c r="G3354" s="2" t="s">
        <v>269</v>
      </c>
      <c r="H3354" s="58">
        <v>4</v>
      </c>
      <c r="J3354" s="157" t="s">
        <v>135</v>
      </c>
      <c r="K3354" s="42" t="s">
        <v>107</v>
      </c>
      <c r="L3354" s="158"/>
      <c r="M3354" s="83"/>
    </row>
    <row r="3355" spans="1:13" ht="15.75" thickBot="1">
      <c r="A3355" s="4"/>
      <c r="B3355" s="58" t="s">
        <v>132</v>
      </c>
      <c r="C3355" s="5"/>
      <c r="D3355" s="58" t="s">
        <v>132</v>
      </c>
      <c r="E3355" s="5"/>
      <c r="F3355" s="58" t="s">
        <v>132</v>
      </c>
      <c r="G3355" s="5"/>
      <c r="H3355" s="58" t="s">
        <v>132</v>
      </c>
      <c r="K3355" s="90"/>
    </row>
    <row r="3356" spans="1:13" ht="15.75" thickBot="1">
      <c r="A3356"/>
      <c r="B3356"/>
      <c r="C3356"/>
      <c r="D3356"/>
      <c r="E3356"/>
      <c r="F3356"/>
      <c r="G3356"/>
      <c r="H3356"/>
      <c r="J3356"/>
      <c r="K3356"/>
      <c r="L3356"/>
    </row>
    <row r="3357" spans="1:13" ht="19.5" thickBot="1">
      <c r="A3357" s="391">
        <v>45488</v>
      </c>
      <c r="B3357" s="392"/>
      <c r="C3357" s="392"/>
      <c r="D3357" s="392"/>
      <c r="E3357" s="392"/>
      <c r="F3357" s="392"/>
      <c r="G3357" s="393"/>
      <c r="H3357" s="89">
        <f>SUM(B3359:B3372,D3359:D3372,F3359:F3372,H3359:H3372)+SUM(M3358:M3370)</f>
        <v>214</v>
      </c>
      <c r="J3357" s="53" t="s">
        <v>34</v>
      </c>
      <c r="K3357" s="54" t="s">
        <v>35</v>
      </c>
      <c r="L3357" s="91" t="s">
        <v>50</v>
      </c>
      <c r="M3357" s="161" t="s">
        <v>151</v>
      </c>
    </row>
    <row r="3358" spans="1:13" ht="60.75" thickBot="1">
      <c r="A3358" s="49" t="s">
        <v>0</v>
      </c>
      <c r="B3358" s="51" t="s">
        <v>120</v>
      </c>
      <c r="C3358" s="50" t="s">
        <v>1</v>
      </c>
      <c r="D3358" s="51" t="s">
        <v>120</v>
      </c>
      <c r="E3358" s="50" t="s">
        <v>112</v>
      </c>
      <c r="F3358" s="51" t="s">
        <v>120</v>
      </c>
      <c r="G3358" s="50" t="s">
        <v>131</v>
      </c>
      <c r="H3358" s="52" t="s">
        <v>120</v>
      </c>
      <c r="I3358" s="155">
        <f>H3357/230</f>
        <v>0.93043478260869561</v>
      </c>
      <c r="J3358" s="10" t="s">
        <v>21</v>
      </c>
      <c r="K3358" s="46" t="s">
        <v>467</v>
      </c>
      <c r="L3358" s="159" t="s">
        <v>47</v>
      </c>
      <c r="M3358" s="160">
        <f t="shared" ref="M3358:M3370" si="197">IF(L3358="✔",2,0)</f>
        <v>2</v>
      </c>
    </row>
    <row r="3359" spans="1:13" ht="45">
      <c r="A3359" s="47" t="s">
        <v>424</v>
      </c>
      <c r="B3359" s="48">
        <v>5</v>
      </c>
      <c r="C3359" s="48" t="s">
        <v>2</v>
      </c>
      <c r="D3359" s="48">
        <v>4</v>
      </c>
      <c r="E3359" s="48" t="s">
        <v>11</v>
      </c>
      <c r="F3359" s="55">
        <v>5</v>
      </c>
      <c r="G3359" s="48" t="s">
        <v>5</v>
      </c>
      <c r="H3359" s="138">
        <v>4</v>
      </c>
      <c r="J3359" s="7" t="s">
        <v>2</v>
      </c>
      <c r="K3359" s="2" t="s">
        <v>37</v>
      </c>
      <c r="L3359" s="156" t="s">
        <v>47</v>
      </c>
      <c r="M3359" s="82">
        <f t="shared" si="197"/>
        <v>2</v>
      </c>
    </row>
    <row r="3360" spans="1:13" ht="45">
      <c r="A3360" s="3" t="s">
        <v>113</v>
      </c>
      <c r="B3360" s="2">
        <v>4</v>
      </c>
      <c r="C3360" s="2" t="s">
        <v>21</v>
      </c>
      <c r="D3360" s="2">
        <v>2</v>
      </c>
      <c r="E3360" s="2" t="s">
        <v>479</v>
      </c>
      <c r="F3360" s="140">
        <v>5</v>
      </c>
      <c r="G3360" s="2" t="s">
        <v>6</v>
      </c>
      <c r="H3360" s="139">
        <v>4</v>
      </c>
      <c r="J3360" s="8" t="s">
        <v>4</v>
      </c>
      <c r="K3360" s="2" t="s">
        <v>39</v>
      </c>
      <c r="L3360" s="156" t="s">
        <v>47</v>
      </c>
      <c r="M3360" s="82">
        <f t="shared" si="197"/>
        <v>2</v>
      </c>
    </row>
    <row r="3361" spans="1:13" ht="45">
      <c r="A3361" s="3" t="s">
        <v>163</v>
      </c>
      <c r="B3361" s="2">
        <v>5</v>
      </c>
      <c r="C3361" s="2" t="s">
        <v>17</v>
      </c>
      <c r="D3361" s="2">
        <v>3</v>
      </c>
      <c r="E3361" s="2" t="s">
        <v>12</v>
      </c>
      <c r="F3361" s="140">
        <v>5</v>
      </c>
      <c r="G3361" s="2" t="s">
        <v>7</v>
      </c>
      <c r="H3361" s="139">
        <v>4</v>
      </c>
      <c r="J3361" s="8" t="s">
        <v>38</v>
      </c>
      <c r="K3361" s="2" t="s">
        <v>41</v>
      </c>
      <c r="L3361" s="156" t="s">
        <v>47</v>
      </c>
      <c r="M3361" s="82">
        <f t="shared" si="197"/>
        <v>2</v>
      </c>
    </row>
    <row r="3362" spans="1:13" ht="45">
      <c r="A3362" s="3" t="s">
        <v>114</v>
      </c>
      <c r="B3362" s="2">
        <v>5</v>
      </c>
      <c r="C3362" s="2" t="s">
        <v>4</v>
      </c>
      <c r="D3362" s="2">
        <v>3</v>
      </c>
      <c r="E3362" s="2" t="s">
        <v>13</v>
      </c>
      <c r="F3362" s="140">
        <v>4</v>
      </c>
      <c r="G3362" s="2" t="s">
        <v>8</v>
      </c>
      <c r="H3362" s="139">
        <v>4</v>
      </c>
      <c r="J3362" s="6" t="s">
        <v>20</v>
      </c>
      <c r="K3362" s="2" t="s">
        <v>44</v>
      </c>
      <c r="L3362" s="156" t="s">
        <v>47</v>
      </c>
      <c r="M3362" s="82">
        <f t="shared" si="197"/>
        <v>2</v>
      </c>
    </row>
    <row r="3363" spans="1:13" ht="60">
      <c r="A3363" s="3" t="s">
        <v>32</v>
      </c>
      <c r="B3363" s="2">
        <v>5</v>
      </c>
      <c r="C3363" s="2" t="s">
        <v>38</v>
      </c>
      <c r="D3363" s="2">
        <v>4</v>
      </c>
      <c r="E3363" s="2" t="s">
        <v>43</v>
      </c>
      <c r="F3363" s="140">
        <v>4</v>
      </c>
      <c r="G3363" s="2" t="s">
        <v>9</v>
      </c>
      <c r="H3363" s="139">
        <v>4</v>
      </c>
      <c r="J3363" s="8" t="s">
        <v>31</v>
      </c>
      <c r="K3363" s="2" t="s">
        <v>45</v>
      </c>
      <c r="L3363" s="156" t="s">
        <v>47</v>
      </c>
      <c r="M3363" s="82">
        <f t="shared" si="197"/>
        <v>2</v>
      </c>
    </row>
    <row r="3364" spans="1:13" ht="45">
      <c r="A3364" s="3" t="s">
        <v>115</v>
      </c>
      <c r="B3364" s="2">
        <v>5</v>
      </c>
      <c r="C3364" s="2" t="s">
        <v>27</v>
      </c>
      <c r="D3364" s="2">
        <v>4</v>
      </c>
      <c r="E3364" s="2" t="s">
        <v>14</v>
      </c>
      <c r="F3364" s="140">
        <v>4</v>
      </c>
      <c r="G3364" s="2" t="s">
        <v>10</v>
      </c>
      <c r="H3364" s="139">
        <v>4</v>
      </c>
      <c r="J3364" s="3" t="s">
        <v>33</v>
      </c>
      <c r="K3364" s="2" t="s">
        <v>49</v>
      </c>
      <c r="L3364" s="156" t="s">
        <v>47</v>
      </c>
      <c r="M3364" s="82">
        <f t="shared" si="197"/>
        <v>2</v>
      </c>
    </row>
    <row r="3365" spans="1:13" ht="45">
      <c r="A3365" s="3" t="s">
        <v>116</v>
      </c>
      <c r="B3365" s="2">
        <v>5</v>
      </c>
      <c r="C3365" s="2" t="s">
        <v>323</v>
      </c>
      <c r="D3365" s="2">
        <v>4</v>
      </c>
      <c r="E3365" s="2" t="s">
        <v>15</v>
      </c>
      <c r="F3365" s="140">
        <v>4</v>
      </c>
      <c r="G3365" s="2" t="s">
        <v>18</v>
      </c>
      <c r="H3365" s="139">
        <v>4</v>
      </c>
      <c r="J3365" s="8" t="s">
        <v>16</v>
      </c>
      <c r="K3365" s="2" t="s">
        <v>40</v>
      </c>
      <c r="L3365" s="156" t="s">
        <v>48</v>
      </c>
      <c r="M3365" s="82">
        <f t="shared" si="197"/>
        <v>0</v>
      </c>
    </row>
    <row r="3366" spans="1:13" ht="60">
      <c r="A3366" s="3" t="s">
        <v>117</v>
      </c>
      <c r="B3366" s="2">
        <v>3</v>
      </c>
      <c r="C3366" s="2" t="s">
        <v>130</v>
      </c>
      <c r="D3366" s="2">
        <v>4</v>
      </c>
      <c r="E3366" s="2" t="s">
        <v>16</v>
      </c>
      <c r="F3366" s="140">
        <v>4</v>
      </c>
      <c r="G3366" s="2" t="s">
        <v>252</v>
      </c>
      <c r="H3366" s="139">
        <v>4</v>
      </c>
      <c r="J3366" s="9" t="s">
        <v>27</v>
      </c>
      <c r="K3366" s="2" t="s">
        <v>476</v>
      </c>
      <c r="L3366" s="156" t="s">
        <v>47</v>
      </c>
      <c r="M3366" s="82">
        <f t="shared" si="197"/>
        <v>2</v>
      </c>
    </row>
    <row r="3367" spans="1:13" ht="45">
      <c r="A3367" s="3" t="s">
        <v>118</v>
      </c>
      <c r="B3367" s="2">
        <v>3</v>
      </c>
      <c r="C3367" s="2" t="s">
        <v>164</v>
      </c>
      <c r="D3367" s="2">
        <v>3</v>
      </c>
      <c r="E3367" s="2" t="s">
        <v>26</v>
      </c>
      <c r="F3367" s="140">
        <v>4</v>
      </c>
      <c r="G3367" s="2" t="s">
        <v>25</v>
      </c>
      <c r="H3367" s="139">
        <v>4</v>
      </c>
      <c r="J3367" s="6" t="s">
        <v>28</v>
      </c>
      <c r="K3367" s="2" t="s">
        <v>40</v>
      </c>
      <c r="L3367" s="156" t="s">
        <v>47</v>
      </c>
      <c r="M3367" s="82">
        <f t="shared" si="197"/>
        <v>2</v>
      </c>
    </row>
    <row r="3368" spans="1:13" ht="45">
      <c r="A3368" s="3" t="s">
        <v>161</v>
      </c>
      <c r="B3368" s="2">
        <v>5</v>
      </c>
      <c r="C3368" s="2" t="s">
        <v>31</v>
      </c>
      <c r="D3368" s="2">
        <v>4</v>
      </c>
      <c r="E3368" s="2" t="s">
        <v>23</v>
      </c>
      <c r="F3368" s="140">
        <v>4</v>
      </c>
      <c r="G3368" s="2" t="s">
        <v>28</v>
      </c>
      <c r="H3368" s="139">
        <v>4</v>
      </c>
      <c r="J3368" s="3" t="s">
        <v>119</v>
      </c>
      <c r="K3368" s="2" t="s">
        <v>46</v>
      </c>
      <c r="L3368" s="156" t="s">
        <v>47</v>
      </c>
      <c r="M3368" s="82">
        <f t="shared" si="197"/>
        <v>2</v>
      </c>
    </row>
    <row r="3369" spans="1:13" ht="45">
      <c r="A3369" s="3"/>
      <c r="B3369" s="57" t="s">
        <v>132</v>
      </c>
      <c r="C3369" s="2" t="s">
        <v>30</v>
      </c>
      <c r="D3369" s="2">
        <v>4</v>
      </c>
      <c r="E3369" s="2" t="s">
        <v>490</v>
      </c>
      <c r="F3369" s="140">
        <v>4</v>
      </c>
      <c r="G3369" s="2" t="s">
        <v>29</v>
      </c>
      <c r="H3369" s="139">
        <v>4</v>
      </c>
      <c r="J3369" s="9" t="s">
        <v>31</v>
      </c>
      <c r="K3369" s="2" t="s">
        <v>51</v>
      </c>
      <c r="L3369" s="156" t="s">
        <v>47</v>
      </c>
      <c r="M3369" s="82">
        <f t="shared" si="197"/>
        <v>2</v>
      </c>
    </row>
    <row r="3370" spans="1:13" ht="30.75" thickBot="1">
      <c r="A3370" s="3"/>
      <c r="B3370" s="57" t="s">
        <v>132</v>
      </c>
      <c r="C3370" s="2"/>
      <c r="D3370" s="58" t="s">
        <v>132</v>
      </c>
      <c r="E3370" s="2" t="s">
        <v>144</v>
      </c>
      <c r="F3370" s="140">
        <v>4</v>
      </c>
      <c r="G3370" s="2" t="s">
        <v>318</v>
      </c>
      <c r="H3370" s="58">
        <v>4</v>
      </c>
      <c r="J3370" s="78" t="s">
        <v>117</v>
      </c>
      <c r="K3370" s="140" t="s">
        <v>152</v>
      </c>
      <c r="L3370" s="156" t="s">
        <v>48</v>
      </c>
      <c r="M3370" s="82">
        <f t="shared" si="197"/>
        <v>0</v>
      </c>
    </row>
    <row r="3371" spans="1:13" ht="30.75" thickBot="1">
      <c r="A3371" s="3"/>
      <c r="B3371" s="57" t="s">
        <v>132</v>
      </c>
      <c r="C3371" s="2"/>
      <c r="D3371" s="58" t="s">
        <v>132</v>
      </c>
      <c r="E3371" s="2" t="s">
        <v>478</v>
      </c>
      <c r="F3371" s="58">
        <v>5</v>
      </c>
      <c r="G3371" s="2" t="s">
        <v>269</v>
      </c>
      <c r="H3371" s="58">
        <v>4</v>
      </c>
      <c r="J3371" s="157" t="s">
        <v>135</v>
      </c>
      <c r="K3371" s="42" t="s">
        <v>107</v>
      </c>
      <c r="L3371" s="158"/>
      <c r="M3371" s="83"/>
    </row>
    <row r="3372" spans="1:13" ht="15.75" thickBot="1">
      <c r="A3372" s="4"/>
      <c r="B3372" s="58" t="s">
        <v>132</v>
      </c>
      <c r="C3372" s="5"/>
      <c r="D3372" s="58" t="s">
        <v>132</v>
      </c>
      <c r="E3372" s="5"/>
      <c r="F3372" s="58" t="s">
        <v>132</v>
      </c>
      <c r="G3372" s="5"/>
      <c r="H3372" s="58" t="s">
        <v>132</v>
      </c>
      <c r="K3372" s="90"/>
    </row>
    <row r="3373" spans="1:13" ht="15.75" thickBot="1">
      <c r="A3373"/>
      <c r="B3373"/>
      <c r="C3373"/>
      <c r="D3373"/>
      <c r="E3373"/>
      <c r="F3373"/>
      <c r="G3373"/>
      <c r="H3373"/>
      <c r="J3373"/>
      <c r="K3373"/>
      <c r="L3373"/>
    </row>
    <row r="3374" spans="1:13" ht="19.5" thickBot="1">
      <c r="A3374" s="391">
        <v>45489</v>
      </c>
      <c r="B3374" s="392"/>
      <c r="C3374" s="392"/>
      <c r="D3374" s="392"/>
      <c r="E3374" s="392"/>
      <c r="F3374" s="392"/>
      <c r="G3374" s="393"/>
      <c r="H3374" s="89">
        <f>SUM(B3376:B3389,D3376:D3389,F3376:F3389,H3376:H3389)+SUM(M3375:M3387)</f>
        <v>214</v>
      </c>
      <c r="J3374" s="53" t="s">
        <v>34</v>
      </c>
      <c r="K3374" s="54" t="s">
        <v>35</v>
      </c>
      <c r="L3374" s="91" t="s">
        <v>50</v>
      </c>
      <c r="M3374" s="161" t="s">
        <v>151</v>
      </c>
    </row>
    <row r="3375" spans="1:13" ht="60.75" thickBot="1">
      <c r="A3375" s="49" t="s">
        <v>0</v>
      </c>
      <c r="B3375" s="51" t="s">
        <v>120</v>
      </c>
      <c r="C3375" s="50" t="s">
        <v>1</v>
      </c>
      <c r="D3375" s="51" t="s">
        <v>120</v>
      </c>
      <c r="E3375" s="50" t="s">
        <v>112</v>
      </c>
      <c r="F3375" s="51" t="s">
        <v>120</v>
      </c>
      <c r="G3375" s="50" t="s">
        <v>131</v>
      </c>
      <c r="H3375" s="52" t="s">
        <v>120</v>
      </c>
      <c r="I3375" s="155">
        <f>H3374/230</f>
        <v>0.93043478260869561</v>
      </c>
      <c r="J3375" s="10" t="s">
        <v>21</v>
      </c>
      <c r="K3375" s="46" t="s">
        <v>467</v>
      </c>
      <c r="L3375" s="159" t="s">
        <v>47</v>
      </c>
      <c r="M3375" s="160">
        <f t="shared" ref="M3375:M3387" si="198">IF(L3375="✔",2,0)</f>
        <v>2</v>
      </c>
    </row>
    <row r="3376" spans="1:13" ht="45">
      <c r="A3376" s="47" t="s">
        <v>424</v>
      </c>
      <c r="B3376" s="48">
        <v>5</v>
      </c>
      <c r="C3376" s="48" t="s">
        <v>2</v>
      </c>
      <c r="D3376" s="48">
        <v>4</v>
      </c>
      <c r="E3376" s="48" t="s">
        <v>11</v>
      </c>
      <c r="F3376" s="55">
        <v>5</v>
      </c>
      <c r="G3376" s="48" t="s">
        <v>5</v>
      </c>
      <c r="H3376" s="138">
        <v>4</v>
      </c>
      <c r="J3376" s="7" t="s">
        <v>2</v>
      </c>
      <c r="K3376" s="2" t="s">
        <v>37</v>
      </c>
      <c r="L3376" s="156" t="s">
        <v>47</v>
      </c>
      <c r="M3376" s="82">
        <f t="shared" si="198"/>
        <v>2</v>
      </c>
    </row>
    <row r="3377" spans="1:13" ht="45">
      <c r="A3377" s="3" t="s">
        <v>113</v>
      </c>
      <c r="B3377" s="2">
        <v>4</v>
      </c>
      <c r="C3377" s="2" t="s">
        <v>21</v>
      </c>
      <c r="D3377" s="2">
        <v>2</v>
      </c>
      <c r="E3377" s="2" t="s">
        <v>479</v>
      </c>
      <c r="F3377" s="140">
        <v>5</v>
      </c>
      <c r="G3377" s="2" t="s">
        <v>6</v>
      </c>
      <c r="H3377" s="139">
        <v>4</v>
      </c>
      <c r="J3377" s="8" t="s">
        <v>4</v>
      </c>
      <c r="K3377" s="2" t="s">
        <v>39</v>
      </c>
      <c r="L3377" s="156" t="s">
        <v>47</v>
      </c>
      <c r="M3377" s="82">
        <f t="shared" si="198"/>
        <v>2</v>
      </c>
    </row>
    <row r="3378" spans="1:13" ht="45">
      <c r="A3378" s="3" t="s">
        <v>163</v>
      </c>
      <c r="B3378" s="2">
        <v>5</v>
      </c>
      <c r="C3378" s="2" t="s">
        <v>17</v>
      </c>
      <c r="D3378" s="2">
        <v>3</v>
      </c>
      <c r="E3378" s="2" t="s">
        <v>12</v>
      </c>
      <c r="F3378" s="140">
        <v>5</v>
      </c>
      <c r="G3378" s="2" t="s">
        <v>7</v>
      </c>
      <c r="H3378" s="139">
        <v>4</v>
      </c>
      <c r="J3378" s="8" t="s">
        <v>38</v>
      </c>
      <c r="K3378" s="2" t="s">
        <v>41</v>
      </c>
      <c r="L3378" s="156" t="s">
        <v>47</v>
      </c>
      <c r="M3378" s="82">
        <f t="shared" si="198"/>
        <v>2</v>
      </c>
    </row>
    <row r="3379" spans="1:13" ht="45">
      <c r="A3379" s="3" t="s">
        <v>114</v>
      </c>
      <c r="B3379" s="2">
        <v>5</v>
      </c>
      <c r="C3379" s="2" t="s">
        <v>4</v>
      </c>
      <c r="D3379" s="2">
        <v>3</v>
      </c>
      <c r="E3379" s="2" t="s">
        <v>13</v>
      </c>
      <c r="F3379" s="140">
        <v>4</v>
      </c>
      <c r="G3379" s="2" t="s">
        <v>8</v>
      </c>
      <c r="H3379" s="139">
        <v>4</v>
      </c>
      <c r="J3379" s="6" t="s">
        <v>20</v>
      </c>
      <c r="K3379" s="2" t="s">
        <v>44</v>
      </c>
      <c r="L3379" s="156" t="s">
        <v>47</v>
      </c>
      <c r="M3379" s="82">
        <f t="shared" si="198"/>
        <v>2</v>
      </c>
    </row>
    <row r="3380" spans="1:13" ht="60">
      <c r="A3380" s="3" t="s">
        <v>32</v>
      </c>
      <c r="B3380" s="2">
        <v>5</v>
      </c>
      <c r="C3380" s="2" t="s">
        <v>38</v>
      </c>
      <c r="D3380" s="2">
        <v>4</v>
      </c>
      <c r="E3380" s="2" t="s">
        <v>43</v>
      </c>
      <c r="F3380" s="140">
        <v>4</v>
      </c>
      <c r="G3380" s="2" t="s">
        <v>9</v>
      </c>
      <c r="H3380" s="139">
        <v>4</v>
      </c>
      <c r="J3380" s="8" t="s">
        <v>31</v>
      </c>
      <c r="K3380" s="2" t="s">
        <v>45</v>
      </c>
      <c r="L3380" s="156" t="s">
        <v>47</v>
      </c>
      <c r="M3380" s="82">
        <f t="shared" si="198"/>
        <v>2</v>
      </c>
    </row>
    <row r="3381" spans="1:13" ht="45">
      <c r="A3381" s="3" t="s">
        <v>115</v>
      </c>
      <c r="B3381" s="2">
        <v>5</v>
      </c>
      <c r="C3381" s="2" t="s">
        <v>27</v>
      </c>
      <c r="D3381" s="2">
        <v>4</v>
      </c>
      <c r="E3381" s="2" t="s">
        <v>14</v>
      </c>
      <c r="F3381" s="140">
        <v>4</v>
      </c>
      <c r="G3381" s="2" t="s">
        <v>10</v>
      </c>
      <c r="H3381" s="139">
        <v>4</v>
      </c>
      <c r="J3381" s="3" t="s">
        <v>33</v>
      </c>
      <c r="K3381" s="2" t="s">
        <v>49</v>
      </c>
      <c r="L3381" s="156" t="s">
        <v>47</v>
      </c>
      <c r="M3381" s="82">
        <f t="shared" si="198"/>
        <v>2</v>
      </c>
    </row>
    <row r="3382" spans="1:13" ht="45">
      <c r="A3382" s="3" t="s">
        <v>116</v>
      </c>
      <c r="B3382" s="2">
        <v>5</v>
      </c>
      <c r="C3382" s="2" t="s">
        <v>323</v>
      </c>
      <c r="D3382" s="2">
        <v>4</v>
      </c>
      <c r="E3382" s="2" t="s">
        <v>15</v>
      </c>
      <c r="F3382" s="140">
        <v>4</v>
      </c>
      <c r="G3382" s="2" t="s">
        <v>18</v>
      </c>
      <c r="H3382" s="139">
        <v>4</v>
      </c>
      <c r="J3382" s="8" t="s">
        <v>16</v>
      </c>
      <c r="K3382" s="2" t="s">
        <v>40</v>
      </c>
      <c r="L3382" s="156" t="s">
        <v>48</v>
      </c>
      <c r="M3382" s="82">
        <f t="shared" si="198"/>
        <v>0</v>
      </c>
    </row>
    <row r="3383" spans="1:13" ht="60">
      <c r="A3383" s="3" t="s">
        <v>117</v>
      </c>
      <c r="B3383" s="2">
        <v>3</v>
      </c>
      <c r="C3383" s="2" t="s">
        <v>130</v>
      </c>
      <c r="D3383" s="2">
        <v>4</v>
      </c>
      <c r="E3383" s="2" t="s">
        <v>16</v>
      </c>
      <c r="F3383" s="140">
        <v>4</v>
      </c>
      <c r="G3383" s="2" t="s">
        <v>252</v>
      </c>
      <c r="H3383" s="139">
        <v>4</v>
      </c>
      <c r="J3383" s="9" t="s">
        <v>27</v>
      </c>
      <c r="K3383" s="2" t="s">
        <v>476</v>
      </c>
      <c r="L3383" s="156" t="s">
        <v>47</v>
      </c>
      <c r="M3383" s="82">
        <f t="shared" si="198"/>
        <v>2</v>
      </c>
    </row>
    <row r="3384" spans="1:13" ht="45">
      <c r="A3384" s="3" t="s">
        <v>118</v>
      </c>
      <c r="B3384" s="2">
        <v>3</v>
      </c>
      <c r="C3384" s="2" t="s">
        <v>164</v>
      </c>
      <c r="D3384" s="2">
        <v>3</v>
      </c>
      <c r="E3384" s="2" t="s">
        <v>26</v>
      </c>
      <c r="F3384" s="140">
        <v>4</v>
      </c>
      <c r="G3384" s="2" t="s">
        <v>25</v>
      </c>
      <c r="H3384" s="139">
        <v>4</v>
      </c>
      <c r="J3384" s="6" t="s">
        <v>28</v>
      </c>
      <c r="K3384" s="2" t="s">
        <v>40</v>
      </c>
      <c r="L3384" s="156" t="s">
        <v>47</v>
      </c>
      <c r="M3384" s="82">
        <f t="shared" si="198"/>
        <v>2</v>
      </c>
    </row>
    <row r="3385" spans="1:13" ht="45">
      <c r="A3385" s="3" t="s">
        <v>161</v>
      </c>
      <c r="B3385" s="2">
        <v>5</v>
      </c>
      <c r="C3385" s="2" t="s">
        <v>31</v>
      </c>
      <c r="D3385" s="2">
        <v>4</v>
      </c>
      <c r="E3385" s="2" t="s">
        <v>23</v>
      </c>
      <c r="F3385" s="140">
        <v>4</v>
      </c>
      <c r="G3385" s="2" t="s">
        <v>28</v>
      </c>
      <c r="H3385" s="139">
        <v>4</v>
      </c>
      <c r="J3385" s="3" t="s">
        <v>119</v>
      </c>
      <c r="K3385" s="2" t="s">
        <v>46</v>
      </c>
      <c r="L3385" s="156" t="s">
        <v>47</v>
      </c>
      <c r="M3385" s="82">
        <f t="shared" si="198"/>
        <v>2</v>
      </c>
    </row>
    <row r="3386" spans="1:13" ht="45">
      <c r="A3386" s="3"/>
      <c r="B3386" s="57" t="s">
        <v>132</v>
      </c>
      <c r="C3386" s="2" t="s">
        <v>30</v>
      </c>
      <c r="D3386" s="2">
        <v>4</v>
      </c>
      <c r="E3386" s="2" t="s">
        <v>490</v>
      </c>
      <c r="F3386" s="140">
        <v>4</v>
      </c>
      <c r="G3386" s="2" t="s">
        <v>29</v>
      </c>
      <c r="H3386" s="139">
        <v>4</v>
      </c>
      <c r="J3386" s="9" t="s">
        <v>31</v>
      </c>
      <c r="K3386" s="2" t="s">
        <v>51</v>
      </c>
      <c r="L3386" s="156" t="s">
        <v>47</v>
      </c>
      <c r="M3386" s="82">
        <f t="shared" si="198"/>
        <v>2</v>
      </c>
    </row>
    <row r="3387" spans="1:13" ht="30.75" thickBot="1">
      <c r="A3387" s="3"/>
      <c r="B3387" s="57" t="s">
        <v>132</v>
      </c>
      <c r="C3387" s="2"/>
      <c r="D3387" s="58" t="s">
        <v>132</v>
      </c>
      <c r="E3387" s="2" t="s">
        <v>144</v>
      </c>
      <c r="F3387" s="140">
        <v>4</v>
      </c>
      <c r="G3387" s="2" t="s">
        <v>318</v>
      </c>
      <c r="H3387" s="58">
        <v>4</v>
      </c>
      <c r="J3387" s="78" t="s">
        <v>117</v>
      </c>
      <c r="K3387" s="140" t="s">
        <v>152</v>
      </c>
      <c r="L3387" s="156" t="s">
        <v>48</v>
      </c>
      <c r="M3387" s="82">
        <f t="shared" si="198"/>
        <v>0</v>
      </c>
    </row>
    <row r="3388" spans="1:13" ht="30.75" thickBot="1">
      <c r="A3388" s="3"/>
      <c r="B3388" s="57" t="s">
        <v>132</v>
      </c>
      <c r="C3388" s="2"/>
      <c r="D3388" s="58" t="s">
        <v>132</v>
      </c>
      <c r="E3388" s="2" t="s">
        <v>478</v>
      </c>
      <c r="F3388" s="58">
        <v>5</v>
      </c>
      <c r="G3388" s="2" t="s">
        <v>269</v>
      </c>
      <c r="H3388" s="58">
        <v>4</v>
      </c>
      <c r="J3388" s="157" t="s">
        <v>135</v>
      </c>
      <c r="K3388" s="42" t="s">
        <v>107</v>
      </c>
      <c r="L3388" s="158"/>
      <c r="M3388" s="83"/>
    </row>
    <row r="3389" spans="1:13" ht="15.75" thickBot="1">
      <c r="A3389" s="4"/>
      <c r="B3389" s="58" t="s">
        <v>132</v>
      </c>
      <c r="C3389" s="5"/>
      <c r="D3389" s="58" t="s">
        <v>132</v>
      </c>
      <c r="E3389" s="5"/>
      <c r="F3389" s="58" t="s">
        <v>132</v>
      </c>
      <c r="G3389" s="5"/>
      <c r="H3389" s="58" t="s">
        <v>132</v>
      </c>
      <c r="K3389" s="90"/>
    </row>
    <row r="3390" spans="1:13" ht="15.75" thickBot="1">
      <c r="A3390"/>
      <c r="B3390"/>
      <c r="C3390"/>
      <c r="D3390"/>
      <c r="E3390"/>
      <c r="F3390"/>
      <c r="G3390"/>
      <c r="H3390"/>
      <c r="J3390"/>
      <c r="K3390"/>
      <c r="L3390"/>
    </row>
    <row r="3391" spans="1:13" ht="19.5" thickBot="1">
      <c r="A3391" s="391">
        <v>45490</v>
      </c>
      <c r="B3391" s="392"/>
      <c r="C3391" s="392"/>
      <c r="D3391" s="392"/>
      <c r="E3391" s="392"/>
      <c r="F3391" s="392"/>
      <c r="G3391" s="393"/>
      <c r="H3391" s="89">
        <f>SUM(B3393:B3406,D3393:D3406,F3393:F3406,H3393:H3406)+SUM(M3392:M3404)</f>
        <v>214</v>
      </c>
      <c r="J3391" s="53" t="s">
        <v>34</v>
      </c>
      <c r="K3391" s="54" t="s">
        <v>35</v>
      </c>
      <c r="L3391" s="91" t="s">
        <v>50</v>
      </c>
      <c r="M3391" s="161" t="s">
        <v>151</v>
      </c>
    </row>
    <row r="3392" spans="1:13" ht="60.75" thickBot="1">
      <c r="A3392" s="49" t="s">
        <v>0</v>
      </c>
      <c r="B3392" s="51" t="s">
        <v>120</v>
      </c>
      <c r="C3392" s="50" t="s">
        <v>1</v>
      </c>
      <c r="D3392" s="51" t="s">
        <v>120</v>
      </c>
      <c r="E3392" s="50" t="s">
        <v>112</v>
      </c>
      <c r="F3392" s="51" t="s">
        <v>120</v>
      </c>
      <c r="G3392" s="50" t="s">
        <v>131</v>
      </c>
      <c r="H3392" s="52" t="s">
        <v>120</v>
      </c>
      <c r="I3392" s="155">
        <f>H3391/230</f>
        <v>0.93043478260869561</v>
      </c>
      <c r="J3392" s="10" t="s">
        <v>21</v>
      </c>
      <c r="K3392" s="46" t="s">
        <v>467</v>
      </c>
      <c r="L3392" s="159" t="s">
        <v>47</v>
      </c>
      <c r="M3392" s="160">
        <f t="shared" ref="M3392:M3404" si="199">IF(L3392="✔",2,0)</f>
        <v>2</v>
      </c>
    </row>
    <row r="3393" spans="1:13" ht="45">
      <c r="A3393" s="47" t="s">
        <v>424</v>
      </c>
      <c r="B3393" s="48">
        <v>5</v>
      </c>
      <c r="C3393" s="48" t="s">
        <v>2</v>
      </c>
      <c r="D3393" s="48">
        <v>4</v>
      </c>
      <c r="E3393" s="48" t="s">
        <v>11</v>
      </c>
      <c r="F3393" s="55">
        <v>5</v>
      </c>
      <c r="G3393" s="48" t="s">
        <v>5</v>
      </c>
      <c r="H3393" s="138">
        <v>4</v>
      </c>
      <c r="J3393" s="7" t="s">
        <v>2</v>
      </c>
      <c r="K3393" s="2" t="s">
        <v>37</v>
      </c>
      <c r="L3393" s="156" t="s">
        <v>47</v>
      </c>
      <c r="M3393" s="82">
        <f t="shared" si="199"/>
        <v>2</v>
      </c>
    </row>
    <row r="3394" spans="1:13" ht="45">
      <c r="A3394" s="3" t="s">
        <v>113</v>
      </c>
      <c r="B3394" s="2">
        <v>4</v>
      </c>
      <c r="C3394" s="2" t="s">
        <v>21</v>
      </c>
      <c r="D3394" s="2">
        <v>2</v>
      </c>
      <c r="E3394" s="2" t="s">
        <v>479</v>
      </c>
      <c r="F3394" s="140">
        <v>5</v>
      </c>
      <c r="G3394" s="2" t="s">
        <v>6</v>
      </c>
      <c r="H3394" s="139">
        <v>4</v>
      </c>
      <c r="J3394" s="8" t="s">
        <v>4</v>
      </c>
      <c r="K3394" s="2" t="s">
        <v>39</v>
      </c>
      <c r="L3394" s="156" t="s">
        <v>47</v>
      </c>
      <c r="M3394" s="82">
        <f t="shared" si="199"/>
        <v>2</v>
      </c>
    </row>
    <row r="3395" spans="1:13" ht="45">
      <c r="A3395" s="3" t="s">
        <v>163</v>
      </c>
      <c r="B3395" s="2">
        <v>5</v>
      </c>
      <c r="C3395" s="2" t="s">
        <v>17</v>
      </c>
      <c r="D3395" s="2">
        <v>3</v>
      </c>
      <c r="E3395" s="2" t="s">
        <v>12</v>
      </c>
      <c r="F3395" s="140">
        <v>5</v>
      </c>
      <c r="G3395" s="2" t="s">
        <v>7</v>
      </c>
      <c r="H3395" s="139">
        <v>4</v>
      </c>
      <c r="J3395" s="8" t="s">
        <v>38</v>
      </c>
      <c r="K3395" s="2" t="s">
        <v>41</v>
      </c>
      <c r="L3395" s="156" t="s">
        <v>47</v>
      </c>
      <c r="M3395" s="82">
        <f t="shared" si="199"/>
        <v>2</v>
      </c>
    </row>
    <row r="3396" spans="1:13" ht="45">
      <c r="A3396" s="3" t="s">
        <v>114</v>
      </c>
      <c r="B3396" s="2">
        <v>5</v>
      </c>
      <c r="C3396" s="2" t="s">
        <v>4</v>
      </c>
      <c r="D3396" s="2">
        <v>3</v>
      </c>
      <c r="E3396" s="2" t="s">
        <v>13</v>
      </c>
      <c r="F3396" s="140">
        <v>4</v>
      </c>
      <c r="G3396" s="2" t="s">
        <v>8</v>
      </c>
      <c r="H3396" s="139">
        <v>4</v>
      </c>
      <c r="J3396" s="6" t="s">
        <v>20</v>
      </c>
      <c r="K3396" s="2" t="s">
        <v>44</v>
      </c>
      <c r="L3396" s="156" t="s">
        <v>47</v>
      </c>
      <c r="M3396" s="82">
        <f t="shared" si="199"/>
        <v>2</v>
      </c>
    </row>
    <row r="3397" spans="1:13" ht="60">
      <c r="A3397" s="3" t="s">
        <v>32</v>
      </c>
      <c r="B3397" s="2">
        <v>5</v>
      </c>
      <c r="C3397" s="2" t="s">
        <v>38</v>
      </c>
      <c r="D3397" s="2">
        <v>4</v>
      </c>
      <c r="E3397" s="2" t="s">
        <v>43</v>
      </c>
      <c r="F3397" s="140">
        <v>4</v>
      </c>
      <c r="G3397" s="2" t="s">
        <v>9</v>
      </c>
      <c r="H3397" s="139">
        <v>4</v>
      </c>
      <c r="J3397" s="8" t="s">
        <v>31</v>
      </c>
      <c r="K3397" s="2" t="s">
        <v>45</v>
      </c>
      <c r="L3397" s="156" t="s">
        <v>47</v>
      </c>
      <c r="M3397" s="82">
        <f t="shared" si="199"/>
        <v>2</v>
      </c>
    </row>
    <row r="3398" spans="1:13" ht="45">
      <c r="A3398" s="3" t="s">
        <v>115</v>
      </c>
      <c r="B3398" s="2">
        <v>5</v>
      </c>
      <c r="C3398" s="2" t="s">
        <v>27</v>
      </c>
      <c r="D3398" s="2">
        <v>4</v>
      </c>
      <c r="E3398" s="2" t="s">
        <v>14</v>
      </c>
      <c r="F3398" s="140">
        <v>4</v>
      </c>
      <c r="G3398" s="2" t="s">
        <v>10</v>
      </c>
      <c r="H3398" s="139">
        <v>4</v>
      </c>
      <c r="J3398" s="3" t="s">
        <v>33</v>
      </c>
      <c r="K3398" s="2" t="s">
        <v>49</v>
      </c>
      <c r="L3398" s="156" t="s">
        <v>47</v>
      </c>
      <c r="M3398" s="82">
        <f t="shared" si="199"/>
        <v>2</v>
      </c>
    </row>
    <row r="3399" spans="1:13" ht="45">
      <c r="A3399" s="3" t="s">
        <v>116</v>
      </c>
      <c r="B3399" s="2">
        <v>5</v>
      </c>
      <c r="C3399" s="2" t="s">
        <v>323</v>
      </c>
      <c r="D3399" s="2">
        <v>4</v>
      </c>
      <c r="E3399" s="2" t="s">
        <v>15</v>
      </c>
      <c r="F3399" s="140">
        <v>4</v>
      </c>
      <c r="G3399" s="2" t="s">
        <v>18</v>
      </c>
      <c r="H3399" s="139">
        <v>4</v>
      </c>
      <c r="J3399" s="8" t="s">
        <v>16</v>
      </c>
      <c r="K3399" s="2" t="s">
        <v>40</v>
      </c>
      <c r="L3399" s="156" t="s">
        <v>48</v>
      </c>
      <c r="M3399" s="82">
        <f t="shared" si="199"/>
        <v>0</v>
      </c>
    </row>
    <row r="3400" spans="1:13" ht="60">
      <c r="A3400" s="3" t="s">
        <v>117</v>
      </c>
      <c r="B3400" s="2">
        <v>3</v>
      </c>
      <c r="C3400" s="2" t="s">
        <v>130</v>
      </c>
      <c r="D3400" s="2">
        <v>4</v>
      </c>
      <c r="E3400" s="2" t="s">
        <v>16</v>
      </c>
      <c r="F3400" s="140">
        <v>4</v>
      </c>
      <c r="G3400" s="2" t="s">
        <v>252</v>
      </c>
      <c r="H3400" s="139">
        <v>4</v>
      </c>
      <c r="J3400" s="9" t="s">
        <v>27</v>
      </c>
      <c r="K3400" s="2" t="s">
        <v>476</v>
      </c>
      <c r="L3400" s="156" t="s">
        <v>47</v>
      </c>
      <c r="M3400" s="82">
        <f t="shared" si="199"/>
        <v>2</v>
      </c>
    </row>
    <row r="3401" spans="1:13" ht="45">
      <c r="A3401" s="3" t="s">
        <v>118</v>
      </c>
      <c r="B3401" s="2">
        <v>3</v>
      </c>
      <c r="C3401" s="2" t="s">
        <v>164</v>
      </c>
      <c r="D3401" s="2">
        <v>3</v>
      </c>
      <c r="E3401" s="2" t="s">
        <v>26</v>
      </c>
      <c r="F3401" s="140">
        <v>4</v>
      </c>
      <c r="G3401" s="2" t="s">
        <v>25</v>
      </c>
      <c r="H3401" s="139">
        <v>4</v>
      </c>
      <c r="J3401" s="6" t="s">
        <v>28</v>
      </c>
      <c r="K3401" s="2" t="s">
        <v>40</v>
      </c>
      <c r="L3401" s="156" t="s">
        <v>47</v>
      </c>
      <c r="M3401" s="82">
        <f t="shared" si="199"/>
        <v>2</v>
      </c>
    </row>
    <row r="3402" spans="1:13" ht="45">
      <c r="A3402" s="3" t="s">
        <v>161</v>
      </c>
      <c r="B3402" s="2">
        <v>5</v>
      </c>
      <c r="C3402" s="2" t="s">
        <v>31</v>
      </c>
      <c r="D3402" s="2">
        <v>4</v>
      </c>
      <c r="E3402" s="2" t="s">
        <v>23</v>
      </c>
      <c r="F3402" s="140">
        <v>4</v>
      </c>
      <c r="G3402" s="2" t="s">
        <v>28</v>
      </c>
      <c r="H3402" s="139">
        <v>4</v>
      </c>
      <c r="J3402" s="3" t="s">
        <v>119</v>
      </c>
      <c r="K3402" s="2" t="s">
        <v>46</v>
      </c>
      <c r="L3402" s="156" t="s">
        <v>47</v>
      </c>
      <c r="M3402" s="82">
        <f t="shared" si="199"/>
        <v>2</v>
      </c>
    </row>
    <row r="3403" spans="1:13" ht="45">
      <c r="A3403" s="3"/>
      <c r="B3403" s="57" t="s">
        <v>132</v>
      </c>
      <c r="C3403" s="2" t="s">
        <v>30</v>
      </c>
      <c r="D3403" s="2">
        <v>4</v>
      </c>
      <c r="E3403" s="2" t="s">
        <v>490</v>
      </c>
      <c r="F3403" s="140">
        <v>4</v>
      </c>
      <c r="G3403" s="2" t="s">
        <v>29</v>
      </c>
      <c r="H3403" s="139">
        <v>4</v>
      </c>
      <c r="J3403" s="9" t="s">
        <v>31</v>
      </c>
      <c r="K3403" s="2" t="s">
        <v>51</v>
      </c>
      <c r="L3403" s="156" t="s">
        <v>47</v>
      </c>
      <c r="M3403" s="82">
        <f t="shared" si="199"/>
        <v>2</v>
      </c>
    </row>
    <row r="3404" spans="1:13" ht="30.75" thickBot="1">
      <c r="A3404" s="3"/>
      <c r="B3404" s="57" t="s">
        <v>132</v>
      </c>
      <c r="C3404" s="2"/>
      <c r="D3404" s="58" t="s">
        <v>132</v>
      </c>
      <c r="E3404" s="2" t="s">
        <v>144</v>
      </c>
      <c r="F3404" s="140">
        <v>4</v>
      </c>
      <c r="G3404" s="2" t="s">
        <v>318</v>
      </c>
      <c r="H3404" s="58">
        <v>4</v>
      </c>
      <c r="J3404" s="78" t="s">
        <v>117</v>
      </c>
      <c r="K3404" s="140" t="s">
        <v>152</v>
      </c>
      <c r="L3404" s="156" t="s">
        <v>48</v>
      </c>
      <c r="M3404" s="82">
        <f t="shared" si="199"/>
        <v>0</v>
      </c>
    </row>
    <row r="3405" spans="1:13" ht="30.75" thickBot="1">
      <c r="A3405" s="3"/>
      <c r="B3405" s="57" t="s">
        <v>132</v>
      </c>
      <c r="C3405" s="2"/>
      <c r="D3405" s="58" t="s">
        <v>132</v>
      </c>
      <c r="E3405" s="2" t="s">
        <v>478</v>
      </c>
      <c r="F3405" s="58">
        <v>5</v>
      </c>
      <c r="G3405" s="2" t="s">
        <v>269</v>
      </c>
      <c r="H3405" s="58">
        <v>4</v>
      </c>
      <c r="J3405" s="157" t="s">
        <v>135</v>
      </c>
      <c r="K3405" s="42" t="s">
        <v>107</v>
      </c>
      <c r="L3405" s="158"/>
      <c r="M3405" s="83"/>
    </row>
    <row r="3406" spans="1:13" ht="15.75" thickBot="1">
      <c r="A3406" s="4"/>
      <c r="B3406" s="58" t="s">
        <v>132</v>
      </c>
      <c r="C3406" s="5"/>
      <c r="D3406" s="58" t="s">
        <v>132</v>
      </c>
      <c r="E3406" s="5"/>
      <c r="F3406" s="58" t="s">
        <v>132</v>
      </c>
      <c r="G3406" s="5"/>
      <c r="H3406" s="58" t="s">
        <v>132</v>
      </c>
      <c r="K3406" s="90"/>
    </row>
    <row r="3407" spans="1:13" ht="15.75" thickBot="1">
      <c r="A3407"/>
      <c r="B3407"/>
      <c r="C3407"/>
      <c r="D3407"/>
      <c r="E3407"/>
      <c r="F3407"/>
      <c r="G3407"/>
      <c r="H3407"/>
      <c r="J3407"/>
      <c r="K3407"/>
      <c r="L3407"/>
    </row>
    <row r="3408" spans="1:13" ht="19.5" thickBot="1">
      <c r="A3408" s="391">
        <v>45491</v>
      </c>
      <c r="B3408" s="392"/>
      <c r="C3408" s="392"/>
      <c r="D3408" s="392"/>
      <c r="E3408" s="392"/>
      <c r="F3408" s="392"/>
      <c r="G3408" s="393"/>
      <c r="H3408" s="89">
        <f>SUM(B3410:B3423,D3410:D3423,F3410:F3423,H3410:H3423)+SUM(M3409:M3421)</f>
        <v>214</v>
      </c>
      <c r="J3408" s="53" t="s">
        <v>34</v>
      </c>
      <c r="K3408" s="54" t="s">
        <v>35</v>
      </c>
      <c r="L3408" s="91" t="s">
        <v>50</v>
      </c>
      <c r="M3408" s="161" t="s">
        <v>151</v>
      </c>
    </row>
    <row r="3409" spans="1:13" ht="60.75" thickBot="1">
      <c r="A3409" s="49" t="s">
        <v>0</v>
      </c>
      <c r="B3409" s="51" t="s">
        <v>120</v>
      </c>
      <c r="C3409" s="50" t="s">
        <v>1</v>
      </c>
      <c r="D3409" s="51" t="s">
        <v>120</v>
      </c>
      <c r="E3409" s="50" t="s">
        <v>112</v>
      </c>
      <c r="F3409" s="51" t="s">
        <v>120</v>
      </c>
      <c r="G3409" s="50" t="s">
        <v>131</v>
      </c>
      <c r="H3409" s="52" t="s">
        <v>120</v>
      </c>
      <c r="I3409" s="155">
        <f>H3408/230</f>
        <v>0.93043478260869561</v>
      </c>
      <c r="J3409" s="10" t="s">
        <v>21</v>
      </c>
      <c r="K3409" s="46" t="s">
        <v>467</v>
      </c>
      <c r="L3409" s="159" t="s">
        <v>47</v>
      </c>
      <c r="M3409" s="160">
        <f t="shared" ref="M3409:M3421" si="200">IF(L3409="✔",2,0)</f>
        <v>2</v>
      </c>
    </row>
    <row r="3410" spans="1:13" ht="45">
      <c r="A3410" s="47" t="s">
        <v>424</v>
      </c>
      <c r="B3410" s="48">
        <v>5</v>
      </c>
      <c r="C3410" s="48" t="s">
        <v>2</v>
      </c>
      <c r="D3410" s="48">
        <v>4</v>
      </c>
      <c r="E3410" s="48" t="s">
        <v>11</v>
      </c>
      <c r="F3410" s="55">
        <v>5</v>
      </c>
      <c r="G3410" s="48" t="s">
        <v>5</v>
      </c>
      <c r="H3410" s="138">
        <v>4</v>
      </c>
      <c r="J3410" s="7" t="s">
        <v>2</v>
      </c>
      <c r="K3410" s="2" t="s">
        <v>37</v>
      </c>
      <c r="L3410" s="156" t="s">
        <v>47</v>
      </c>
      <c r="M3410" s="82">
        <f t="shared" si="200"/>
        <v>2</v>
      </c>
    </row>
    <row r="3411" spans="1:13" ht="45">
      <c r="A3411" s="3" t="s">
        <v>113</v>
      </c>
      <c r="B3411" s="2">
        <v>4</v>
      </c>
      <c r="C3411" s="2" t="s">
        <v>21</v>
      </c>
      <c r="D3411" s="2">
        <v>2</v>
      </c>
      <c r="E3411" s="2" t="s">
        <v>479</v>
      </c>
      <c r="F3411" s="140">
        <v>5</v>
      </c>
      <c r="G3411" s="2" t="s">
        <v>6</v>
      </c>
      <c r="H3411" s="139">
        <v>4</v>
      </c>
      <c r="J3411" s="8" t="s">
        <v>4</v>
      </c>
      <c r="K3411" s="2" t="s">
        <v>39</v>
      </c>
      <c r="L3411" s="156" t="s">
        <v>47</v>
      </c>
      <c r="M3411" s="82">
        <f t="shared" si="200"/>
        <v>2</v>
      </c>
    </row>
    <row r="3412" spans="1:13" ht="45">
      <c r="A3412" s="3" t="s">
        <v>163</v>
      </c>
      <c r="B3412" s="2">
        <v>5</v>
      </c>
      <c r="C3412" s="2" t="s">
        <v>17</v>
      </c>
      <c r="D3412" s="2">
        <v>3</v>
      </c>
      <c r="E3412" s="2" t="s">
        <v>12</v>
      </c>
      <c r="F3412" s="140">
        <v>5</v>
      </c>
      <c r="G3412" s="2" t="s">
        <v>7</v>
      </c>
      <c r="H3412" s="139">
        <v>4</v>
      </c>
      <c r="J3412" s="8" t="s">
        <v>38</v>
      </c>
      <c r="K3412" s="2" t="s">
        <v>41</v>
      </c>
      <c r="L3412" s="156" t="s">
        <v>47</v>
      </c>
      <c r="M3412" s="82">
        <f t="shared" si="200"/>
        <v>2</v>
      </c>
    </row>
    <row r="3413" spans="1:13" ht="45">
      <c r="A3413" s="3" t="s">
        <v>114</v>
      </c>
      <c r="B3413" s="2">
        <v>5</v>
      </c>
      <c r="C3413" s="2" t="s">
        <v>4</v>
      </c>
      <c r="D3413" s="2">
        <v>3</v>
      </c>
      <c r="E3413" s="2" t="s">
        <v>13</v>
      </c>
      <c r="F3413" s="140">
        <v>4</v>
      </c>
      <c r="G3413" s="2" t="s">
        <v>8</v>
      </c>
      <c r="H3413" s="139">
        <v>4</v>
      </c>
      <c r="J3413" s="6" t="s">
        <v>20</v>
      </c>
      <c r="K3413" s="2" t="s">
        <v>44</v>
      </c>
      <c r="L3413" s="156" t="s">
        <v>47</v>
      </c>
      <c r="M3413" s="82">
        <f t="shared" si="200"/>
        <v>2</v>
      </c>
    </row>
    <row r="3414" spans="1:13" ht="60">
      <c r="A3414" s="3" t="s">
        <v>32</v>
      </c>
      <c r="B3414" s="2">
        <v>5</v>
      </c>
      <c r="C3414" s="2" t="s">
        <v>38</v>
      </c>
      <c r="D3414" s="2">
        <v>4</v>
      </c>
      <c r="E3414" s="2" t="s">
        <v>43</v>
      </c>
      <c r="F3414" s="140">
        <v>4</v>
      </c>
      <c r="G3414" s="2" t="s">
        <v>9</v>
      </c>
      <c r="H3414" s="139">
        <v>4</v>
      </c>
      <c r="J3414" s="8" t="s">
        <v>31</v>
      </c>
      <c r="K3414" s="2" t="s">
        <v>45</v>
      </c>
      <c r="L3414" s="156" t="s">
        <v>47</v>
      </c>
      <c r="M3414" s="82">
        <f t="shared" si="200"/>
        <v>2</v>
      </c>
    </row>
    <row r="3415" spans="1:13" ht="45">
      <c r="A3415" s="3" t="s">
        <v>115</v>
      </c>
      <c r="B3415" s="2">
        <v>5</v>
      </c>
      <c r="C3415" s="2" t="s">
        <v>27</v>
      </c>
      <c r="D3415" s="2">
        <v>4</v>
      </c>
      <c r="E3415" s="2" t="s">
        <v>14</v>
      </c>
      <c r="F3415" s="140">
        <v>4</v>
      </c>
      <c r="G3415" s="2" t="s">
        <v>10</v>
      </c>
      <c r="H3415" s="139">
        <v>4</v>
      </c>
      <c r="J3415" s="3" t="s">
        <v>33</v>
      </c>
      <c r="K3415" s="2" t="s">
        <v>49</v>
      </c>
      <c r="L3415" s="156" t="s">
        <v>47</v>
      </c>
      <c r="M3415" s="82">
        <f t="shared" si="200"/>
        <v>2</v>
      </c>
    </row>
    <row r="3416" spans="1:13" ht="45">
      <c r="A3416" s="3" t="s">
        <v>116</v>
      </c>
      <c r="B3416" s="2">
        <v>5</v>
      </c>
      <c r="C3416" s="2" t="s">
        <v>323</v>
      </c>
      <c r="D3416" s="2">
        <v>4</v>
      </c>
      <c r="E3416" s="2" t="s">
        <v>15</v>
      </c>
      <c r="F3416" s="140">
        <v>4</v>
      </c>
      <c r="G3416" s="2" t="s">
        <v>18</v>
      </c>
      <c r="H3416" s="139">
        <v>4</v>
      </c>
      <c r="J3416" s="8" t="s">
        <v>16</v>
      </c>
      <c r="K3416" s="2" t="s">
        <v>40</v>
      </c>
      <c r="L3416" s="156" t="s">
        <v>48</v>
      </c>
      <c r="M3416" s="82">
        <f t="shared" si="200"/>
        <v>0</v>
      </c>
    </row>
    <row r="3417" spans="1:13" ht="60">
      <c r="A3417" s="3" t="s">
        <v>117</v>
      </c>
      <c r="B3417" s="2">
        <v>3</v>
      </c>
      <c r="C3417" s="2" t="s">
        <v>130</v>
      </c>
      <c r="D3417" s="2">
        <v>4</v>
      </c>
      <c r="E3417" s="2" t="s">
        <v>16</v>
      </c>
      <c r="F3417" s="140">
        <v>4</v>
      </c>
      <c r="G3417" s="2" t="s">
        <v>252</v>
      </c>
      <c r="H3417" s="139">
        <v>4</v>
      </c>
      <c r="J3417" s="9" t="s">
        <v>27</v>
      </c>
      <c r="K3417" s="2" t="s">
        <v>476</v>
      </c>
      <c r="L3417" s="156" t="s">
        <v>47</v>
      </c>
      <c r="M3417" s="82">
        <f t="shared" si="200"/>
        <v>2</v>
      </c>
    </row>
    <row r="3418" spans="1:13" ht="45">
      <c r="A3418" s="3" t="s">
        <v>118</v>
      </c>
      <c r="B3418" s="2">
        <v>3</v>
      </c>
      <c r="C3418" s="2" t="s">
        <v>164</v>
      </c>
      <c r="D3418" s="2">
        <v>3</v>
      </c>
      <c r="E3418" s="2" t="s">
        <v>26</v>
      </c>
      <c r="F3418" s="140">
        <v>4</v>
      </c>
      <c r="G3418" s="2" t="s">
        <v>25</v>
      </c>
      <c r="H3418" s="139">
        <v>4</v>
      </c>
      <c r="J3418" s="6" t="s">
        <v>28</v>
      </c>
      <c r="K3418" s="2" t="s">
        <v>40</v>
      </c>
      <c r="L3418" s="156" t="s">
        <v>47</v>
      </c>
      <c r="M3418" s="82">
        <f t="shared" si="200"/>
        <v>2</v>
      </c>
    </row>
    <row r="3419" spans="1:13" ht="45">
      <c r="A3419" s="3" t="s">
        <v>161</v>
      </c>
      <c r="B3419" s="2">
        <v>5</v>
      </c>
      <c r="C3419" s="2" t="s">
        <v>31</v>
      </c>
      <c r="D3419" s="2">
        <v>4</v>
      </c>
      <c r="E3419" s="2" t="s">
        <v>23</v>
      </c>
      <c r="F3419" s="140">
        <v>4</v>
      </c>
      <c r="G3419" s="2" t="s">
        <v>28</v>
      </c>
      <c r="H3419" s="139">
        <v>4</v>
      </c>
      <c r="J3419" s="3" t="s">
        <v>119</v>
      </c>
      <c r="K3419" s="2" t="s">
        <v>46</v>
      </c>
      <c r="L3419" s="156" t="s">
        <v>47</v>
      </c>
      <c r="M3419" s="82">
        <f t="shared" si="200"/>
        <v>2</v>
      </c>
    </row>
    <row r="3420" spans="1:13" ht="45">
      <c r="A3420" s="3"/>
      <c r="B3420" s="57" t="s">
        <v>132</v>
      </c>
      <c r="C3420" s="2" t="s">
        <v>30</v>
      </c>
      <c r="D3420" s="2">
        <v>4</v>
      </c>
      <c r="E3420" s="2" t="s">
        <v>490</v>
      </c>
      <c r="F3420" s="140">
        <v>4</v>
      </c>
      <c r="G3420" s="2" t="s">
        <v>29</v>
      </c>
      <c r="H3420" s="139">
        <v>4</v>
      </c>
      <c r="J3420" s="9" t="s">
        <v>31</v>
      </c>
      <c r="K3420" s="2" t="s">
        <v>51</v>
      </c>
      <c r="L3420" s="156" t="s">
        <v>47</v>
      </c>
      <c r="M3420" s="82">
        <f t="shared" si="200"/>
        <v>2</v>
      </c>
    </row>
    <row r="3421" spans="1:13" ht="30.75" thickBot="1">
      <c r="A3421" s="3"/>
      <c r="B3421" s="57" t="s">
        <v>132</v>
      </c>
      <c r="C3421" s="2"/>
      <c r="D3421" s="58" t="s">
        <v>132</v>
      </c>
      <c r="E3421" s="2" t="s">
        <v>144</v>
      </c>
      <c r="F3421" s="140">
        <v>4</v>
      </c>
      <c r="G3421" s="2" t="s">
        <v>318</v>
      </c>
      <c r="H3421" s="58">
        <v>4</v>
      </c>
      <c r="J3421" s="78" t="s">
        <v>117</v>
      </c>
      <c r="K3421" s="140" t="s">
        <v>152</v>
      </c>
      <c r="L3421" s="156" t="s">
        <v>48</v>
      </c>
      <c r="M3421" s="82">
        <f t="shared" si="200"/>
        <v>0</v>
      </c>
    </row>
    <row r="3422" spans="1:13" ht="30.75" thickBot="1">
      <c r="A3422" s="3"/>
      <c r="B3422" s="57" t="s">
        <v>132</v>
      </c>
      <c r="C3422" s="2"/>
      <c r="D3422" s="58" t="s">
        <v>132</v>
      </c>
      <c r="E3422" s="2" t="s">
        <v>478</v>
      </c>
      <c r="F3422" s="58">
        <v>5</v>
      </c>
      <c r="G3422" s="2" t="s">
        <v>269</v>
      </c>
      <c r="H3422" s="58">
        <v>4</v>
      </c>
      <c r="J3422" s="157" t="s">
        <v>135</v>
      </c>
      <c r="K3422" s="42" t="s">
        <v>107</v>
      </c>
      <c r="L3422" s="158"/>
      <c r="M3422" s="83"/>
    </row>
    <row r="3423" spans="1:13" ht="15.75" thickBot="1">
      <c r="A3423" s="4"/>
      <c r="B3423" s="58" t="s">
        <v>132</v>
      </c>
      <c r="C3423" s="5"/>
      <c r="D3423" s="58" t="s">
        <v>132</v>
      </c>
      <c r="E3423" s="5"/>
      <c r="F3423" s="58" t="s">
        <v>132</v>
      </c>
      <c r="G3423" s="5"/>
      <c r="H3423" s="58" t="s">
        <v>132</v>
      </c>
      <c r="K3423" s="90"/>
    </row>
    <row r="3424" spans="1:13" ht="15.75" thickBot="1">
      <c r="A3424"/>
      <c r="B3424"/>
      <c r="C3424"/>
      <c r="D3424"/>
      <c r="E3424"/>
      <c r="F3424"/>
      <c r="G3424"/>
      <c r="H3424"/>
      <c r="J3424"/>
      <c r="K3424"/>
      <c r="L3424"/>
    </row>
    <row r="3425" spans="1:13" ht="19.5" thickBot="1">
      <c r="A3425" s="391">
        <v>45492</v>
      </c>
      <c r="B3425" s="392"/>
      <c r="C3425" s="392"/>
      <c r="D3425" s="392"/>
      <c r="E3425" s="392"/>
      <c r="F3425" s="392"/>
      <c r="G3425" s="393"/>
      <c r="H3425" s="89">
        <f>SUM(B3427:B3440,D3427:D3440,F3427:F3440,H3427:H3440)+SUM(M3426:M3438)</f>
        <v>216</v>
      </c>
      <c r="J3425" s="53" t="s">
        <v>34</v>
      </c>
      <c r="K3425" s="54" t="s">
        <v>35</v>
      </c>
      <c r="L3425" s="91" t="s">
        <v>50</v>
      </c>
      <c r="M3425" s="161" t="s">
        <v>151</v>
      </c>
    </row>
    <row r="3426" spans="1:13" ht="60.75" thickBot="1">
      <c r="A3426" s="49" t="s">
        <v>0</v>
      </c>
      <c r="B3426" s="51" t="s">
        <v>120</v>
      </c>
      <c r="C3426" s="50" t="s">
        <v>1</v>
      </c>
      <c r="D3426" s="51" t="s">
        <v>120</v>
      </c>
      <c r="E3426" s="50" t="s">
        <v>112</v>
      </c>
      <c r="F3426" s="51" t="s">
        <v>120</v>
      </c>
      <c r="G3426" s="50" t="s">
        <v>131</v>
      </c>
      <c r="H3426" s="52" t="s">
        <v>120</v>
      </c>
      <c r="I3426" s="155">
        <f>H3425/230</f>
        <v>0.93913043478260871</v>
      </c>
      <c r="J3426" s="10" t="s">
        <v>21</v>
      </c>
      <c r="K3426" s="46" t="s">
        <v>467</v>
      </c>
      <c r="L3426" s="159" t="s">
        <v>47</v>
      </c>
      <c r="M3426" s="160">
        <f t="shared" ref="M3426:M3438" si="201">IF(L3426="✔",2,0)</f>
        <v>2</v>
      </c>
    </row>
    <row r="3427" spans="1:13" ht="45">
      <c r="A3427" s="47" t="s">
        <v>424</v>
      </c>
      <c r="B3427" s="48">
        <v>5</v>
      </c>
      <c r="C3427" s="48" t="s">
        <v>2</v>
      </c>
      <c r="D3427" s="48">
        <v>4</v>
      </c>
      <c r="E3427" s="48" t="s">
        <v>11</v>
      </c>
      <c r="F3427" s="55">
        <v>5</v>
      </c>
      <c r="G3427" s="48" t="s">
        <v>5</v>
      </c>
      <c r="H3427" s="138">
        <v>4</v>
      </c>
      <c r="J3427" s="7" t="s">
        <v>2</v>
      </c>
      <c r="K3427" s="2" t="s">
        <v>37</v>
      </c>
      <c r="L3427" s="156" t="s">
        <v>47</v>
      </c>
      <c r="M3427" s="82">
        <f t="shared" si="201"/>
        <v>2</v>
      </c>
    </row>
    <row r="3428" spans="1:13" ht="45">
      <c r="A3428" s="3" t="s">
        <v>113</v>
      </c>
      <c r="B3428" s="2">
        <v>4</v>
      </c>
      <c r="C3428" s="2" t="s">
        <v>21</v>
      </c>
      <c r="D3428" s="2">
        <v>2</v>
      </c>
      <c r="E3428" s="2" t="s">
        <v>479</v>
      </c>
      <c r="F3428" s="140">
        <v>5</v>
      </c>
      <c r="G3428" s="2" t="s">
        <v>6</v>
      </c>
      <c r="H3428" s="139">
        <v>4</v>
      </c>
      <c r="J3428" s="8" t="s">
        <v>4</v>
      </c>
      <c r="K3428" s="2" t="s">
        <v>39</v>
      </c>
      <c r="L3428" s="156" t="s">
        <v>47</v>
      </c>
      <c r="M3428" s="82">
        <f t="shared" si="201"/>
        <v>2</v>
      </c>
    </row>
    <row r="3429" spans="1:13" ht="45">
      <c r="A3429" s="3" t="s">
        <v>163</v>
      </c>
      <c r="B3429" s="2">
        <v>5</v>
      </c>
      <c r="C3429" s="2" t="s">
        <v>17</v>
      </c>
      <c r="D3429" s="2">
        <v>3</v>
      </c>
      <c r="E3429" s="2" t="s">
        <v>12</v>
      </c>
      <c r="F3429" s="140">
        <v>5</v>
      </c>
      <c r="G3429" s="2" t="s">
        <v>7</v>
      </c>
      <c r="H3429" s="139">
        <v>4</v>
      </c>
      <c r="J3429" s="8" t="s">
        <v>38</v>
      </c>
      <c r="K3429" s="2" t="s">
        <v>41</v>
      </c>
      <c r="L3429" s="156" t="s">
        <v>47</v>
      </c>
      <c r="M3429" s="82">
        <f t="shared" si="201"/>
        <v>2</v>
      </c>
    </row>
    <row r="3430" spans="1:13" ht="45">
      <c r="A3430" s="3" t="s">
        <v>114</v>
      </c>
      <c r="B3430" s="2">
        <v>5</v>
      </c>
      <c r="C3430" s="2" t="s">
        <v>4</v>
      </c>
      <c r="D3430" s="2">
        <v>3</v>
      </c>
      <c r="E3430" s="2" t="s">
        <v>13</v>
      </c>
      <c r="F3430" s="140">
        <v>4</v>
      </c>
      <c r="G3430" s="2" t="s">
        <v>8</v>
      </c>
      <c r="H3430" s="139">
        <v>4</v>
      </c>
      <c r="J3430" s="6" t="s">
        <v>20</v>
      </c>
      <c r="K3430" s="2" t="s">
        <v>44</v>
      </c>
      <c r="L3430" s="156" t="s">
        <v>47</v>
      </c>
      <c r="M3430" s="82">
        <f t="shared" si="201"/>
        <v>2</v>
      </c>
    </row>
    <row r="3431" spans="1:13" ht="60">
      <c r="A3431" s="3" t="s">
        <v>32</v>
      </c>
      <c r="B3431" s="2">
        <v>5</v>
      </c>
      <c r="C3431" s="2" t="s">
        <v>38</v>
      </c>
      <c r="D3431" s="2">
        <v>4</v>
      </c>
      <c r="E3431" s="2" t="s">
        <v>43</v>
      </c>
      <c r="F3431" s="140">
        <v>4</v>
      </c>
      <c r="G3431" s="2" t="s">
        <v>9</v>
      </c>
      <c r="H3431" s="139">
        <v>4</v>
      </c>
      <c r="J3431" s="8" t="s">
        <v>31</v>
      </c>
      <c r="K3431" s="2" t="s">
        <v>45</v>
      </c>
      <c r="L3431" s="156" t="s">
        <v>47</v>
      </c>
      <c r="M3431" s="82">
        <f t="shared" si="201"/>
        <v>2</v>
      </c>
    </row>
    <row r="3432" spans="1:13" ht="45">
      <c r="A3432" s="3" t="s">
        <v>115</v>
      </c>
      <c r="B3432" s="2">
        <v>5</v>
      </c>
      <c r="C3432" s="2" t="s">
        <v>27</v>
      </c>
      <c r="D3432" s="2">
        <v>4</v>
      </c>
      <c r="E3432" s="2" t="s">
        <v>14</v>
      </c>
      <c r="F3432" s="140">
        <v>4</v>
      </c>
      <c r="G3432" s="2" t="s">
        <v>10</v>
      </c>
      <c r="H3432" s="139">
        <v>4</v>
      </c>
      <c r="J3432" s="3" t="s">
        <v>33</v>
      </c>
      <c r="K3432" s="2" t="s">
        <v>49</v>
      </c>
      <c r="L3432" s="156" t="s">
        <v>47</v>
      </c>
      <c r="M3432" s="82">
        <f t="shared" si="201"/>
        <v>2</v>
      </c>
    </row>
    <row r="3433" spans="1:13" ht="45">
      <c r="A3433" s="3" t="s">
        <v>116</v>
      </c>
      <c r="B3433" s="2">
        <v>5</v>
      </c>
      <c r="C3433" s="2" t="s">
        <v>323</v>
      </c>
      <c r="D3433" s="2">
        <v>4</v>
      </c>
      <c r="E3433" s="2" t="s">
        <v>15</v>
      </c>
      <c r="F3433" s="140">
        <v>4</v>
      </c>
      <c r="G3433" s="2" t="s">
        <v>18</v>
      </c>
      <c r="H3433" s="139">
        <v>4</v>
      </c>
      <c r="J3433" s="8" t="s">
        <v>16</v>
      </c>
      <c r="K3433" s="2" t="s">
        <v>40</v>
      </c>
      <c r="L3433" s="156" t="s">
        <v>48</v>
      </c>
      <c r="M3433" s="82">
        <f t="shared" si="201"/>
        <v>0</v>
      </c>
    </row>
    <row r="3434" spans="1:13" ht="60">
      <c r="A3434" s="3" t="s">
        <v>117</v>
      </c>
      <c r="B3434" s="2">
        <v>3</v>
      </c>
      <c r="C3434" s="2" t="s">
        <v>130</v>
      </c>
      <c r="D3434" s="2">
        <v>4</v>
      </c>
      <c r="E3434" s="2" t="s">
        <v>16</v>
      </c>
      <c r="F3434" s="140">
        <v>4</v>
      </c>
      <c r="G3434" s="2" t="s">
        <v>252</v>
      </c>
      <c r="H3434" s="139">
        <v>4</v>
      </c>
      <c r="J3434" s="9" t="s">
        <v>27</v>
      </c>
      <c r="K3434" s="2" t="s">
        <v>476</v>
      </c>
      <c r="L3434" s="156" t="s">
        <v>47</v>
      </c>
      <c r="M3434" s="82">
        <f t="shared" si="201"/>
        <v>2</v>
      </c>
    </row>
    <row r="3435" spans="1:13" ht="45">
      <c r="A3435" s="3" t="s">
        <v>118</v>
      </c>
      <c r="B3435" s="2">
        <v>5</v>
      </c>
      <c r="C3435" s="2" t="s">
        <v>164</v>
      </c>
      <c r="D3435" s="2">
        <v>3</v>
      </c>
      <c r="E3435" s="2" t="s">
        <v>26</v>
      </c>
      <c r="F3435" s="140">
        <v>4</v>
      </c>
      <c r="G3435" s="2" t="s">
        <v>25</v>
      </c>
      <c r="H3435" s="139">
        <v>4</v>
      </c>
      <c r="J3435" s="6" t="s">
        <v>28</v>
      </c>
      <c r="K3435" s="2" t="s">
        <v>40</v>
      </c>
      <c r="L3435" s="156" t="s">
        <v>47</v>
      </c>
      <c r="M3435" s="82">
        <f t="shared" si="201"/>
        <v>2</v>
      </c>
    </row>
    <row r="3436" spans="1:13" ht="45">
      <c r="A3436" s="3" t="s">
        <v>161</v>
      </c>
      <c r="B3436" s="2">
        <v>5</v>
      </c>
      <c r="C3436" s="2" t="s">
        <v>31</v>
      </c>
      <c r="D3436" s="2">
        <v>4</v>
      </c>
      <c r="E3436" s="2" t="s">
        <v>23</v>
      </c>
      <c r="F3436" s="140">
        <v>4</v>
      </c>
      <c r="G3436" s="2" t="s">
        <v>28</v>
      </c>
      <c r="H3436" s="139">
        <v>4</v>
      </c>
      <c r="J3436" s="3" t="s">
        <v>119</v>
      </c>
      <c r="K3436" s="2" t="s">
        <v>46</v>
      </c>
      <c r="L3436" s="156" t="s">
        <v>47</v>
      </c>
      <c r="M3436" s="82">
        <f t="shared" si="201"/>
        <v>2</v>
      </c>
    </row>
    <row r="3437" spans="1:13" ht="45">
      <c r="A3437" s="3"/>
      <c r="B3437" s="57" t="s">
        <v>132</v>
      </c>
      <c r="C3437" s="2" t="s">
        <v>30</v>
      </c>
      <c r="D3437" s="2">
        <v>4</v>
      </c>
      <c r="E3437" s="2" t="s">
        <v>490</v>
      </c>
      <c r="F3437" s="140">
        <v>4</v>
      </c>
      <c r="G3437" s="2" t="s">
        <v>29</v>
      </c>
      <c r="H3437" s="139">
        <v>4</v>
      </c>
      <c r="J3437" s="9" t="s">
        <v>31</v>
      </c>
      <c r="K3437" s="2" t="s">
        <v>51</v>
      </c>
      <c r="L3437" s="156" t="s">
        <v>47</v>
      </c>
      <c r="M3437" s="82">
        <f t="shared" si="201"/>
        <v>2</v>
      </c>
    </row>
    <row r="3438" spans="1:13" ht="30.75" thickBot="1">
      <c r="A3438" s="3"/>
      <c r="B3438" s="57" t="s">
        <v>132</v>
      </c>
      <c r="C3438" s="2"/>
      <c r="D3438" s="58" t="s">
        <v>132</v>
      </c>
      <c r="E3438" s="2" t="s">
        <v>144</v>
      </c>
      <c r="F3438" s="140">
        <v>4</v>
      </c>
      <c r="G3438" s="2" t="s">
        <v>318</v>
      </c>
      <c r="H3438" s="58">
        <v>4</v>
      </c>
      <c r="J3438" s="78" t="s">
        <v>117</v>
      </c>
      <c r="K3438" s="140" t="s">
        <v>152</v>
      </c>
      <c r="L3438" s="156" t="s">
        <v>48</v>
      </c>
      <c r="M3438" s="82">
        <f t="shared" si="201"/>
        <v>0</v>
      </c>
    </row>
    <row r="3439" spans="1:13" ht="30.75" thickBot="1">
      <c r="A3439" s="3"/>
      <c r="B3439" s="57" t="s">
        <v>132</v>
      </c>
      <c r="C3439" s="2"/>
      <c r="D3439" s="58" t="s">
        <v>132</v>
      </c>
      <c r="E3439" s="2" t="s">
        <v>478</v>
      </c>
      <c r="F3439" s="58">
        <v>5</v>
      </c>
      <c r="G3439" s="2" t="s">
        <v>269</v>
      </c>
      <c r="H3439" s="58">
        <v>4</v>
      </c>
      <c r="J3439" s="157" t="s">
        <v>135</v>
      </c>
      <c r="K3439" s="42" t="s">
        <v>107</v>
      </c>
      <c r="L3439" s="158"/>
      <c r="M3439" s="83"/>
    </row>
    <row r="3440" spans="1:13" ht="15.75" thickBot="1">
      <c r="A3440" s="4"/>
      <c r="B3440" s="58" t="s">
        <v>132</v>
      </c>
      <c r="C3440" s="5"/>
      <c r="D3440" s="58" t="s">
        <v>132</v>
      </c>
      <c r="E3440" s="5"/>
      <c r="F3440" s="58" t="s">
        <v>132</v>
      </c>
      <c r="G3440" s="5"/>
      <c r="H3440" s="58" t="s">
        <v>132</v>
      </c>
      <c r="K3440" s="90"/>
    </row>
    <row r="3441" spans="1:13" ht="15.75" thickBot="1">
      <c r="A3441"/>
      <c r="B3441"/>
      <c r="C3441"/>
      <c r="D3441"/>
      <c r="E3441"/>
      <c r="F3441"/>
      <c r="G3441"/>
      <c r="H3441"/>
      <c r="J3441"/>
      <c r="K3441"/>
      <c r="L3441"/>
    </row>
    <row r="3442" spans="1:13" ht="19.5" thickBot="1">
      <c r="A3442" s="391">
        <v>45493</v>
      </c>
      <c r="B3442" s="392"/>
      <c r="C3442" s="392"/>
      <c r="D3442" s="392"/>
      <c r="E3442" s="392"/>
      <c r="F3442" s="392"/>
      <c r="G3442" s="393"/>
      <c r="H3442" s="89">
        <f>SUM(B3444:B3457,D3444:D3457,F3444:F3457,H3444:H3457)+SUM(M3443:M3455)</f>
        <v>216</v>
      </c>
      <c r="J3442" s="53" t="s">
        <v>34</v>
      </c>
      <c r="K3442" s="54" t="s">
        <v>35</v>
      </c>
      <c r="L3442" s="91" t="s">
        <v>50</v>
      </c>
      <c r="M3442" s="161" t="s">
        <v>151</v>
      </c>
    </row>
    <row r="3443" spans="1:13" ht="60.75" thickBot="1">
      <c r="A3443" s="49" t="s">
        <v>0</v>
      </c>
      <c r="B3443" s="51" t="s">
        <v>120</v>
      </c>
      <c r="C3443" s="50" t="s">
        <v>1</v>
      </c>
      <c r="D3443" s="51" t="s">
        <v>120</v>
      </c>
      <c r="E3443" s="50" t="s">
        <v>112</v>
      </c>
      <c r="F3443" s="51" t="s">
        <v>120</v>
      </c>
      <c r="G3443" s="50" t="s">
        <v>131</v>
      </c>
      <c r="H3443" s="52" t="s">
        <v>120</v>
      </c>
      <c r="I3443" s="155">
        <f>H3442/230</f>
        <v>0.93913043478260871</v>
      </c>
      <c r="J3443" s="10" t="s">
        <v>21</v>
      </c>
      <c r="K3443" s="46" t="s">
        <v>467</v>
      </c>
      <c r="L3443" s="159" t="s">
        <v>47</v>
      </c>
      <c r="M3443" s="160">
        <f t="shared" ref="M3443:M3455" si="202">IF(L3443="✔",2,0)</f>
        <v>2</v>
      </c>
    </row>
    <row r="3444" spans="1:13" ht="45">
      <c r="A3444" s="47" t="s">
        <v>424</v>
      </c>
      <c r="B3444" s="48">
        <v>5</v>
      </c>
      <c r="C3444" s="48" t="s">
        <v>2</v>
      </c>
      <c r="D3444" s="48">
        <v>4</v>
      </c>
      <c r="E3444" s="48" t="s">
        <v>11</v>
      </c>
      <c r="F3444" s="55">
        <v>5</v>
      </c>
      <c r="G3444" s="48" t="s">
        <v>5</v>
      </c>
      <c r="H3444" s="138">
        <v>4</v>
      </c>
      <c r="J3444" s="7" t="s">
        <v>2</v>
      </c>
      <c r="K3444" s="2" t="s">
        <v>37</v>
      </c>
      <c r="L3444" s="156" t="s">
        <v>47</v>
      </c>
      <c r="M3444" s="82">
        <f t="shared" si="202"/>
        <v>2</v>
      </c>
    </row>
    <row r="3445" spans="1:13" ht="45">
      <c r="A3445" s="3" t="s">
        <v>113</v>
      </c>
      <c r="B3445" s="2">
        <v>4</v>
      </c>
      <c r="C3445" s="2" t="s">
        <v>21</v>
      </c>
      <c r="D3445" s="2">
        <v>2</v>
      </c>
      <c r="E3445" s="2" t="s">
        <v>479</v>
      </c>
      <c r="F3445" s="140">
        <v>5</v>
      </c>
      <c r="G3445" s="2" t="s">
        <v>6</v>
      </c>
      <c r="H3445" s="139">
        <v>4</v>
      </c>
      <c r="J3445" s="8" t="s">
        <v>4</v>
      </c>
      <c r="K3445" s="2" t="s">
        <v>39</v>
      </c>
      <c r="L3445" s="156" t="s">
        <v>47</v>
      </c>
      <c r="M3445" s="82">
        <f t="shared" si="202"/>
        <v>2</v>
      </c>
    </row>
    <row r="3446" spans="1:13" ht="45">
      <c r="A3446" s="3" t="s">
        <v>163</v>
      </c>
      <c r="B3446" s="2">
        <v>5</v>
      </c>
      <c r="C3446" s="2" t="s">
        <v>17</v>
      </c>
      <c r="D3446" s="2">
        <v>3</v>
      </c>
      <c r="E3446" s="2" t="s">
        <v>12</v>
      </c>
      <c r="F3446" s="140">
        <v>5</v>
      </c>
      <c r="G3446" s="2" t="s">
        <v>7</v>
      </c>
      <c r="H3446" s="139">
        <v>4</v>
      </c>
      <c r="J3446" s="8" t="s">
        <v>38</v>
      </c>
      <c r="K3446" s="2" t="s">
        <v>41</v>
      </c>
      <c r="L3446" s="156" t="s">
        <v>47</v>
      </c>
      <c r="M3446" s="82">
        <f t="shared" si="202"/>
        <v>2</v>
      </c>
    </row>
    <row r="3447" spans="1:13" ht="45">
      <c r="A3447" s="3" t="s">
        <v>114</v>
      </c>
      <c r="B3447" s="2">
        <v>5</v>
      </c>
      <c r="C3447" s="2" t="s">
        <v>4</v>
      </c>
      <c r="D3447" s="2">
        <v>3</v>
      </c>
      <c r="E3447" s="2" t="s">
        <v>13</v>
      </c>
      <c r="F3447" s="140">
        <v>4</v>
      </c>
      <c r="G3447" s="2" t="s">
        <v>8</v>
      </c>
      <c r="H3447" s="139">
        <v>4</v>
      </c>
      <c r="J3447" s="6" t="s">
        <v>20</v>
      </c>
      <c r="K3447" s="2" t="s">
        <v>44</v>
      </c>
      <c r="L3447" s="156" t="s">
        <v>47</v>
      </c>
      <c r="M3447" s="82">
        <f t="shared" si="202"/>
        <v>2</v>
      </c>
    </row>
    <row r="3448" spans="1:13" ht="60">
      <c r="A3448" s="3" t="s">
        <v>32</v>
      </c>
      <c r="B3448" s="2">
        <v>5</v>
      </c>
      <c r="C3448" s="2" t="s">
        <v>38</v>
      </c>
      <c r="D3448" s="2">
        <v>4</v>
      </c>
      <c r="E3448" s="2" t="s">
        <v>43</v>
      </c>
      <c r="F3448" s="140">
        <v>4</v>
      </c>
      <c r="G3448" s="2" t="s">
        <v>9</v>
      </c>
      <c r="H3448" s="139">
        <v>4</v>
      </c>
      <c r="J3448" s="8" t="s">
        <v>31</v>
      </c>
      <c r="K3448" s="2" t="s">
        <v>45</v>
      </c>
      <c r="L3448" s="156" t="s">
        <v>47</v>
      </c>
      <c r="M3448" s="82">
        <f t="shared" si="202"/>
        <v>2</v>
      </c>
    </row>
    <row r="3449" spans="1:13" ht="45">
      <c r="A3449" s="3" t="s">
        <v>115</v>
      </c>
      <c r="B3449" s="2">
        <v>5</v>
      </c>
      <c r="C3449" s="2" t="s">
        <v>27</v>
      </c>
      <c r="D3449" s="2">
        <v>4</v>
      </c>
      <c r="E3449" s="2" t="s">
        <v>14</v>
      </c>
      <c r="F3449" s="140">
        <v>4</v>
      </c>
      <c r="G3449" s="2" t="s">
        <v>10</v>
      </c>
      <c r="H3449" s="139">
        <v>4</v>
      </c>
      <c r="J3449" s="3" t="s">
        <v>33</v>
      </c>
      <c r="K3449" s="2" t="s">
        <v>49</v>
      </c>
      <c r="L3449" s="156" t="s">
        <v>47</v>
      </c>
      <c r="M3449" s="82">
        <f t="shared" si="202"/>
        <v>2</v>
      </c>
    </row>
    <row r="3450" spans="1:13" ht="45">
      <c r="A3450" s="3" t="s">
        <v>116</v>
      </c>
      <c r="B3450" s="2">
        <v>5</v>
      </c>
      <c r="C3450" s="2" t="s">
        <v>323</v>
      </c>
      <c r="D3450" s="2">
        <v>4</v>
      </c>
      <c r="E3450" s="2" t="s">
        <v>15</v>
      </c>
      <c r="F3450" s="140">
        <v>4</v>
      </c>
      <c r="G3450" s="2" t="s">
        <v>18</v>
      </c>
      <c r="H3450" s="139">
        <v>4</v>
      </c>
      <c r="J3450" s="8" t="s">
        <v>16</v>
      </c>
      <c r="K3450" s="2" t="s">
        <v>40</v>
      </c>
      <c r="L3450" s="156" t="s">
        <v>48</v>
      </c>
      <c r="M3450" s="82">
        <f t="shared" si="202"/>
        <v>0</v>
      </c>
    </row>
    <row r="3451" spans="1:13" ht="60">
      <c r="A3451" s="3" t="s">
        <v>117</v>
      </c>
      <c r="B3451" s="2">
        <v>3</v>
      </c>
      <c r="C3451" s="2" t="s">
        <v>130</v>
      </c>
      <c r="D3451" s="2">
        <v>4</v>
      </c>
      <c r="E3451" s="2" t="s">
        <v>16</v>
      </c>
      <c r="F3451" s="140">
        <v>4</v>
      </c>
      <c r="G3451" s="2" t="s">
        <v>252</v>
      </c>
      <c r="H3451" s="139">
        <v>4</v>
      </c>
      <c r="J3451" s="9" t="s">
        <v>27</v>
      </c>
      <c r="K3451" s="2" t="s">
        <v>476</v>
      </c>
      <c r="L3451" s="156" t="s">
        <v>47</v>
      </c>
      <c r="M3451" s="82">
        <f t="shared" si="202"/>
        <v>2</v>
      </c>
    </row>
    <row r="3452" spans="1:13" ht="45">
      <c r="A3452" s="3" t="s">
        <v>118</v>
      </c>
      <c r="B3452" s="2">
        <v>5</v>
      </c>
      <c r="C3452" s="2" t="s">
        <v>164</v>
      </c>
      <c r="D3452" s="2">
        <v>3</v>
      </c>
      <c r="E3452" s="2" t="s">
        <v>26</v>
      </c>
      <c r="F3452" s="140">
        <v>4</v>
      </c>
      <c r="G3452" s="2" t="s">
        <v>25</v>
      </c>
      <c r="H3452" s="139">
        <v>4</v>
      </c>
      <c r="J3452" s="6" t="s">
        <v>28</v>
      </c>
      <c r="K3452" s="2" t="s">
        <v>40</v>
      </c>
      <c r="L3452" s="156" t="s">
        <v>47</v>
      </c>
      <c r="M3452" s="82">
        <f t="shared" si="202"/>
        <v>2</v>
      </c>
    </row>
    <row r="3453" spans="1:13" ht="45">
      <c r="A3453" s="3" t="s">
        <v>161</v>
      </c>
      <c r="B3453" s="2">
        <v>5</v>
      </c>
      <c r="C3453" s="2" t="s">
        <v>31</v>
      </c>
      <c r="D3453" s="2">
        <v>4</v>
      </c>
      <c r="E3453" s="2" t="s">
        <v>23</v>
      </c>
      <c r="F3453" s="140">
        <v>4</v>
      </c>
      <c r="G3453" s="2" t="s">
        <v>28</v>
      </c>
      <c r="H3453" s="139">
        <v>4</v>
      </c>
      <c r="J3453" s="3" t="s">
        <v>119</v>
      </c>
      <c r="K3453" s="2" t="s">
        <v>46</v>
      </c>
      <c r="L3453" s="156" t="s">
        <v>47</v>
      </c>
      <c r="M3453" s="82">
        <f t="shared" si="202"/>
        <v>2</v>
      </c>
    </row>
    <row r="3454" spans="1:13" ht="45">
      <c r="A3454" s="3"/>
      <c r="B3454" s="57" t="s">
        <v>132</v>
      </c>
      <c r="C3454" s="2" t="s">
        <v>30</v>
      </c>
      <c r="D3454" s="2">
        <v>4</v>
      </c>
      <c r="E3454" s="2" t="s">
        <v>490</v>
      </c>
      <c r="F3454" s="140">
        <v>4</v>
      </c>
      <c r="G3454" s="2" t="s">
        <v>29</v>
      </c>
      <c r="H3454" s="139">
        <v>4</v>
      </c>
      <c r="J3454" s="9" t="s">
        <v>31</v>
      </c>
      <c r="K3454" s="2" t="s">
        <v>51</v>
      </c>
      <c r="L3454" s="156" t="s">
        <v>47</v>
      </c>
      <c r="M3454" s="82">
        <f t="shared" si="202"/>
        <v>2</v>
      </c>
    </row>
    <row r="3455" spans="1:13" ht="30.75" thickBot="1">
      <c r="A3455" s="3"/>
      <c r="B3455" s="57" t="s">
        <v>132</v>
      </c>
      <c r="C3455" s="2"/>
      <c r="D3455" s="58" t="s">
        <v>132</v>
      </c>
      <c r="E3455" s="2" t="s">
        <v>144</v>
      </c>
      <c r="F3455" s="140">
        <v>4</v>
      </c>
      <c r="G3455" s="2" t="s">
        <v>318</v>
      </c>
      <c r="H3455" s="58">
        <v>4</v>
      </c>
      <c r="J3455" s="78" t="s">
        <v>117</v>
      </c>
      <c r="K3455" s="140" t="s">
        <v>152</v>
      </c>
      <c r="L3455" s="156" t="s">
        <v>48</v>
      </c>
      <c r="M3455" s="82">
        <f t="shared" si="202"/>
        <v>0</v>
      </c>
    </row>
    <row r="3456" spans="1:13" ht="30.75" thickBot="1">
      <c r="A3456" s="3"/>
      <c r="B3456" s="57" t="s">
        <v>132</v>
      </c>
      <c r="C3456" s="2"/>
      <c r="D3456" s="58" t="s">
        <v>132</v>
      </c>
      <c r="E3456" s="2" t="s">
        <v>478</v>
      </c>
      <c r="F3456" s="58">
        <v>5</v>
      </c>
      <c r="G3456" s="2" t="s">
        <v>269</v>
      </c>
      <c r="H3456" s="58">
        <v>4</v>
      </c>
      <c r="J3456" s="157" t="s">
        <v>135</v>
      </c>
      <c r="K3456" s="42" t="s">
        <v>107</v>
      </c>
      <c r="L3456" s="158"/>
      <c r="M3456" s="83"/>
    </row>
    <row r="3457" spans="1:13" ht="15.75" thickBot="1">
      <c r="A3457" s="4"/>
      <c r="B3457" s="58" t="s">
        <v>132</v>
      </c>
      <c r="C3457" s="5"/>
      <c r="D3457" s="58" t="s">
        <v>132</v>
      </c>
      <c r="E3457" s="5"/>
      <c r="F3457" s="58" t="s">
        <v>132</v>
      </c>
      <c r="G3457" s="5"/>
      <c r="H3457" s="58" t="s">
        <v>132</v>
      </c>
      <c r="K3457" s="90"/>
    </row>
    <row r="3458" spans="1:13" ht="15.75" thickBot="1">
      <c r="A3458"/>
      <c r="B3458"/>
      <c r="C3458"/>
      <c r="D3458"/>
      <c r="E3458"/>
      <c r="F3458"/>
      <c r="G3458"/>
      <c r="H3458"/>
      <c r="J3458"/>
      <c r="K3458"/>
      <c r="L3458"/>
    </row>
    <row r="3459" spans="1:13" ht="19.5" thickBot="1">
      <c r="A3459" s="391">
        <v>45494</v>
      </c>
      <c r="B3459" s="392"/>
      <c r="C3459" s="392"/>
      <c r="D3459" s="392"/>
      <c r="E3459" s="392"/>
      <c r="F3459" s="392"/>
      <c r="G3459" s="393"/>
      <c r="H3459" s="89">
        <f>SUM(B3461:B3474,D3461:D3474,F3461:F3474,H3461:H3474)+SUM(M3460:M3472)</f>
        <v>214</v>
      </c>
      <c r="J3459" s="53" t="s">
        <v>34</v>
      </c>
      <c r="K3459" s="54" t="s">
        <v>35</v>
      </c>
      <c r="L3459" s="91" t="s">
        <v>50</v>
      </c>
      <c r="M3459" s="161" t="s">
        <v>151</v>
      </c>
    </row>
    <row r="3460" spans="1:13" ht="60.75" thickBot="1">
      <c r="A3460" s="49" t="s">
        <v>0</v>
      </c>
      <c r="B3460" s="51" t="s">
        <v>120</v>
      </c>
      <c r="C3460" s="50" t="s">
        <v>1</v>
      </c>
      <c r="D3460" s="51" t="s">
        <v>120</v>
      </c>
      <c r="E3460" s="50" t="s">
        <v>112</v>
      </c>
      <c r="F3460" s="51" t="s">
        <v>120</v>
      </c>
      <c r="G3460" s="50" t="s">
        <v>131</v>
      </c>
      <c r="H3460" s="52" t="s">
        <v>120</v>
      </c>
      <c r="I3460" s="155">
        <f>H3459/230</f>
        <v>0.93043478260869561</v>
      </c>
      <c r="J3460" s="10" t="s">
        <v>21</v>
      </c>
      <c r="K3460" s="46" t="s">
        <v>467</v>
      </c>
      <c r="L3460" s="159" t="s">
        <v>47</v>
      </c>
      <c r="M3460" s="160">
        <f t="shared" ref="M3460:M3472" si="203">IF(L3460="✔",2,0)</f>
        <v>2</v>
      </c>
    </row>
    <row r="3461" spans="1:13" ht="45">
      <c r="A3461" s="47" t="s">
        <v>424</v>
      </c>
      <c r="B3461" s="48">
        <v>5</v>
      </c>
      <c r="C3461" s="48" t="s">
        <v>2</v>
      </c>
      <c r="D3461" s="48">
        <v>4</v>
      </c>
      <c r="E3461" s="48" t="s">
        <v>11</v>
      </c>
      <c r="F3461" s="55">
        <v>5</v>
      </c>
      <c r="G3461" s="48" t="s">
        <v>5</v>
      </c>
      <c r="H3461" s="138">
        <v>4</v>
      </c>
      <c r="J3461" s="7" t="s">
        <v>2</v>
      </c>
      <c r="K3461" s="2" t="s">
        <v>37</v>
      </c>
      <c r="L3461" s="156" t="s">
        <v>47</v>
      </c>
      <c r="M3461" s="82">
        <f t="shared" si="203"/>
        <v>2</v>
      </c>
    </row>
    <row r="3462" spans="1:13" ht="45">
      <c r="A3462" s="3" t="s">
        <v>113</v>
      </c>
      <c r="B3462" s="2">
        <v>4</v>
      </c>
      <c r="C3462" s="2" t="s">
        <v>21</v>
      </c>
      <c r="D3462" s="2">
        <v>2</v>
      </c>
      <c r="E3462" s="2" t="s">
        <v>479</v>
      </c>
      <c r="F3462" s="140">
        <v>5</v>
      </c>
      <c r="G3462" s="2" t="s">
        <v>6</v>
      </c>
      <c r="H3462" s="139">
        <v>4</v>
      </c>
      <c r="J3462" s="8" t="s">
        <v>4</v>
      </c>
      <c r="K3462" s="2" t="s">
        <v>39</v>
      </c>
      <c r="L3462" s="156" t="s">
        <v>47</v>
      </c>
      <c r="M3462" s="82">
        <f t="shared" si="203"/>
        <v>2</v>
      </c>
    </row>
    <row r="3463" spans="1:13" ht="45">
      <c r="A3463" s="3" t="s">
        <v>163</v>
      </c>
      <c r="B3463" s="2">
        <v>5</v>
      </c>
      <c r="C3463" s="2" t="s">
        <v>17</v>
      </c>
      <c r="D3463" s="2">
        <v>3</v>
      </c>
      <c r="E3463" s="2" t="s">
        <v>12</v>
      </c>
      <c r="F3463" s="140">
        <v>5</v>
      </c>
      <c r="G3463" s="2" t="s">
        <v>7</v>
      </c>
      <c r="H3463" s="139">
        <v>4</v>
      </c>
      <c r="J3463" s="8" t="s">
        <v>38</v>
      </c>
      <c r="K3463" s="2" t="s">
        <v>41</v>
      </c>
      <c r="L3463" s="156" t="s">
        <v>47</v>
      </c>
      <c r="M3463" s="82">
        <f t="shared" si="203"/>
        <v>2</v>
      </c>
    </row>
    <row r="3464" spans="1:13" ht="45">
      <c r="A3464" s="3" t="s">
        <v>114</v>
      </c>
      <c r="B3464" s="2">
        <v>5</v>
      </c>
      <c r="C3464" s="2" t="s">
        <v>4</v>
      </c>
      <c r="D3464" s="2">
        <v>3</v>
      </c>
      <c r="E3464" s="2" t="s">
        <v>13</v>
      </c>
      <c r="F3464" s="140">
        <v>4</v>
      </c>
      <c r="G3464" s="2" t="s">
        <v>8</v>
      </c>
      <c r="H3464" s="139">
        <v>4</v>
      </c>
      <c r="J3464" s="6" t="s">
        <v>20</v>
      </c>
      <c r="K3464" s="2" t="s">
        <v>44</v>
      </c>
      <c r="L3464" s="156" t="s">
        <v>47</v>
      </c>
      <c r="M3464" s="82">
        <f t="shared" si="203"/>
        <v>2</v>
      </c>
    </row>
    <row r="3465" spans="1:13" ht="60">
      <c r="A3465" s="3" t="s">
        <v>32</v>
      </c>
      <c r="B3465" s="2">
        <v>5</v>
      </c>
      <c r="C3465" s="2" t="s">
        <v>38</v>
      </c>
      <c r="D3465" s="2">
        <v>4</v>
      </c>
      <c r="E3465" s="2" t="s">
        <v>43</v>
      </c>
      <c r="F3465" s="140">
        <v>4</v>
      </c>
      <c r="G3465" s="2" t="s">
        <v>9</v>
      </c>
      <c r="H3465" s="139">
        <v>4</v>
      </c>
      <c r="J3465" s="8" t="s">
        <v>31</v>
      </c>
      <c r="K3465" s="2" t="s">
        <v>45</v>
      </c>
      <c r="L3465" s="156" t="s">
        <v>47</v>
      </c>
      <c r="M3465" s="82">
        <f t="shared" si="203"/>
        <v>2</v>
      </c>
    </row>
    <row r="3466" spans="1:13" ht="45">
      <c r="A3466" s="3" t="s">
        <v>115</v>
      </c>
      <c r="B3466" s="2">
        <v>5</v>
      </c>
      <c r="C3466" s="2" t="s">
        <v>27</v>
      </c>
      <c r="D3466" s="2">
        <v>4</v>
      </c>
      <c r="E3466" s="2" t="s">
        <v>14</v>
      </c>
      <c r="F3466" s="140">
        <v>4</v>
      </c>
      <c r="G3466" s="2" t="s">
        <v>10</v>
      </c>
      <c r="H3466" s="139">
        <v>4</v>
      </c>
      <c r="J3466" s="3" t="s">
        <v>33</v>
      </c>
      <c r="K3466" s="2" t="s">
        <v>49</v>
      </c>
      <c r="L3466" s="156" t="s">
        <v>47</v>
      </c>
      <c r="M3466" s="82">
        <f t="shared" si="203"/>
        <v>2</v>
      </c>
    </row>
    <row r="3467" spans="1:13" ht="45">
      <c r="A3467" s="3" t="s">
        <v>116</v>
      </c>
      <c r="B3467" s="2">
        <v>5</v>
      </c>
      <c r="C3467" s="2" t="s">
        <v>323</v>
      </c>
      <c r="D3467" s="2">
        <v>4</v>
      </c>
      <c r="E3467" s="2" t="s">
        <v>15</v>
      </c>
      <c r="F3467" s="140">
        <v>4</v>
      </c>
      <c r="G3467" s="2" t="s">
        <v>18</v>
      </c>
      <c r="H3467" s="139">
        <v>4</v>
      </c>
      <c r="J3467" s="8" t="s">
        <v>16</v>
      </c>
      <c r="K3467" s="2" t="s">
        <v>40</v>
      </c>
      <c r="L3467" s="156" t="s">
        <v>48</v>
      </c>
      <c r="M3467" s="82">
        <f t="shared" si="203"/>
        <v>0</v>
      </c>
    </row>
    <row r="3468" spans="1:13" ht="60">
      <c r="A3468" s="3" t="s">
        <v>117</v>
      </c>
      <c r="B3468" s="2">
        <v>3</v>
      </c>
      <c r="C3468" s="2" t="s">
        <v>130</v>
      </c>
      <c r="D3468" s="2">
        <v>4</v>
      </c>
      <c r="E3468" s="2" t="s">
        <v>16</v>
      </c>
      <c r="F3468" s="140">
        <v>4</v>
      </c>
      <c r="G3468" s="2" t="s">
        <v>252</v>
      </c>
      <c r="H3468" s="139">
        <v>4</v>
      </c>
      <c r="J3468" s="9" t="s">
        <v>27</v>
      </c>
      <c r="K3468" s="2" t="s">
        <v>476</v>
      </c>
      <c r="L3468" s="156" t="s">
        <v>47</v>
      </c>
      <c r="M3468" s="82">
        <f t="shared" si="203"/>
        <v>2</v>
      </c>
    </row>
    <row r="3469" spans="1:13" ht="45">
      <c r="A3469" s="3" t="s">
        <v>118</v>
      </c>
      <c r="B3469" s="2">
        <v>3</v>
      </c>
      <c r="C3469" s="2" t="s">
        <v>164</v>
      </c>
      <c r="D3469" s="2">
        <v>3</v>
      </c>
      <c r="E3469" s="2" t="s">
        <v>26</v>
      </c>
      <c r="F3469" s="140">
        <v>4</v>
      </c>
      <c r="G3469" s="2" t="s">
        <v>25</v>
      </c>
      <c r="H3469" s="139">
        <v>4</v>
      </c>
      <c r="J3469" s="6" t="s">
        <v>28</v>
      </c>
      <c r="K3469" s="2" t="s">
        <v>40</v>
      </c>
      <c r="L3469" s="156" t="s">
        <v>47</v>
      </c>
      <c r="M3469" s="82">
        <f t="shared" si="203"/>
        <v>2</v>
      </c>
    </row>
    <row r="3470" spans="1:13" ht="45">
      <c r="A3470" s="3" t="s">
        <v>161</v>
      </c>
      <c r="B3470" s="2">
        <v>5</v>
      </c>
      <c r="C3470" s="2" t="s">
        <v>31</v>
      </c>
      <c r="D3470" s="2">
        <v>4</v>
      </c>
      <c r="E3470" s="2" t="s">
        <v>23</v>
      </c>
      <c r="F3470" s="140">
        <v>4</v>
      </c>
      <c r="G3470" s="2" t="s">
        <v>28</v>
      </c>
      <c r="H3470" s="139">
        <v>4</v>
      </c>
      <c r="J3470" s="3" t="s">
        <v>119</v>
      </c>
      <c r="K3470" s="2" t="s">
        <v>46</v>
      </c>
      <c r="L3470" s="156" t="s">
        <v>47</v>
      </c>
      <c r="M3470" s="82">
        <f t="shared" si="203"/>
        <v>2</v>
      </c>
    </row>
    <row r="3471" spans="1:13" ht="45">
      <c r="A3471" s="3"/>
      <c r="B3471" s="57" t="s">
        <v>132</v>
      </c>
      <c r="C3471" s="2" t="s">
        <v>30</v>
      </c>
      <c r="D3471" s="2">
        <v>4</v>
      </c>
      <c r="E3471" s="2" t="s">
        <v>490</v>
      </c>
      <c r="F3471" s="140">
        <v>4</v>
      </c>
      <c r="G3471" s="2" t="s">
        <v>29</v>
      </c>
      <c r="H3471" s="139">
        <v>4</v>
      </c>
      <c r="J3471" s="9" t="s">
        <v>31</v>
      </c>
      <c r="K3471" s="2" t="s">
        <v>51</v>
      </c>
      <c r="L3471" s="156" t="s">
        <v>47</v>
      </c>
      <c r="M3471" s="82">
        <f t="shared" si="203"/>
        <v>2</v>
      </c>
    </row>
    <row r="3472" spans="1:13" ht="30.75" thickBot="1">
      <c r="A3472" s="3"/>
      <c r="B3472" s="57" t="s">
        <v>132</v>
      </c>
      <c r="C3472" s="2"/>
      <c r="D3472" s="58" t="s">
        <v>132</v>
      </c>
      <c r="E3472" s="2" t="s">
        <v>144</v>
      </c>
      <c r="F3472" s="140">
        <v>4</v>
      </c>
      <c r="G3472" s="2" t="s">
        <v>318</v>
      </c>
      <c r="H3472" s="58">
        <v>4</v>
      </c>
      <c r="J3472" s="78" t="s">
        <v>117</v>
      </c>
      <c r="K3472" s="140" t="s">
        <v>152</v>
      </c>
      <c r="L3472" s="156" t="s">
        <v>48</v>
      </c>
      <c r="M3472" s="82">
        <f t="shared" si="203"/>
        <v>0</v>
      </c>
    </row>
    <row r="3473" spans="1:13" ht="30.75" thickBot="1">
      <c r="A3473" s="3"/>
      <c r="B3473" s="57" t="s">
        <v>132</v>
      </c>
      <c r="C3473" s="2"/>
      <c r="D3473" s="58" t="s">
        <v>132</v>
      </c>
      <c r="E3473" s="2" t="s">
        <v>478</v>
      </c>
      <c r="F3473" s="58">
        <v>5</v>
      </c>
      <c r="G3473" s="2" t="s">
        <v>269</v>
      </c>
      <c r="H3473" s="58">
        <v>4</v>
      </c>
      <c r="J3473" s="157" t="s">
        <v>135</v>
      </c>
      <c r="K3473" s="42" t="s">
        <v>107</v>
      </c>
      <c r="L3473" s="158"/>
      <c r="M3473" s="83"/>
    </row>
    <row r="3474" spans="1:13" ht="15.75" thickBot="1">
      <c r="A3474" s="4"/>
      <c r="B3474" s="58" t="s">
        <v>132</v>
      </c>
      <c r="C3474" s="5"/>
      <c r="D3474" s="58" t="s">
        <v>132</v>
      </c>
      <c r="E3474" s="5"/>
      <c r="F3474" s="58" t="s">
        <v>132</v>
      </c>
      <c r="G3474" s="5"/>
      <c r="H3474" s="58" t="s">
        <v>132</v>
      </c>
      <c r="K3474" s="90"/>
    </row>
    <row r="3475" spans="1:13" ht="15.75" thickBot="1">
      <c r="A3475"/>
      <c r="B3475"/>
      <c r="C3475"/>
      <c r="D3475"/>
      <c r="E3475"/>
      <c r="F3475"/>
      <c r="G3475"/>
      <c r="H3475"/>
      <c r="J3475"/>
      <c r="K3475"/>
      <c r="L3475"/>
    </row>
    <row r="3476" spans="1:13" ht="19.5" thickBot="1">
      <c r="A3476" s="391">
        <v>45495</v>
      </c>
      <c r="B3476" s="392"/>
      <c r="C3476" s="392"/>
      <c r="D3476" s="392"/>
      <c r="E3476" s="392"/>
      <c r="F3476" s="392"/>
      <c r="G3476" s="393"/>
      <c r="H3476" s="89">
        <f>SUM(B3478:B3491,D3478:D3491,F3478:F3491,H3478:H3491)+SUM(M3477:M3489)</f>
        <v>214</v>
      </c>
      <c r="J3476" s="53" t="s">
        <v>34</v>
      </c>
      <c r="K3476" s="54" t="s">
        <v>35</v>
      </c>
      <c r="L3476" s="91" t="s">
        <v>50</v>
      </c>
      <c r="M3476" s="161" t="s">
        <v>151</v>
      </c>
    </row>
    <row r="3477" spans="1:13" ht="60.75" thickBot="1">
      <c r="A3477" s="49" t="s">
        <v>0</v>
      </c>
      <c r="B3477" s="51" t="s">
        <v>120</v>
      </c>
      <c r="C3477" s="50" t="s">
        <v>1</v>
      </c>
      <c r="D3477" s="51" t="s">
        <v>120</v>
      </c>
      <c r="E3477" s="50" t="s">
        <v>112</v>
      </c>
      <c r="F3477" s="51" t="s">
        <v>120</v>
      </c>
      <c r="G3477" s="50" t="s">
        <v>131</v>
      </c>
      <c r="H3477" s="52" t="s">
        <v>120</v>
      </c>
      <c r="I3477" s="155">
        <f>H3476/230</f>
        <v>0.93043478260869561</v>
      </c>
      <c r="J3477" s="10" t="s">
        <v>21</v>
      </c>
      <c r="K3477" s="46" t="s">
        <v>467</v>
      </c>
      <c r="L3477" s="159" t="s">
        <v>47</v>
      </c>
      <c r="M3477" s="160">
        <f t="shared" ref="M3477:M3489" si="204">IF(L3477="✔",2,0)</f>
        <v>2</v>
      </c>
    </row>
    <row r="3478" spans="1:13" ht="45">
      <c r="A3478" s="47" t="s">
        <v>424</v>
      </c>
      <c r="B3478" s="48">
        <v>5</v>
      </c>
      <c r="C3478" s="48" t="s">
        <v>2</v>
      </c>
      <c r="D3478" s="48">
        <v>4</v>
      </c>
      <c r="E3478" s="48" t="s">
        <v>11</v>
      </c>
      <c r="F3478" s="55">
        <v>5</v>
      </c>
      <c r="G3478" s="48" t="s">
        <v>5</v>
      </c>
      <c r="H3478" s="138">
        <v>4</v>
      </c>
      <c r="J3478" s="7" t="s">
        <v>2</v>
      </c>
      <c r="K3478" s="2" t="s">
        <v>37</v>
      </c>
      <c r="L3478" s="156" t="s">
        <v>47</v>
      </c>
      <c r="M3478" s="82">
        <f t="shared" si="204"/>
        <v>2</v>
      </c>
    </row>
    <row r="3479" spans="1:13" ht="45">
      <c r="A3479" s="3" t="s">
        <v>113</v>
      </c>
      <c r="B3479" s="2">
        <v>4</v>
      </c>
      <c r="C3479" s="2" t="s">
        <v>21</v>
      </c>
      <c r="D3479" s="2">
        <v>2</v>
      </c>
      <c r="E3479" s="2" t="s">
        <v>479</v>
      </c>
      <c r="F3479" s="140">
        <v>5</v>
      </c>
      <c r="G3479" s="2" t="s">
        <v>6</v>
      </c>
      <c r="H3479" s="139">
        <v>4</v>
      </c>
      <c r="J3479" s="8" t="s">
        <v>4</v>
      </c>
      <c r="K3479" s="2" t="s">
        <v>39</v>
      </c>
      <c r="L3479" s="156" t="s">
        <v>47</v>
      </c>
      <c r="M3479" s="82">
        <f t="shared" si="204"/>
        <v>2</v>
      </c>
    </row>
    <row r="3480" spans="1:13" ht="45">
      <c r="A3480" s="3" t="s">
        <v>163</v>
      </c>
      <c r="B3480" s="2">
        <v>5</v>
      </c>
      <c r="C3480" s="2" t="s">
        <v>17</v>
      </c>
      <c r="D3480" s="2">
        <v>3</v>
      </c>
      <c r="E3480" s="2" t="s">
        <v>12</v>
      </c>
      <c r="F3480" s="140">
        <v>5</v>
      </c>
      <c r="G3480" s="2" t="s">
        <v>7</v>
      </c>
      <c r="H3480" s="139">
        <v>4</v>
      </c>
      <c r="J3480" s="8" t="s">
        <v>38</v>
      </c>
      <c r="K3480" s="2" t="s">
        <v>41</v>
      </c>
      <c r="L3480" s="156" t="s">
        <v>47</v>
      </c>
      <c r="M3480" s="82">
        <f t="shared" si="204"/>
        <v>2</v>
      </c>
    </row>
    <row r="3481" spans="1:13" ht="45">
      <c r="A3481" s="3" t="s">
        <v>114</v>
      </c>
      <c r="B3481" s="2">
        <v>5</v>
      </c>
      <c r="C3481" s="2" t="s">
        <v>4</v>
      </c>
      <c r="D3481" s="2">
        <v>3</v>
      </c>
      <c r="E3481" s="2" t="s">
        <v>13</v>
      </c>
      <c r="F3481" s="140">
        <v>4</v>
      </c>
      <c r="G3481" s="2" t="s">
        <v>8</v>
      </c>
      <c r="H3481" s="139">
        <v>4</v>
      </c>
      <c r="J3481" s="6" t="s">
        <v>20</v>
      </c>
      <c r="K3481" s="2" t="s">
        <v>44</v>
      </c>
      <c r="L3481" s="156" t="s">
        <v>47</v>
      </c>
      <c r="M3481" s="82">
        <f t="shared" si="204"/>
        <v>2</v>
      </c>
    </row>
    <row r="3482" spans="1:13" ht="60">
      <c r="A3482" s="3" t="s">
        <v>32</v>
      </c>
      <c r="B3482" s="2">
        <v>5</v>
      </c>
      <c r="C3482" s="2" t="s">
        <v>38</v>
      </c>
      <c r="D3482" s="2">
        <v>4</v>
      </c>
      <c r="E3482" s="2" t="s">
        <v>43</v>
      </c>
      <c r="F3482" s="140">
        <v>4</v>
      </c>
      <c r="G3482" s="2" t="s">
        <v>9</v>
      </c>
      <c r="H3482" s="139">
        <v>4</v>
      </c>
      <c r="J3482" s="8" t="s">
        <v>31</v>
      </c>
      <c r="K3482" s="2" t="s">
        <v>45</v>
      </c>
      <c r="L3482" s="156" t="s">
        <v>47</v>
      </c>
      <c r="M3482" s="82">
        <f t="shared" si="204"/>
        <v>2</v>
      </c>
    </row>
    <row r="3483" spans="1:13" ht="45">
      <c r="A3483" s="3" t="s">
        <v>115</v>
      </c>
      <c r="B3483" s="2">
        <v>5</v>
      </c>
      <c r="C3483" s="2" t="s">
        <v>27</v>
      </c>
      <c r="D3483" s="2">
        <v>4</v>
      </c>
      <c r="E3483" s="2" t="s">
        <v>14</v>
      </c>
      <c r="F3483" s="140">
        <v>4</v>
      </c>
      <c r="G3483" s="2" t="s">
        <v>10</v>
      </c>
      <c r="H3483" s="139">
        <v>4</v>
      </c>
      <c r="J3483" s="3" t="s">
        <v>33</v>
      </c>
      <c r="K3483" s="2" t="s">
        <v>49</v>
      </c>
      <c r="L3483" s="156" t="s">
        <v>47</v>
      </c>
      <c r="M3483" s="82">
        <f t="shared" si="204"/>
        <v>2</v>
      </c>
    </row>
    <row r="3484" spans="1:13" ht="45">
      <c r="A3484" s="3" t="s">
        <v>116</v>
      </c>
      <c r="B3484" s="2">
        <v>5</v>
      </c>
      <c r="C3484" s="2" t="s">
        <v>323</v>
      </c>
      <c r="D3484" s="2">
        <v>4</v>
      </c>
      <c r="E3484" s="2" t="s">
        <v>15</v>
      </c>
      <c r="F3484" s="140">
        <v>4</v>
      </c>
      <c r="G3484" s="2" t="s">
        <v>18</v>
      </c>
      <c r="H3484" s="139">
        <v>4</v>
      </c>
      <c r="J3484" s="8" t="s">
        <v>16</v>
      </c>
      <c r="K3484" s="2" t="s">
        <v>40</v>
      </c>
      <c r="L3484" s="156" t="s">
        <v>48</v>
      </c>
      <c r="M3484" s="82">
        <f t="shared" si="204"/>
        <v>0</v>
      </c>
    </row>
    <row r="3485" spans="1:13" ht="60">
      <c r="A3485" s="3" t="s">
        <v>117</v>
      </c>
      <c r="B3485" s="2">
        <v>3</v>
      </c>
      <c r="C3485" s="2" t="s">
        <v>130</v>
      </c>
      <c r="D3485" s="2">
        <v>4</v>
      </c>
      <c r="E3485" s="2" t="s">
        <v>16</v>
      </c>
      <c r="F3485" s="140">
        <v>4</v>
      </c>
      <c r="G3485" s="2" t="s">
        <v>252</v>
      </c>
      <c r="H3485" s="139">
        <v>4</v>
      </c>
      <c r="J3485" s="9" t="s">
        <v>27</v>
      </c>
      <c r="K3485" s="2" t="s">
        <v>476</v>
      </c>
      <c r="L3485" s="156" t="s">
        <v>47</v>
      </c>
      <c r="M3485" s="82">
        <f t="shared" si="204"/>
        <v>2</v>
      </c>
    </row>
    <row r="3486" spans="1:13" ht="45">
      <c r="A3486" s="3" t="s">
        <v>118</v>
      </c>
      <c r="B3486" s="2">
        <v>3</v>
      </c>
      <c r="C3486" s="2" t="s">
        <v>164</v>
      </c>
      <c r="D3486" s="2">
        <v>3</v>
      </c>
      <c r="E3486" s="2" t="s">
        <v>26</v>
      </c>
      <c r="F3486" s="140">
        <v>4</v>
      </c>
      <c r="G3486" s="2" t="s">
        <v>25</v>
      </c>
      <c r="H3486" s="139">
        <v>4</v>
      </c>
      <c r="J3486" s="6" t="s">
        <v>28</v>
      </c>
      <c r="K3486" s="2" t="s">
        <v>40</v>
      </c>
      <c r="L3486" s="156" t="s">
        <v>47</v>
      </c>
      <c r="M3486" s="82">
        <f t="shared" si="204"/>
        <v>2</v>
      </c>
    </row>
    <row r="3487" spans="1:13" ht="45">
      <c r="A3487" s="3" t="s">
        <v>161</v>
      </c>
      <c r="B3487" s="2">
        <v>5</v>
      </c>
      <c r="C3487" s="2" t="s">
        <v>31</v>
      </c>
      <c r="D3487" s="2">
        <v>4</v>
      </c>
      <c r="E3487" s="2" t="s">
        <v>23</v>
      </c>
      <c r="F3487" s="140">
        <v>4</v>
      </c>
      <c r="G3487" s="2" t="s">
        <v>28</v>
      </c>
      <c r="H3487" s="139">
        <v>4</v>
      </c>
      <c r="J3487" s="3" t="s">
        <v>119</v>
      </c>
      <c r="K3487" s="2" t="s">
        <v>46</v>
      </c>
      <c r="L3487" s="156" t="s">
        <v>47</v>
      </c>
      <c r="M3487" s="82">
        <f t="shared" si="204"/>
        <v>2</v>
      </c>
    </row>
    <row r="3488" spans="1:13" ht="45">
      <c r="A3488" s="3"/>
      <c r="B3488" s="57" t="s">
        <v>132</v>
      </c>
      <c r="C3488" s="2" t="s">
        <v>30</v>
      </c>
      <c r="D3488" s="2">
        <v>4</v>
      </c>
      <c r="E3488" s="2" t="s">
        <v>490</v>
      </c>
      <c r="F3488" s="140">
        <v>4</v>
      </c>
      <c r="G3488" s="2" t="s">
        <v>29</v>
      </c>
      <c r="H3488" s="139">
        <v>4</v>
      </c>
      <c r="J3488" s="9" t="s">
        <v>31</v>
      </c>
      <c r="K3488" s="2" t="s">
        <v>51</v>
      </c>
      <c r="L3488" s="156" t="s">
        <v>47</v>
      </c>
      <c r="M3488" s="82">
        <f t="shared" si="204"/>
        <v>2</v>
      </c>
    </row>
    <row r="3489" spans="1:13" ht="30.75" thickBot="1">
      <c r="A3489" s="3"/>
      <c r="B3489" s="57" t="s">
        <v>132</v>
      </c>
      <c r="C3489" s="2"/>
      <c r="D3489" s="58" t="s">
        <v>132</v>
      </c>
      <c r="E3489" s="2" t="s">
        <v>144</v>
      </c>
      <c r="F3489" s="140">
        <v>4</v>
      </c>
      <c r="G3489" s="2" t="s">
        <v>318</v>
      </c>
      <c r="H3489" s="58">
        <v>4</v>
      </c>
      <c r="J3489" s="78" t="s">
        <v>117</v>
      </c>
      <c r="K3489" s="140" t="s">
        <v>152</v>
      </c>
      <c r="L3489" s="156" t="s">
        <v>48</v>
      </c>
      <c r="M3489" s="82">
        <f t="shared" si="204"/>
        <v>0</v>
      </c>
    </row>
    <row r="3490" spans="1:13" ht="30.75" thickBot="1">
      <c r="A3490" s="3"/>
      <c r="B3490" s="57" t="s">
        <v>132</v>
      </c>
      <c r="C3490" s="2"/>
      <c r="D3490" s="58" t="s">
        <v>132</v>
      </c>
      <c r="E3490" s="2" t="s">
        <v>478</v>
      </c>
      <c r="F3490" s="58">
        <v>5</v>
      </c>
      <c r="G3490" s="2" t="s">
        <v>269</v>
      </c>
      <c r="H3490" s="58">
        <v>4</v>
      </c>
      <c r="J3490" s="157" t="s">
        <v>135</v>
      </c>
      <c r="K3490" s="42" t="s">
        <v>107</v>
      </c>
      <c r="L3490" s="158"/>
      <c r="M3490" s="83"/>
    </row>
    <row r="3491" spans="1:13" ht="15.75" thickBot="1">
      <c r="A3491" s="4"/>
      <c r="B3491" s="58" t="s">
        <v>132</v>
      </c>
      <c r="C3491" s="5"/>
      <c r="D3491" s="58" t="s">
        <v>132</v>
      </c>
      <c r="E3491" s="5"/>
      <c r="F3491" s="58" t="s">
        <v>132</v>
      </c>
      <c r="G3491" s="5"/>
      <c r="H3491" s="58" t="s">
        <v>132</v>
      </c>
      <c r="K3491" s="90"/>
    </row>
    <row r="3492" spans="1:13" ht="15.75" thickBot="1">
      <c r="A3492"/>
      <c r="B3492"/>
      <c r="C3492"/>
      <c r="D3492"/>
      <c r="E3492"/>
      <c r="F3492"/>
      <c r="G3492"/>
      <c r="H3492"/>
      <c r="J3492"/>
      <c r="K3492"/>
      <c r="L3492"/>
    </row>
    <row r="3493" spans="1:13" ht="19.5" thickBot="1">
      <c r="A3493" s="391">
        <v>45496</v>
      </c>
      <c r="B3493" s="392"/>
      <c r="C3493" s="392"/>
      <c r="D3493" s="392"/>
      <c r="E3493" s="392"/>
      <c r="F3493" s="392"/>
      <c r="G3493" s="393"/>
      <c r="H3493" s="89">
        <f>SUM(B3495:B3508,D3495:D3508,F3495:F3508,H3495:H3508)+SUM(M3494:M3506)</f>
        <v>214</v>
      </c>
      <c r="J3493" s="53" t="s">
        <v>34</v>
      </c>
      <c r="K3493" s="54" t="s">
        <v>35</v>
      </c>
      <c r="L3493" s="91" t="s">
        <v>50</v>
      </c>
      <c r="M3493" s="161" t="s">
        <v>151</v>
      </c>
    </row>
    <row r="3494" spans="1:13" ht="60.75" thickBot="1">
      <c r="A3494" s="49" t="s">
        <v>0</v>
      </c>
      <c r="B3494" s="51" t="s">
        <v>120</v>
      </c>
      <c r="C3494" s="50" t="s">
        <v>1</v>
      </c>
      <c r="D3494" s="51" t="s">
        <v>120</v>
      </c>
      <c r="E3494" s="50" t="s">
        <v>112</v>
      </c>
      <c r="F3494" s="51" t="s">
        <v>120</v>
      </c>
      <c r="G3494" s="50" t="s">
        <v>131</v>
      </c>
      <c r="H3494" s="52" t="s">
        <v>120</v>
      </c>
      <c r="I3494" s="155">
        <f>H3493/230</f>
        <v>0.93043478260869561</v>
      </c>
      <c r="J3494" s="10" t="s">
        <v>21</v>
      </c>
      <c r="K3494" s="46" t="s">
        <v>467</v>
      </c>
      <c r="L3494" s="159" t="s">
        <v>47</v>
      </c>
      <c r="M3494" s="160">
        <f t="shared" ref="M3494:M3506" si="205">IF(L3494="✔",2,0)</f>
        <v>2</v>
      </c>
    </row>
    <row r="3495" spans="1:13" ht="45">
      <c r="A3495" s="47" t="s">
        <v>424</v>
      </c>
      <c r="B3495" s="48">
        <v>5</v>
      </c>
      <c r="C3495" s="48" t="s">
        <v>2</v>
      </c>
      <c r="D3495" s="48">
        <v>4</v>
      </c>
      <c r="E3495" s="48" t="s">
        <v>11</v>
      </c>
      <c r="F3495" s="55">
        <v>5</v>
      </c>
      <c r="G3495" s="48" t="s">
        <v>5</v>
      </c>
      <c r="H3495" s="138">
        <v>4</v>
      </c>
      <c r="J3495" s="7" t="s">
        <v>2</v>
      </c>
      <c r="K3495" s="2" t="s">
        <v>37</v>
      </c>
      <c r="L3495" s="156" t="s">
        <v>47</v>
      </c>
      <c r="M3495" s="82">
        <f t="shared" si="205"/>
        <v>2</v>
      </c>
    </row>
    <row r="3496" spans="1:13" ht="45">
      <c r="A3496" s="3" t="s">
        <v>113</v>
      </c>
      <c r="B3496" s="2">
        <v>4</v>
      </c>
      <c r="C3496" s="2" t="s">
        <v>21</v>
      </c>
      <c r="D3496" s="2">
        <v>2</v>
      </c>
      <c r="E3496" s="2" t="s">
        <v>479</v>
      </c>
      <c r="F3496" s="140">
        <v>5</v>
      </c>
      <c r="G3496" s="2" t="s">
        <v>6</v>
      </c>
      <c r="H3496" s="139">
        <v>4</v>
      </c>
      <c r="J3496" s="8" t="s">
        <v>4</v>
      </c>
      <c r="K3496" s="2" t="s">
        <v>39</v>
      </c>
      <c r="L3496" s="156" t="s">
        <v>47</v>
      </c>
      <c r="M3496" s="82">
        <f t="shared" si="205"/>
        <v>2</v>
      </c>
    </row>
    <row r="3497" spans="1:13" ht="45">
      <c r="A3497" s="3" t="s">
        <v>163</v>
      </c>
      <c r="B3497" s="2">
        <v>5</v>
      </c>
      <c r="C3497" s="2" t="s">
        <v>17</v>
      </c>
      <c r="D3497" s="2">
        <v>3</v>
      </c>
      <c r="E3497" s="2" t="s">
        <v>12</v>
      </c>
      <c r="F3497" s="140">
        <v>5</v>
      </c>
      <c r="G3497" s="2" t="s">
        <v>7</v>
      </c>
      <c r="H3497" s="139">
        <v>4</v>
      </c>
      <c r="J3497" s="8" t="s">
        <v>38</v>
      </c>
      <c r="K3497" s="2" t="s">
        <v>41</v>
      </c>
      <c r="L3497" s="156" t="s">
        <v>47</v>
      </c>
      <c r="M3497" s="82">
        <f t="shared" si="205"/>
        <v>2</v>
      </c>
    </row>
    <row r="3498" spans="1:13" ht="45">
      <c r="A3498" s="3" t="s">
        <v>114</v>
      </c>
      <c r="B3498" s="2">
        <v>5</v>
      </c>
      <c r="C3498" s="2" t="s">
        <v>4</v>
      </c>
      <c r="D3498" s="2">
        <v>3</v>
      </c>
      <c r="E3498" s="2" t="s">
        <v>13</v>
      </c>
      <c r="F3498" s="140">
        <v>4</v>
      </c>
      <c r="G3498" s="2" t="s">
        <v>8</v>
      </c>
      <c r="H3498" s="139">
        <v>4</v>
      </c>
      <c r="J3498" s="6" t="s">
        <v>20</v>
      </c>
      <c r="K3498" s="2" t="s">
        <v>44</v>
      </c>
      <c r="L3498" s="156" t="s">
        <v>47</v>
      </c>
      <c r="M3498" s="82">
        <f t="shared" si="205"/>
        <v>2</v>
      </c>
    </row>
    <row r="3499" spans="1:13" ht="60">
      <c r="A3499" s="3" t="s">
        <v>32</v>
      </c>
      <c r="B3499" s="2">
        <v>5</v>
      </c>
      <c r="C3499" s="2" t="s">
        <v>38</v>
      </c>
      <c r="D3499" s="2">
        <v>4</v>
      </c>
      <c r="E3499" s="2" t="s">
        <v>43</v>
      </c>
      <c r="F3499" s="140">
        <v>4</v>
      </c>
      <c r="G3499" s="2" t="s">
        <v>9</v>
      </c>
      <c r="H3499" s="139">
        <v>4</v>
      </c>
      <c r="J3499" s="8" t="s">
        <v>31</v>
      </c>
      <c r="K3499" s="2" t="s">
        <v>45</v>
      </c>
      <c r="L3499" s="156" t="s">
        <v>47</v>
      </c>
      <c r="M3499" s="82">
        <f t="shared" si="205"/>
        <v>2</v>
      </c>
    </row>
    <row r="3500" spans="1:13" ht="45">
      <c r="A3500" s="3" t="s">
        <v>115</v>
      </c>
      <c r="B3500" s="2">
        <v>5</v>
      </c>
      <c r="C3500" s="2" t="s">
        <v>27</v>
      </c>
      <c r="D3500" s="2">
        <v>4</v>
      </c>
      <c r="E3500" s="2" t="s">
        <v>14</v>
      </c>
      <c r="F3500" s="140">
        <v>4</v>
      </c>
      <c r="G3500" s="2" t="s">
        <v>10</v>
      </c>
      <c r="H3500" s="139">
        <v>4</v>
      </c>
      <c r="J3500" s="3" t="s">
        <v>33</v>
      </c>
      <c r="K3500" s="2" t="s">
        <v>49</v>
      </c>
      <c r="L3500" s="156" t="s">
        <v>47</v>
      </c>
      <c r="M3500" s="82">
        <f t="shared" si="205"/>
        <v>2</v>
      </c>
    </row>
    <row r="3501" spans="1:13" ht="45">
      <c r="A3501" s="3" t="s">
        <v>116</v>
      </c>
      <c r="B3501" s="2">
        <v>5</v>
      </c>
      <c r="C3501" s="2" t="s">
        <v>323</v>
      </c>
      <c r="D3501" s="2">
        <v>4</v>
      </c>
      <c r="E3501" s="2" t="s">
        <v>15</v>
      </c>
      <c r="F3501" s="140">
        <v>4</v>
      </c>
      <c r="G3501" s="2" t="s">
        <v>18</v>
      </c>
      <c r="H3501" s="139">
        <v>4</v>
      </c>
      <c r="J3501" s="8" t="s">
        <v>16</v>
      </c>
      <c r="K3501" s="2" t="s">
        <v>40</v>
      </c>
      <c r="L3501" s="156" t="s">
        <v>48</v>
      </c>
      <c r="M3501" s="82">
        <f t="shared" si="205"/>
        <v>0</v>
      </c>
    </row>
    <row r="3502" spans="1:13" ht="60">
      <c r="A3502" s="3" t="s">
        <v>117</v>
      </c>
      <c r="B3502" s="2">
        <v>3</v>
      </c>
      <c r="C3502" s="2" t="s">
        <v>130</v>
      </c>
      <c r="D3502" s="2">
        <v>4</v>
      </c>
      <c r="E3502" s="2" t="s">
        <v>16</v>
      </c>
      <c r="F3502" s="140">
        <v>4</v>
      </c>
      <c r="G3502" s="2" t="s">
        <v>252</v>
      </c>
      <c r="H3502" s="139">
        <v>4</v>
      </c>
      <c r="J3502" s="9" t="s">
        <v>27</v>
      </c>
      <c r="K3502" s="2" t="s">
        <v>476</v>
      </c>
      <c r="L3502" s="156" t="s">
        <v>47</v>
      </c>
      <c r="M3502" s="82">
        <f t="shared" si="205"/>
        <v>2</v>
      </c>
    </row>
    <row r="3503" spans="1:13" ht="45">
      <c r="A3503" s="3" t="s">
        <v>118</v>
      </c>
      <c r="B3503" s="2">
        <v>3</v>
      </c>
      <c r="C3503" s="2" t="s">
        <v>164</v>
      </c>
      <c r="D3503" s="2">
        <v>3</v>
      </c>
      <c r="E3503" s="2" t="s">
        <v>26</v>
      </c>
      <c r="F3503" s="140">
        <v>4</v>
      </c>
      <c r="G3503" s="2" t="s">
        <v>25</v>
      </c>
      <c r="H3503" s="139">
        <v>4</v>
      </c>
      <c r="J3503" s="6" t="s">
        <v>28</v>
      </c>
      <c r="K3503" s="2" t="s">
        <v>40</v>
      </c>
      <c r="L3503" s="156" t="s">
        <v>47</v>
      </c>
      <c r="M3503" s="82">
        <f t="shared" si="205"/>
        <v>2</v>
      </c>
    </row>
    <row r="3504" spans="1:13" ht="45">
      <c r="A3504" s="3" t="s">
        <v>161</v>
      </c>
      <c r="B3504" s="2">
        <v>5</v>
      </c>
      <c r="C3504" s="2" t="s">
        <v>31</v>
      </c>
      <c r="D3504" s="2">
        <v>4</v>
      </c>
      <c r="E3504" s="2" t="s">
        <v>23</v>
      </c>
      <c r="F3504" s="140">
        <v>4</v>
      </c>
      <c r="G3504" s="2" t="s">
        <v>28</v>
      </c>
      <c r="H3504" s="139">
        <v>4</v>
      </c>
      <c r="J3504" s="3" t="s">
        <v>119</v>
      </c>
      <c r="K3504" s="2" t="s">
        <v>46</v>
      </c>
      <c r="L3504" s="156" t="s">
        <v>47</v>
      </c>
      <c r="M3504" s="82">
        <f t="shared" si="205"/>
        <v>2</v>
      </c>
    </row>
    <row r="3505" spans="1:13" ht="45">
      <c r="A3505" s="3"/>
      <c r="B3505" s="57" t="s">
        <v>132</v>
      </c>
      <c r="C3505" s="2" t="s">
        <v>30</v>
      </c>
      <c r="D3505" s="2">
        <v>4</v>
      </c>
      <c r="E3505" s="2" t="s">
        <v>490</v>
      </c>
      <c r="F3505" s="140">
        <v>4</v>
      </c>
      <c r="G3505" s="2" t="s">
        <v>29</v>
      </c>
      <c r="H3505" s="139">
        <v>4</v>
      </c>
      <c r="J3505" s="9" t="s">
        <v>31</v>
      </c>
      <c r="K3505" s="2" t="s">
        <v>51</v>
      </c>
      <c r="L3505" s="156" t="s">
        <v>47</v>
      </c>
      <c r="M3505" s="82">
        <f t="shared" si="205"/>
        <v>2</v>
      </c>
    </row>
    <row r="3506" spans="1:13" ht="30.75" thickBot="1">
      <c r="A3506" s="3"/>
      <c r="B3506" s="57" t="s">
        <v>132</v>
      </c>
      <c r="C3506" s="2"/>
      <c r="D3506" s="58" t="s">
        <v>132</v>
      </c>
      <c r="E3506" s="2" t="s">
        <v>144</v>
      </c>
      <c r="F3506" s="140">
        <v>4</v>
      </c>
      <c r="G3506" s="2" t="s">
        <v>318</v>
      </c>
      <c r="H3506" s="58">
        <v>4</v>
      </c>
      <c r="J3506" s="78" t="s">
        <v>117</v>
      </c>
      <c r="K3506" s="140" t="s">
        <v>152</v>
      </c>
      <c r="L3506" s="156" t="s">
        <v>48</v>
      </c>
      <c r="M3506" s="82">
        <f t="shared" si="205"/>
        <v>0</v>
      </c>
    </row>
    <row r="3507" spans="1:13" ht="30.75" thickBot="1">
      <c r="A3507" s="3"/>
      <c r="B3507" s="57" t="s">
        <v>132</v>
      </c>
      <c r="C3507" s="2"/>
      <c r="D3507" s="58" t="s">
        <v>132</v>
      </c>
      <c r="E3507" s="2" t="s">
        <v>478</v>
      </c>
      <c r="F3507" s="58">
        <v>5</v>
      </c>
      <c r="G3507" s="2" t="s">
        <v>269</v>
      </c>
      <c r="H3507" s="58">
        <v>4</v>
      </c>
      <c r="J3507" s="157" t="s">
        <v>135</v>
      </c>
      <c r="K3507" s="42" t="s">
        <v>107</v>
      </c>
      <c r="L3507" s="158"/>
      <c r="M3507" s="83"/>
    </row>
    <row r="3508" spans="1:13" ht="15.75" thickBot="1">
      <c r="A3508" s="4"/>
      <c r="B3508" s="58" t="s">
        <v>132</v>
      </c>
      <c r="C3508" s="5"/>
      <c r="D3508" s="58" t="s">
        <v>132</v>
      </c>
      <c r="E3508" s="5"/>
      <c r="F3508" s="58" t="s">
        <v>132</v>
      </c>
      <c r="G3508" s="5"/>
      <c r="H3508" s="58" t="s">
        <v>132</v>
      </c>
      <c r="K3508" s="90"/>
    </row>
    <row r="3509" spans="1:13" ht="15.75" thickBot="1">
      <c r="A3509"/>
      <c r="B3509"/>
      <c r="C3509"/>
      <c r="D3509"/>
      <c r="E3509"/>
      <c r="F3509"/>
      <c r="G3509"/>
      <c r="H3509"/>
      <c r="J3509"/>
      <c r="K3509"/>
      <c r="L3509"/>
    </row>
    <row r="3510" spans="1:13" ht="19.5" thickBot="1">
      <c r="A3510" s="391">
        <v>45497</v>
      </c>
      <c r="B3510" s="392"/>
      <c r="C3510" s="392"/>
      <c r="D3510" s="392"/>
      <c r="E3510" s="392"/>
      <c r="F3510" s="392"/>
      <c r="G3510" s="393"/>
      <c r="H3510" s="89">
        <f>SUM(B3512:B3525,D3512:D3525,F3512:F3525,H3512:H3525)+SUM(M3511:M3523)</f>
        <v>214</v>
      </c>
      <c r="J3510" s="53" t="s">
        <v>34</v>
      </c>
      <c r="K3510" s="54" t="s">
        <v>35</v>
      </c>
      <c r="L3510" s="91" t="s">
        <v>50</v>
      </c>
      <c r="M3510" s="161" t="s">
        <v>151</v>
      </c>
    </row>
    <row r="3511" spans="1:13" ht="60.75" thickBot="1">
      <c r="A3511" s="49" t="s">
        <v>0</v>
      </c>
      <c r="B3511" s="51" t="s">
        <v>120</v>
      </c>
      <c r="C3511" s="50" t="s">
        <v>1</v>
      </c>
      <c r="D3511" s="51" t="s">
        <v>120</v>
      </c>
      <c r="E3511" s="50" t="s">
        <v>112</v>
      </c>
      <c r="F3511" s="51" t="s">
        <v>120</v>
      </c>
      <c r="G3511" s="50" t="s">
        <v>131</v>
      </c>
      <c r="H3511" s="52" t="s">
        <v>120</v>
      </c>
      <c r="I3511" s="155">
        <f>H3510/230</f>
        <v>0.93043478260869561</v>
      </c>
      <c r="J3511" s="10" t="s">
        <v>21</v>
      </c>
      <c r="K3511" s="46" t="s">
        <v>467</v>
      </c>
      <c r="L3511" s="159" t="s">
        <v>47</v>
      </c>
      <c r="M3511" s="160">
        <f t="shared" ref="M3511:M3523" si="206">IF(L3511="✔",2,0)</f>
        <v>2</v>
      </c>
    </row>
    <row r="3512" spans="1:13" ht="45">
      <c r="A3512" s="47" t="s">
        <v>424</v>
      </c>
      <c r="B3512" s="48">
        <v>5</v>
      </c>
      <c r="C3512" s="48" t="s">
        <v>2</v>
      </c>
      <c r="D3512" s="48">
        <v>4</v>
      </c>
      <c r="E3512" s="48" t="s">
        <v>11</v>
      </c>
      <c r="F3512" s="55">
        <v>5</v>
      </c>
      <c r="G3512" s="48" t="s">
        <v>5</v>
      </c>
      <c r="H3512" s="138">
        <v>4</v>
      </c>
      <c r="J3512" s="7" t="s">
        <v>2</v>
      </c>
      <c r="K3512" s="2" t="s">
        <v>37</v>
      </c>
      <c r="L3512" s="156" t="s">
        <v>47</v>
      </c>
      <c r="M3512" s="82">
        <f t="shared" si="206"/>
        <v>2</v>
      </c>
    </row>
    <row r="3513" spans="1:13" ht="45">
      <c r="A3513" s="3" t="s">
        <v>113</v>
      </c>
      <c r="B3513" s="2">
        <v>4</v>
      </c>
      <c r="C3513" s="2" t="s">
        <v>21</v>
      </c>
      <c r="D3513" s="2">
        <v>2</v>
      </c>
      <c r="E3513" s="2" t="s">
        <v>479</v>
      </c>
      <c r="F3513" s="140">
        <v>5</v>
      </c>
      <c r="G3513" s="2" t="s">
        <v>6</v>
      </c>
      <c r="H3513" s="139">
        <v>4</v>
      </c>
      <c r="J3513" s="8" t="s">
        <v>4</v>
      </c>
      <c r="K3513" s="2" t="s">
        <v>39</v>
      </c>
      <c r="L3513" s="156" t="s">
        <v>47</v>
      </c>
      <c r="M3513" s="82">
        <f t="shared" si="206"/>
        <v>2</v>
      </c>
    </row>
    <row r="3514" spans="1:13" ht="45">
      <c r="A3514" s="3" t="s">
        <v>163</v>
      </c>
      <c r="B3514" s="2">
        <v>5</v>
      </c>
      <c r="C3514" s="2" t="s">
        <v>17</v>
      </c>
      <c r="D3514" s="2">
        <v>3</v>
      </c>
      <c r="E3514" s="2" t="s">
        <v>12</v>
      </c>
      <c r="F3514" s="140">
        <v>5</v>
      </c>
      <c r="G3514" s="2" t="s">
        <v>7</v>
      </c>
      <c r="H3514" s="139">
        <v>4</v>
      </c>
      <c r="J3514" s="8" t="s">
        <v>38</v>
      </c>
      <c r="K3514" s="2" t="s">
        <v>41</v>
      </c>
      <c r="L3514" s="156" t="s">
        <v>47</v>
      </c>
      <c r="M3514" s="82">
        <f t="shared" si="206"/>
        <v>2</v>
      </c>
    </row>
    <row r="3515" spans="1:13" ht="45">
      <c r="A3515" s="3" t="s">
        <v>114</v>
      </c>
      <c r="B3515" s="2">
        <v>5</v>
      </c>
      <c r="C3515" s="2" t="s">
        <v>4</v>
      </c>
      <c r="D3515" s="2">
        <v>3</v>
      </c>
      <c r="E3515" s="2" t="s">
        <v>13</v>
      </c>
      <c r="F3515" s="140">
        <v>4</v>
      </c>
      <c r="G3515" s="2" t="s">
        <v>8</v>
      </c>
      <c r="H3515" s="139">
        <v>4</v>
      </c>
      <c r="J3515" s="6" t="s">
        <v>20</v>
      </c>
      <c r="K3515" s="2" t="s">
        <v>44</v>
      </c>
      <c r="L3515" s="156" t="s">
        <v>47</v>
      </c>
      <c r="M3515" s="82">
        <f t="shared" si="206"/>
        <v>2</v>
      </c>
    </row>
    <row r="3516" spans="1:13" ht="60">
      <c r="A3516" s="3" t="s">
        <v>32</v>
      </c>
      <c r="B3516" s="2">
        <v>5</v>
      </c>
      <c r="C3516" s="2" t="s">
        <v>38</v>
      </c>
      <c r="D3516" s="2">
        <v>4</v>
      </c>
      <c r="E3516" s="2" t="s">
        <v>43</v>
      </c>
      <c r="F3516" s="140">
        <v>4</v>
      </c>
      <c r="G3516" s="2" t="s">
        <v>9</v>
      </c>
      <c r="H3516" s="139">
        <v>4</v>
      </c>
      <c r="J3516" s="8" t="s">
        <v>31</v>
      </c>
      <c r="K3516" s="2" t="s">
        <v>45</v>
      </c>
      <c r="L3516" s="156" t="s">
        <v>47</v>
      </c>
      <c r="M3516" s="82">
        <f t="shared" si="206"/>
        <v>2</v>
      </c>
    </row>
    <row r="3517" spans="1:13" ht="45">
      <c r="A3517" s="3" t="s">
        <v>115</v>
      </c>
      <c r="B3517" s="2">
        <v>5</v>
      </c>
      <c r="C3517" s="2" t="s">
        <v>27</v>
      </c>
      <c r="D3517" s="2">
        <v>4</v>
      </c>
      <c r="E3517" s="2" t="s">
        <v>14</v>
      </c>
      <c r="F3517" s="140">
        <v>4</v>
      </c>
      <c r="G3517" s="2" t="s">
        <v>10</v>
      </c>
      <c r="H3517" s="139">
        <v>4</v>
      </c>
      <c r="J3517" s="3" t="s">
        <v>33</v>
      </c>
      <c r="K3517" s="2" t="s">
        <v>49</v>
      </c>
      <c r="L3517" s="156" t="s">
        <v>47</v>
      </c>
      <c r="M3517" s="82">
        <f t="shared" si="206"/>
        <v>2</v>
      </c>
    </row>
    <row r="3518" spans="1:13" ht="45">
      <c r="A3518" s="3" t="s">
        <v>116</v>
      </c>
      <c r="B3518" s="2">
        <v>5</v>
      </c>
      <c r="C3518" s="2" t="s">
        <v>323</v>
      </c>
      <c r="D3518" s="2">
        <v>4</v>
      </c>
      <c r="E3518" s="2" t="s">
        <v>15</v>
      </c>
      <c r="F3518" s="140">
        <v>4</v>
      </c>
      <c r="G3518" s="2" t="s">
        <v>18</v>
      </c>
      <c r="H3518" s="139">
        <v>4</v>
      </c>
      <c r="J3518" s="8" t="s">
        <v>16</v>
      </c>
      <c r="K3518" s="2" t="s">
        <v>40</v>
      </c>
      <c r="L3518" s="156" t="s">
        <v>48</v>
      </c>
      <c r="M3518" s="82">
        <f t="shared" si="206"/>
        <v>0</v>
      </c>
    </row>
    <row r="3519" spans="1:13" ht="60">
      <c r="A3519" s="3" t="s">
        <v>117</v>
      </c>
      <c r="B3519" s="2">
        <v>3</v>
      </c>
      <c r="C3519" s="2" t="s">
        <v>130</v>
      </c>
      <c r="D3519" s="2">
        <v>4</v>
      </c>
      <c r="E3519" s="2" t="s">
        <v>16</v>
      </c>
      <c r="F3519" s="140">
        <v>4</v>
      </c>
      <c r="G3519" s="2" t="s">
        <v>252</v>
      </c>
      <c r="H3519" s="139">
        <v>4</v>
      </c>
      <c r="J3519" s="9" t="s">
        <v>27</v>
      </c>
      <c r="K3519" s="2" t="s">
        <v>476</v>
      </c>
      <c r="L3519" s="156" t="s">
        <v>47</v>
      </c>
      <c r="M3519" s="82">
        <f t="shared" si="206"/>
        <v>2</v>
      </c>
    </row>
    <row r="3520" spans="1:13" ht="45">
      <c r="A3520" s="3" t="s">
        <v>118</v>
      </c>
      <c r="B3520" s="2">
        <v>3</v>
      </c>
      <c r="C3520" s="2" t="s">
        <v>164</v>
      </c>
      <c r="D3520" s="2">
        <v>3</v>
      </c>
      <c r="E3520" s="2" t="s">
        <v>26</v>
      </c>
      <c r="F3520" s="140">
        <v>4</v>
      </c>
      <c r="G3520" s="2" t="s">
        <v>25</v>
      </c>
      <c r="H3520" s="139">
        <v>4</v>
      </c>
      <c r="J3520" s="6" t="s">
        <v>28</v>
      </c>
      <c r="K3520" s="2" t="s">
        <v>40</v>
      </c>
      <c r="L3520" s="156" t="s">
        <v>47</v>
      </c>
      <c r="M3520" s="82">
        <f t="shared" si="206"/>
        <v>2</v>
      </c>
    </row>
    <row r="3521" spans="1:13" ht="45">
      <c r="A3521" s="3" t="s">
        <v>161</v>
      </c>
      <c r="B3521" s="2">
        <v>5</v>
      </c>
      <c r="C3521" s="2" t="s">
        <v>31</v>
      </c>
      <c r="D3521" s="2">
        <v>4</v>
      </c>
      <c r="E3521" s="2" t="s">
        <v>23</v>
      </c>
      <c r="F3521" s="140">
        <v>4</v>
      </c>
      <c r="G3521" s="2" t="s">
        <v>28</v>
      </c>
      <c r="H3521" s="139">
        <v>4</v>
      </c>
      <c r="J3521" s="3" t="s">
        <v>119</v>
      </c>
      <c r="K3521" s="2" t="s">
        <v>46</v>
      </c>
      <c r="L3521" s="156" t="s">
        <v>47</v>
      </c>
      <c r="M3521" s="82">
        <f t="shared" si="206"/>
        <v>2</v>
      </c>
    </row>
    <row r="3522" spans="1:13" ht="45">
      <c r="A3522" s="3"/>
      <c r="B3522" s="57" t="s">
        <v>132</v>
      </c>
      <c r="C3522" s="2" t="s">
        <v>30</v>
      </c>
      <c r="D3522" s="2">
        <v>4</v>
      </c>
      <c r="E3522" s="2" t="s">
        <v>490</v>
      </c>
      <c r="F3522" s="140">
        <v>4</v>
      </c>
      <c r="G3522" s="2" t="s">
        <v>29</v>
      </c>
      <c r="H3522" s="139">
        <v>4</v>
      </c>
      <c r="J3522" s="9" t="s">
        <v>31</v>
      </c>
      <c r="K3522" s="2" t="s">
        <v>51</v>
      </c>
      <c r="L3522" s="156" t="s">
        <v>47</v>
      </c>
      <c r="M3522" s="82">
        <f t="shared" si="206"/>
        <v>2</v>
      </c>
    </row>
    <row r="3523" spans="1:13" ht="30.75" thickBot="1">
      <c r="A3523" s="3"/>
      <c r="B3523" s="57" t="s">
        <v>132</v>
      </c>
      <c r="C3523" s="2"/>
      <c r="D3523" s="58" t="s">
        <v>132</v>
      </c>
      <c r="E3523" s="2" t="s">
        <v>144</v>
      </c>
      <c r="F3523" s="140">
        <v>4</v>
      </c>
      <c r="G3523" s="2" t="s">
        <v>318</v>
      </c>
      <c r="H3523" s="58">
        <v>4</v>
      </c>
      <c r="J3523" s="78" t="s">
        <v>117</v>
      </c>
      <c r="K3523" s="140" t="s">
        <v>152</v>
      </c>
      <c r="L3523" s="156" t="s">
        <v>48</v>
      </c>
      <c r="M3523" s="82">
        <f t="shared" si="206"/>
        <v>0</v>
      </c>
    </row>
    <row r="3524" spans="1:13" ht="30.75" thickBot="1">
      <c r="A3524" s="3"/>
      <c r="B3524" s="57" t="s">
        <v>132</v>
      </c>
      <c r="C3524" s="2"/>
      <c r="D3524" s="58" t="s">
        <v>132</v>
      </c>
      <c r="E3524" s="2" t="s">
        <v>478</v>
      </c>
      <c r="F3524" s="58">
        <v>5</v>
      </c>
      <c r="G3524" s="2" t="s">
        <v>269</v>
      </c>
      <c r="H3524" s="58">
        <v>4</v>
      </c>
      <c r="J3524" s="157" t="s">
        <v>135</v>
      </c>
      <c r="K3524" s="42" t="s">
        <v>107</v>
      </c>
      <c r="L3524" s="158"/>
      <c r="M3524" s="83"/>
    </row>
    <row r="3525" spans="1:13" ht="15.75" thickBot="1">
      <c r="A3525" s="4"/>
      <c r="B3525" s="58" t="s">
        <v>132</v>
      </c>
      <c r="C3525" s="5"/>
      <c r="D3525" s="58" t="s">
        <v>132</v>
      </c>
      <c r="E3525" s="5"/>
      <c r="F3525" s="58" t="s">
        <v>132</v>
      </c>
      <c r="G3525" s="5"/>
      <c r="H3525" s="58" t="s">
        <v>132</v>
      </c>
      <c r="K3525" s="90"/>
    </row>
    <row r="3526" spans="1:13" ht="15.75" thickBot="1">
      <c r="A3526"/>
      <c r="B3526"/>
      <c r="C3526"/>
      <c r="D3526"/>
      <c r="E3526"/>
      <c r="F3526"/>
      <c r="G3526"/>
      <c r="H3526"/>
      <c r="J3526"/>
      <c r="K3526"/>
      <c r="L3526"/>
    </row>
    <row r="3527" spans="1:13" ht="19.5" thickBot="1">
      <c r="A3527" s="391">
        <v>45498</v>
      </c>
      <c r="B3527" s="392"/>
      <c r="C3527" s="392"/>
      <c r="D3527" s="392"/>
      <c r="E3527" s="392"/>
      <c r="F3527" s="392"/>
      <c r="G3527" s="393"/>
      <c r="H3527" s="89">
        <f>SUM(B3529:B3542,D3529:D3542,F3529:F3542,H3529:H3542)+SUM(M3528:M3540)</f>
        <v>216</v>
      </c>
      <c r="J3527" s="53" t="s">
        <v>34</v>
      </c>
      <c r="K3527" s="54" t="s">
        <v>35</v>
      </c>
      <c r="L3527" s="91" t="s">
        <v>50</v>
      </c>
      <c r="M3527" s="161" t="s">
        <v>151</v>
      </c>
    </row>
    <row r="3528" spans="1:13" ht="60.75" thickBot="1">
      <c r="A3528" s="49" t="s">
        <v>0</v>
      </c>
      <c r="B3528" s="51" t="s">
        <v>120</v>
      </c>
      <c r="C3528" s="50" t="s">
        <v>1</v>
      </c>
      <c r="D3528" s="51" t="s">
        <v>120</v>
      </c>
      <c r="E3528" s="50" t="s">
        <v>112</v>
      </c>
      <c r="F3528" s="51" t="s">
        <v>120</v>
      </c>
      <c r="G3528" s="50" t="s">
        <v>131</v>
      </c>
      <c r="H3528" s="52" t="s">
        <v>120</v>
      </c>
      <c r="I3528" s="155">
        <f>H3527/230</f>
        <v>0.93913043478260871</v>
      </c>
      <c r="J3528" s="10" t="s">
        <v>21</v>
      </c>
      <c r="K3528" s="46" t="s">
        <v>467</v>
      </c>
      <c r="L3528" s="159" t="s">
        <v>47</v>
      </c>
      <c r="M3528" s="160">
        <f t="shared" ref="M3528:M3540" si="207">IF(L3528="✔",2,0)</f>
        <v>2</v>
      </c>
    </row>
    <row r="3529" spans="1:13" ht="45">
      <c r="A3529" s="47" t="s">
        <v>424</v>
      </c>
      <c r="B3529" s="48">
        <v>5</v>
      </c>
      <c r="C3529" s="48" t="s">
        <v>2</v>
      </c>
      <c r="D3529" s="48">
        <v>4</v>
      </c>
      <c r="E3529" s="48" t="s">
        <v>11</v>
      </c>
      <c r="F3529" s="55">
        <v>5</v>
      </c>
      <c r="G3529" s="48" t="s">
        <v>5</v>
      </c>
      <c r="H3529" s="138">
        <v>4</v>
      </c>
      <c r="J3529" s="7" t="s">
        <v>2</v>
      </c>
      <c r="K3529" s="2" t="s">
        <v>37</v>
      </c>
      <c r="L3529" s="156" t="s">
        <v>47</v>
      </c>
      <c r="M3529" s="82">
        <f t="shared" si="207"/>
        <v>2</v>
      </c>
    </row>
    <row r="3530" spans="1:13" ht="45">
      <c r="A3530" s="3" t="s">
        <v>113</v>
      </c>
      <c r="B3530" s="2">
        <v>4</v>
      </c>
      <c r="C3530" s="2" t="s">
        <v>21</v>
      </c>
      <c r="D3530" s="2">
        <v>2</v>
      </c>
      <c r="E3530" s="2" t="s">
        <v>479</v>
      </c>
      <c r="F3530" s="140">
        <v>5</v>
      </c>
      <c r="G3530" s="2" t="s">
        <v>6</v>
      </c>
      <c r="H3530" s="139">
        <v>4</v>
      </c>
      <c r="J3530" s="8" t="s">
        <v>4</v>
      </c>
      <c r="K3530" s="2" t="s">
        <v>39</v>
      </c>
      <c r="L3530" s="156" t="s">
        <v>47</v>
      </c>
      <c r="M3530" s="82">
        <f t="shared" si="207"/>
        <v>2</v>
      </c>
    </row>
    <row r="3531" spans="1:13" ht="45">
      <c r="A3531" s="3" t="s">
        <v>163</v>
      </c>
      <c r="B3531" s="2">
        <v>5</v>
      </c>
      <c r="C3531" s="2" t="s">
        <v>17</v>
      </c>
      <c r="D3531" s="2">
        <v>3</v>
      </c>
      <c r="E3531" s="2" t="s">
        <v>12</v>
      </c>
      <c r="F3531" s="140">
        <v>5</v>
      </c>
      <c r="G3531" s="2" t="s">
        <v>7</v>
      </c>
      <c r="H3531" s="139">
        <v>4</v>
      </c>
      <c r="J3531" s="8" t="s">
        <v>38</v>
      </c>
      <c r="K3531" s="2" t="s">
        <v>41</v>
      </c>
      <c r="L3531" s="156" t="s">
        <v>47</v>
      </c>
      <c r="M3531" s="82">
        <f t="shared" si="207"/>
        <v>2</v>
      </c>
    </row>
    <row r="3532" spans="1:13" ht="45">
      <c r="A3532" s="3" t="s">
        <v>114</v>
      </c>
      <c r="B3532" s="2">
        <v>5</v>
      </c>
      <c r="C3532" s="2" t="s">
        <v>4</v>
      </c>
      <c r="D3532" s="2">
        <v>3</v>
      </c>
      <c r="E3532" s="2" t="s">
        <v>13</v>
      </c>
      <c r="F3532" s="140">
        <v>4</v>
      </c>
      <c r="G3532" s="2" t="s">
        <v>8</v>
      </c>
      <c r="H3532" s="139">
        <v>4</v>
      </c>
      <c r="J3532" s="6" t="s">
        <v>20</v>
      </c>
      <c r="K3532" s="2" t="s">
        <v>44</v>
      </c>
      <c r="L3532" s="156" t="s">
        <v>47</v>
      </c>
      <c r="M3532" s="82">
        <f t="shared" si="207"/>
        <v>2</v>
      </c>
    </row>
    <row r="3533" spans="1:13" ht="60">
      <c r="A3533" s="3" t="s">
        <v>32</v>
      </c>
      <c r="B3533" s="2">
        <v>5</v>
      </c>
      <c r="C3533" s="2" t="s">
        <v>38</v>
      </c>
      <c r="D3533" s="2">
        <v>4</v>
      </c>
      <c r="E3533" s="2" t="s">
        <v>43</v>
      </c>
      <c r="F3533" s="140">
        <v>4</v>
      </c>
      <c r="G3533" s="2" t="s">
        <v>9</v>
      </c>
      <c r="H3533" s="139">
        <v>4</v>
      </c>
      <c r="J3533" s="8" t="s">
        <v>31</v>
      </c>
      <c r="K3533" s="2" t="s">
        <v>45</v>
      </c>
      <c r="L3533" s="156" t="s">
        <v>47</v>
      </c>
      <c r="M3533" s="82">
        <f t="shared" si="207"/>
        <v>2</v>
      </c>
    </row>
    <row r="3534" spans="1:13" ht="45">
      <c r="A3534" s="3" t="s">
        <v>115</v>
      </c>
      <c r="B3534" s="2">
        <v>5</v>
      </c>
      <c r="C3534" s="2" t="s">
        <v>27</v>
      </c>
      <c r="D3534" s="2">
        <v>4</v>
      </c>
      <c r="E3534" s="2" t="s">
        <v>14</v>
      </c>
      <c r="F3534" s="140">
        <v>4</v>
      </c>
      <c r="G3534" s="2" t="s">
        <v>10</v>
      </c>
      <c r="H3534" s="139">
        <v>4</v>
      </c>
      <c r="J3534" s="3" t="s">
        <v>33</v>
      </c>
      <c r="K3534" s="2" t="s">
        <v>49</v>
      </c>
      <c r="L3534" s="156" t="s">
        <v>47</v>
      </c>
      <c r="M3534" s="82">
        <f t="shared" si="207"/>
        <v>2</v>
      </c>
    </row>
    <row r="3535" spans="1:13" ht="45">
      <c r="A3535" s="3" t="s">
        <v>116</v>
      </c>
      <c r="B3535" s="2">
        <v>5</v>
      </c>
      <c r="C3535" s="2" t="s">
        <v>323</v>
      </c>
      <c r="D3535" s="2">
        <v>4</v>
      </c>
      <c r="E3535" s="2" t="s">
        <v>15</v>
      </c>
      <c r="F3535" s="140">
        <v>4</v>
      </c>
      <c r="G3535" s="2" t="s">
        <v>18</v>
      </c>
      <c r="H3535" s="139">
        <v>4</v>
      </c>
      <c r="J3535" s="8" t="s">
        <v>16</v>
      </c>
      <c r="K3535" s="2" t="s">
        <v>40</v>
      </c>
      <c r="L3535" s="156" t="s">
        <v>48</v>
      </c>
      <c r="M3535" s="82">
        <f t="shared" si="207"/>
        <v>0</v>
      </c>
    </row>
    <row r="3536" spans="1:13" ht="60">
      <c r="A3536" s="3" t="s">
        <v>117</v>
      </c>
      <c r="B3536" s="2">
        <v>3</v>
      </c>
      <c r="C3536" s="2" t="s">
        <v>130</v>
      </c>
      <c r="D3536" s="2">
        <v>4</v>
      </c>
      <c r="E3536" s="2" t="s">
        <v>16</v>
      </c>
      <c r="F3536" s="140">
        <v>4</v>
      </c>
      <c r="G3536" s="2" t="s">
        <v>252</v>
      </c>
      <c r="H3536" s="139">
        <v>4</v>
      </c>
      <c r="J3536" s="9" t="s">
        <v>27</v>
      </c>
      <c r="K3536" s="2" t="s">
        <v>476</v>
      </c>
      <c r="L3536" s="156" t="s">
        <v>47</v>
      </c>
      <c r="M3536" s="82">
        <f t="shared" si="207"/>
        <v>2</v>
      </c>
    </row>
    <row r="3537" spans="1:13" ht="45">
      <c r="A3537" s="3" t="s">
        <v>118</v>
      </c>
      <c r="B3537" s="2">
        <v>5</v>
      </c>
      <c r="C3537" s="2" t="s">
        <v>164</v>
      </c>
      <c r="D3537" s="2">
        <v>3</v>
      </c>
      <c r="E3537" s="2" t="s">
        <v>26</v>
      </c>
      <c r="F3537" s="140">
        <v>4</v>
      </c>
      <c r="G3537" s="2" t="s">
        <v>25</v>
      </c>
      <c r="H3537" s="139">
        <v>4</v>
      </c>
      <c r="J3537" s="6" t="s">
        <v>28</v>
      </c>
      <c r="K3537" s="2" t="s">
        <v>40</v>
      </c>
      <c r="L3537" s="156" t="s">
        <v>47</v>
      </c>
      <c r="M3537" s="82">
        <f t="shared" si="207"/>
        <v>2</v>
      </c>
    </row>
    <row r="3538" spans="1:13" ht="45">
      <c r="A3538" s="3" t="s">
        <v>161</v>
      </c>
      <c r="B3538" s="2">
        <v>5</v>
      </c>
      <c r="C3538" s="2" t="s">
        <v>31</v>
      </c>
      <c r="D3538" s="2">
        <v>4</v>
      </c>
      <c r="E3538" s="2" t="s">
        <v>23</v>
      </c>
      <c r="F3538" s="140">
        <v>4</v>
      </c>
      <c r="G3538" s="2" t="s">
        <v>28</v>
      </c>
      <c r="H3538" s="139">
        <v>4</v>
      </c>
      <c r="J3538" s="3" t="s">
        <v>119</v>
      </c>
      <c r="K3538" s="2" t="s">
        <v>46</v>
      </c>
      <c r="L3538" s="156" t="s">
        <v>47</v>
      </c>
      <c r="M3538" s="82">
        <f t="shared" si="207"/>
        <v>2</v>
      </c>
    </row>
    <row r="3539" spans="1:13" ht="45">
      <c r="A3539" s="3"/>
      <c r="B3539" s="57" t="s">
        <v>132</v>
      </c>
      <c r="C3539" s="2" t="s">
        <v>30</v>
      </c>
      <c r="D3539" s="2">
        <v>4</v>
      </c>
      <c r="E3539" s="2" t="s">
        <v>490</v>
      </c>
      <c r="F3539" s="140">
        <v>4</v>
      </c>
      <c r="G3539" s="2" t="s">
        <v>29</v>
      </c>
      <c r="H3539" s="139">
        <v>4</v>
      </c>
      <c r="J3539" s="9" t="s">
        <v>31</v>
      </c>
      <c r="K3539" s="2" t="s">
        <v>51</v>
      </c>
      <c r="L3539" s="156" t="s">
        <v>47</v>
      </c>
      <c r="M3539" s="82">
        <f t="shared" si="207"/>
        <v>2</v>
      </c>
    </row>
    <row r="3540" spans="1:13" ht="30.75" thickBot="1">
      <c r="A3540" s="3"/>
      <c r="B3540" s="57" t="s">
        <v>132</v>
      </c>
      <c r="C3540" s="2"/>
      <c r="D3540" s="58" t="s">
        <v>132</v>
      </c>
      <c r="E3540" s="2" t="s">
        <v>144</v>
      </c>
      <c r="F3540" s="140">
        <v>4</v>
      </c>
      <c r="G3540" s="2" t="s">
        <v>318</v>
      </c>
      <c r="H3540" s="58">
        <v>4</v>
      </c>
      <c r="J3540" s="78" t="s">
        <v>117</v>
      </c>
      <c r="K3540" s="140" t="s">
        <v>152</v>
      </c>
      <c r="L3540" s="156" t="s">
        <v>48</v>
      </c>
      <c r="M3540" s="82">
        <f t="shared" si="207"/>
        <v>0</v>
      </c>
    </row>
    <row r="3541" spans="1:13" ht="30.75" thickBot="1">
      <c r="A3541" s="3"/>
      <c r="B3541" s="57" t="s">
        <v>132</v>
      </c>
      <c r="C3541" s="2"/>
      <c r="D3541" s="58" t="s">
        <v>132</v>
      </c>
      <c r="E3541" s="2" t="s">
        <v>478</v>
      </c>
      <c r="F3541" s="58">
        <v>5</v>
      </c>
      <c r="G3541" s="2" t="s">
        <v>269</v>
      </c>
      <c r="H3541" s="58">
        <v>4</v>
      </c>
      <c r="J3541" s="157" t="s">
        <v>135</v>
      </c>
      <c r="K3541" s="42" t="s">
        <v>107</v>
      </c>
      <c r="L3541" s="158"/>
      <c r="M3541" s="83"/>
    </row>
    <row r="3542" spans="1:13" ht="15.75" thickBot="1">
      <c r="A3542" s="4"/>
      <c r="B3542" s="58" t="s">
        <v>132</v>
      </c>
      <c r="C3542" s="5"/>
      <c r="D3542" s="58" t="s">
        <v>132</v>
      </c>
      <c r="E3542" s="5"/>
      <c r="F3542" s="58" t="s">
        <v>132</v>
      </c>
      <c r="G3542" s="5"/>
      <c r="H3542" s="58" t="s">
        <v>132</v>
      </c>
      <c r="K3542" s="90"/>
    </row>
    <row r="3543" spans="1:13" ht="15.75" thickBot="1">
      <c r="A3543"/>
      <c r="B3543"/>
      <c r="C3543"/>
      <c r="D3543"/>
      <c r="E3543"/>
      <c r="F3543"/>
      <c r="G3543"/>
      <c r="H3543"/>
      <c r="J3543"/>
      <c r="K3543"/>
      <c r="L3543"/>
    </row>
    <row r="3544" spans="1:13" ht="19.5" thickBot="1">
      <c r="A3544" s="391">
        <v>45499</v>
      </c>
      <c r="B3544" s="392"/>
      <c r="C3544" s="392"/>
      <c r="D3544" s="392"/>
      <c r="E3544" s="392"/>
      <c r="F3544" s="392"/>
      <c r="G3544" s="393"/>
      <c r="H3544" s="89">
        <f>SUM(B3546:B3559,D3546:D3559,F3546:F3559,H3546:H3559)+SUM(M3545:M3557)</f>
        <v>216</v>
      </c>
      <c r="J3544" s="53" t="s">
        <v>34</v>
      </c>
      <c r="K3544" s="54" t="s">
        <v>35</v>
      </c>
      <c r="L3544" s="91" t="s">
        <v>50</v>
      </c>
      <c r="M3544" s="161" t="s">
        <v>151</v>
      </c>
    </row>
    <row r="3545" spans="1:13" ht="60.75" thickBot="1">
      <c r="A3545" s="49" t="s">
        <v>0</v>
      </c>
      <c r="B3545" s="51" t="s">
        <v>120</v>
      </c>
      <c r="C3545" s="50" t="s">
        <v>1</v>
      </c>
      <c r="D3545" s="51" t="s">
        <v>120</v>
      </c>
      <c r="E3545" s="50" t="s">
        <v>112</v>
      </c>
      <c r="F3545" s="51" t="s">
        <v>120</v>
      </c>
      <c r="G3545" s="50" t="s">
        <v>131</v>
      </c>
      <c r="H3545" s="52" t="s">
        <v>120</v>
      </c>
      <c r="I3545" s="155">
        <f>H3544/230</f>
        <v>0.93913043478260871</v>
      </c>
      <c r="J3545" s="10" t="s">
        <v>21</v>
      </c>
      <c r="K3545" s="46" t="s">
        <v>467</v>
      </c>
      <c r="L3545" s="159" t="s">
        <v>47</v>
      </c>
      <c r="M3545" s="160">
        <f t="shared" ref="M3545:M3557" si="208">IF(L3545="✔",2,0)</f>
        <v>2</v>
      </c>
    </row>
    <row r="3546" spans="1:13" ht="45">
      <c r="A3546" s="47" t="s">
        <v>424</v>
      </c>
      <c r="B3546" s="48">
        <v>5</v>
      </c>
      <c r="C3546" s="48" t="s">
        <v>2</v>
      </c>
      <c r="D3546" s="48">
        <v>4</v>
      </c>
      <c r="E3546" s="48" t="s">
        <v>11</v>
      </c>
      <c r="F3546" s="55">
        <v>5</v>
      </c>
      <c r="G3546" s="48" t="s">
        <v>5</v>
      </c>
      <c r="H3546" s="138">
        <v>4</v>
      </c>
      <c r="J3546" s="7" t="s">
        <v>2</v>
      </c>
      <c r="K3546" s="2" t="s">
        <v>37</v>
      </c>
      <c r="L3546" s="156" t="s">
        <v>47</v>
      </c>
      <c r="M3546" s="82">
        <f t="shared" si="208"/>
        <v>2</v>
      </c>
    </row>
    <row r="3547" spans="1:13" ht="45">
      <c r="A3547" s="3" t="s">
        <v>113</v>
      </c>
      <c r="B3547" s="2">
        <v>4</v>
      </c>
      <c r="C3547" s="2" t="s">
        <v>21</v>
      </c>
      <c r="D3547" s="2">
        <v>2</v>
      </c>
      <c r="E3547" s="2" t="s">
        <v>479</v>
      </c>
      <c r="F3547" s="140">
        <v>5</v>
      </c>
      <c r="G3547" s="2" t="s">
        <v>6</v>
      </c>
      <c r="H3547" s="139">
        <v>4</v>
      </c>
      <c r="J3547" s="8" t="s">
        <v>4</v>
      </c>
      <c r="K3547" s="2" t="s">
        <v>39</v>
      </c>
      <c r="L3547" s="156" t="s">
        <v>47</v>
      </c>
      <c r="M3547" s="82">
        <f t="shared" si="208"/>
        <v>2</v>
      </c>
    </row>
    <row r="3548" spans="1:13" ht="45">
      <c r="A3548" s="3" t="s">
        <v>163</v>
      </c>
      <c r="B3548" s="2">
        <v>5</v>
      </c>
      <c r="C3548" s="2" t="s">
        <v>17</v>
      </c>
      <c r="D3548" s="2">
        <v>3</v>
      </c>
      <c r="E3548" s="2" t="s">
        <v>12</v>
      </c>
      <c r="F3548" s="140">
        <v>5</v>
      </c>
      <c r="G3548" s="2" t="s">
        <v>7</v>
      </c>
      <c r="H3548" s="139">
        <v>4</v>
      </c>
      <c r="J3548" s="8" t="s">
        <v>38</v>
      </c>
      <c r="K3548" s="2" t="s">
        <v>41</v>
      </c>
      <c r="L3548" s="156" t="s">
        <v>47</v>
      </c>
      <c r="M3548" s="82">
        <f t="shared" si="208"/>
        <v>2</v>
      </c>
    </row>
    <row r="3549" spans="1:13" ht="45">
      <c r="A3549" s="3" t="s">
        <v>114</v>
      </c>
      <c r="B3549" s="2">
        <v>5</v>
      </c>
      <c r="C3549" s="2" t="s">
        <v>4</v>
      </c>
      <c r="D3549" s="2">
        <v>3</v>
      </c>
      <c r="E3549" s="2" t="s">
        <v>13</v>
      </c>
      <c r="F3549" s="140">
        <v>4</v>
      </c>
      <c r="G3549" s="2" t="s">
        <v>8</v>
      </c>
      <c r="H3549" s="139">
        <v>4</v>
      </c>
      <c r="J3549" s="6" t="s">
        <v>20</v>
      </c>
      <c r="K3549" s="2" t="s">
        <v>44</v>
      </c>
      <c r="L3549" s="156" t="s">
        <v>47</v>
      </c>
      <c r="M3549" s="82">
        <f t="shared" si="208"/>
        <v>2</v>
      </c>
    </row>
    <row r="3550" spans="1:13" ht="60">
      <c r="A3550" s="3" t="s">
        <v>32</v>
      </c>
      <c r="B3550" s="2">
        <v>5</v>
      </c>
      <c r="C3550" s="2" t="s">
        <v>38</v>
      </c>
      <c r="D3550" s="2">
        <v>4</v>
      </c>
      <c r="E3550" s="2" t="s">
        <v>43</v>
      </c>
      <c r="F3550" s="140">
        <v>4</v>
      </c>
      <c r="G3550" s="2" t="s">
        <v>9</v>
      </c>
      <c r="H3550" s="139">
        <v>4</v>
      </c>
      <c r="J3550" s="8" t="s">
        <v>31</v>
      </c>
      <c r="K3550" s="2" t="s">
        <v>45</v>
      </c>
      <c r="L3550" s="156" t="s">
        <v>47</v>
      </c>
      <c r="M3550" s="82">
        <f t="shared" si="208"/>
        <v>2</v>
      </c>
    </row>
    <row r="3551" spans="1:13" ht="45">
      <c r="A3551" s="3" t="s">
        <v>115</v>
      </c>
      <c r="B3551" s="2">
        <v>5</v>
      </c>
      <c r="C3551" s="2" t="s">
        <v>27</v>
      </c>
      <c r="D3551" s="2">
        <v>4</v>
      </c>
      <c r="E3551" s="2" t="s">
        <v>14</v>
      </c>
      <c r="F3551" s="140">
        <v>4</v>
      </c>
      <c r="G3551" s="2" t="s">
        <v>10</v>
      </c>
      <c r="H3551" s="139">
        <v>4</v>
      </c>
      <c r="J3551" s="3" t="s">
        <v>33</v>
      </c>
      <c r="K3551" s="2" t="s">
        <v>49</v>
      </c>
      <c r="L3551" s="156" t="s">
        <v>47</v>
      </c>
      <c r="M3551" s="82">
        <f t="shared" si="208"/>
        <v>2</v>
      </c>
    </row>
    <row r="3552" spans="1:13" ht="45">
      <c r="A3552" s="3" t="s">
        <v>116</v>
      </c>
      <c r="B3552" s="2">
        <v>5</v>
      </c>
      <c r="C3552" s="2" t="s">
        <v>323</v>
      </c>
      <c r="D3552" s="2">
        <v>4</v>
      </c>
      <c r="E3552" s="2" t="s">
        <v>15</v>
      </c>
      <c r="F3552" s="140">
        <v>4</v>
      </c>
      <c r="G3552" s="2" t="s">
        <v>18</v>
      </c>
      <c r="H3552" s="139">
        <v>4</v>
      </c>
      <c r="J3552" s="8" t="s">
        <v>16</v>
      </c>
      <c r="K3552" s="2" t="s">
        <v>40</v>
      </c>
      <c r="L3552" s="156" t="s">
        <v>48</v>
      </c>
      <c r="M3552" s="82">
        <f t="shared" si="208"/>
        <v>0</v>
      </c>
    </row>
    <row r="3553" spans="1:13" ht="60">
      <c r="A3553" s="3" t="s">
        <v>117</v>
      </c>
      <c r="B3553" s="2">
        <v>3</v>
      </c>
      <c r="C3553" s="2" t="s">
        <v>130</v>
      </c>
      <c r="D3553" s="2">
        <v>4</v>
      </c>
      <c r="E3553" s="2" t="s">
        <v>16</v>
      </c>
      <c r="F3553" s="140">
        <v>4</v>
      </c>
      <c r="G3553" s="2" t="s">
        <v>252</v>
      </c>
      <c r="H3553" s="139">
        <v>4</v>
      </c>
      <c r="J3553" s="9" t="s">
        <v>27</v>
      </c>
      <c r="K3553" s="2" t="s">
        <v>476</v>
      </c>
      <c r="L3553" s="156" t="s">
        <v>47</v>
      </c>
      <c r="M3553" s="82">
        <f t="shared" si="208"/>
        <v>2</v>
      </c>
    </row>
    <row r="3554" spans="1:13" ht="45">
      <c r="A3554" s="3" t="s">
        <v>118</v>
      </c>
      <c r="B3554" s="2">
        <v>5</v>
      </c>
      <c r="C3554" s="2" t="s">
        <v>164</v>
      </c>
      <c r="D3554" s="2">
        <v>3</v>
      </c>
      <c r="E3554" s="2" t="s">
        <v>26</v>
      </c>
      <c r="F3554" s="140">
        <v>4</v>
      </c>
      <c r="G3554" s="2" t="s">
        <v>25</v>
      </c>
      <c r="H3554" s="139">
        <v>4</v>
      </c>
      <c r="J3554" s="6" t="s">
        <v>28</v>
      </c>
      <c r="K3554" s="2" t="s">
        <v>40</v>
      </c>
      <c r="L3554" s="156" t="s">
        <v>47</v>
      </c>
      <c r="M3554" s="82">
        <f t="shared" si="208"/>
        <v>2</v>
      </c>
    </row>
    <row r="3555" spans="1:13" ht="45">
      <c r="A3555" s="3" t="s">
        <v>161</v>
      </c>
      <c r="B3555" s="2">
        <v>5</v>
      </c>
      <c r="C3555" s="2" t="s">
        <v>31</v>
      </c>
      <c r="D3555" s="2">
        <v>4</v>
      </c>
      <c r="E3555" s="2" t="s">
        <v>23</v>
      </c>
      <c r="F3555" s="140">
        <v>4</v>
      </c>
      <c r="G3555" s="2" t="s">
        <v>28</v>
      </c>
      <c r="H3555" s="139">
        <v>4</v>
      </c>
      <c r="J3555" s="3" t="s">
        <v>119</v>
      </c>
      <c r="K3555" s="2" t="s">
        <v>46</v>
      </c>
      <c r="L3555" s="156" t="s">
        <v>47</v>
      </c>
      <c r="M3555" s="82">
        <f t="shared" si="208"/>
        <v>2</v>
      </c>
    </row>
    <row r="3556" spans="1:13" ht="45">
      <c r="A3556" s="3"/>
      <c r="B3556" s="57" t="s">
        <v>132</v>
      </c>
      <c r="C3556" s="2" t="s">
        <v>30</v>
      </c>
      <c r="D3556" s="2">
        <v>4</v>
      </c>
      <c r="E3556" s="2" t="s">
        <v>490</v>
      </c>
      <c r="F3556" s="140">
        <v>4</v>
      </c>
      <c r="G3556" s="2" t="s">
        <v>29</v>
      </c>
      <c r="H3556" s="139">
        <v>4</v>
      </c>
      <c r="J3556" s="9" t="s">
        <v>31</v>
      </c>
      <c r="K3556" s="2" t="s">
        <v>51</v>
      </c>
      <c r="L3556" s="156" t="s">
        <v>47</v>
      </c>
      <c r="M3556" s="82">
        <f t="shared" si="208"/>
        <v>2</v>
      </c>
    </row>
    <row r="3557" spans="1:13" ht="30.75" thickBot="1">
      <c r="A3557" s="3"/>
      <c r="B3557" s="57" t="s">
        <v>132</v>
      </c>
      <c r="C3557" s="2"/>
      <c r="D3557" s="58" t="s">
        <v>132</v>
      </c>
      <c r="E3557" s="2" t="s">
        <v>144</v>
      </c>
      <c r="F3557" s="140">
        <v>4</v>
      </c>
      <c r="G3557" s="2" t="s">
        <v>318</v>
      </c>
      <c r="H3557" s="58">
        <v>4</v>
      </c>
      <c r="J3557" s="78" t="s">
        <v>117</v>
      </c>
      <c r="K3557" s="140" t="s">
        <v>152</v>
      </c>
      <c r="L3557" s="156" t="s">
        <v>48</v>
      </c>
      <c r="M3557" s="82">
        <f t="shared" si="208"/>
        <v>0</v>
      </c>
    </row>
    <row r="3558" spans="1:13" ht="30.75" thickBot="1">
      <c r="A3558" s="3"/>
      <c r="B3558" s="57" t="s">
        <v>132</v>
      </c>
      <c r="C3558" s="2"/>
      <c r="D3558" s="58" t="s">
        <v>132</v>
      </c>
      <c r="E3558" s="2" t="s">
        <v>478</v>
      </c>
      <c r="F3558" s="58">
        <v>5</v>
      </c>
      <c r="G3558" s="2" t="s">
        <v>269</v>
      </c>
      <c r="H3558" s="58">
        <v>4</v>
      </c>
      <c r="J3558" s="157" t="s">
        <v>135</v>
      </c>
      <c r="K3558" s="42" t="s">
        <v>107</v>
      </c>
      <c r="L3558" s="158"/>
      <c r="M3558" s="83"/>
    </row>
    <row r="3559" spans="1:13" ht="15.75" thickBot="1">
      <c r="A3559" s="4"/>
      <c r="B3559" s="58" t="s">
        <v>132</v>
      </c>
      <c r="C3559" s="5"/>
      <c r="D3559" s="58" t="s">
        <v>132</v>
      </c>
      <c r="E3559" s="5"/>
      <c r="F3559" s="58" t="s">
        <v>132</v>
      </c>
      <c r="G3559" s="5"/>
      <c r="H3559" s="58" t="s">
        <v>132</v>
      </c>
      <c r="K3559" s="90"/>
    </row>
    <row r="3560" spans="1:13" ht="15.75" thickBot="1">
      <c r="A3560"/>
      <c r="B3560"/>
      <c r="C3560"/>
      <c r="D3560"/>
      <c r="E3560"/>
      <c r="F3560"/>
      <c r="G3560"/>
      <c r="H3560"/>
      <c r="J3560"/>
      <c r="K3560"/>
      <c r="L3560"/>
    </row>
    <row r="3561" spans="1:13" ht="19.5" thickBot="1">
      <c r="A3561" s="391">
        <v>45500</v>
      </c>
      <c r="B3561" s="392"/>
      <c r="C3561" s="392"/>
      <c r="D3561" s="392"/>
      <c r="E3561" s="392"/>
      <c r="F3561" s="392"/>
      <c r="G3561" s="393"/>
      <c r="H3561" s="89">
        <f>SUM(B3563:B3576,D3563:D3576,F3563:F3576,H3563:H3576)+SUM(M3562:M3574)</f>
        <v>214</v>
      </c>
      <c r="J3561" s="53" t="s">
        <v>34</v>
      </c>
      <c r="K3561" s="54" t="s">
        <v>35</v>
      </c>
      <c r="L3561" s="91" t="s">
        <v>50</v>
      </c>
      <c r="M3561" s="161" t="s">
        <v>151</v>
      </c>
    </row>
    <row r="3562" spans="1:13" ht="60.75" thickBot="1">
      <c r="A3562" s="49" t="s">
        <v>0</v>
      </c>
      <c r="B3562" s="51" t="s">
        <v>120</v>
      </c>
      <c r="C3562" s="50" t="s">
        <v>1</v>
      </c>
      <c r="D3562" s="51" t="s">
        <v>120</v>
      </c>
      <c r="E3562" s="50" t="s">
        <v>112</v>
      </c>
      <c r="F3562" s="51" t="s">
        <v>120</v>
      </c>
      <c r="G3562" s="50" t="s">
        <v>131</v>
      </c>
      <c r="H3562" s="52" t="s">
        <v>120</v>
      </c>
      <c r="I3562" s="155">
        <f>H3561/230</f>
        <v>0.93043478260869561</v>
      </c>
      <c r="J3562" s="10" t="s">
        <v>21</v>
      </c>
      <c r="K3562" s="46" t="s">
        <v>467</v>
      </c>
      <c r="L3562" s="159" t="s">
        <v>47</v>
      </c>
      <c r="M3562" s="160">
        <f t="shared" ref="M3562:M3574" si="209">IF(L3562="✔",2,0)</f>
        <v>2</v>
      </c>
    </row>
    <row r="3563" spans="1:13" ht="45">
      <c r="A3563" s="47" t="s">
        <v>424</v>
      </c>
      <c r="B3563" s="48">
        <v>5</v>
      </c>
      <c r="C3563" s="48" t="s">
        <v>2</v>
      </c>
      <c r="D3563" s="48">
        <v>4</v>
      </c>
      <c r="E3563" s="48" t="s">
        <v>11</v>
      </c>
      <c r="F3563" s="55">
        <v>5</v>
      </c>
      <c r="G3563" s="48" t="s">
        <v>5</v>
      </c>
      <c r="H3563" s="138">
        <v>4</v>
      </c>
      <c r="J3563" s="7" t="s">
        <v>2</v>
      </c>
      <c r="K3563" s="2" t="s">
        <v>37</v>
      </c>
      <c r="L3563" s="156" t="s">
        <v>47</v>
      </c>
      <c r="M3563" s="82">
        <f t="shared" si="209"/>
        <v>2</v>
      </c>
    </row>
    <row r="3564" spans="1:13" ht="45">
      <c r="A3564" s="3" t="s">
        <v>113</v>
      </c>
      <c r="B3564" s="2">
        <v>4</v>
      </c>
      <c r="C3564" s="2" t="s">
        <v>21</v>
      </c>
      <c r="D3564" s="2">
        <v>2</v>
      </c>
      <c r="E3564" s="2" t="s">
        <v>479</v>
      </c>
      <c r="F3564" s="140">
        <v>5</v>
      </c>
      <c r="G3564" s="2" t="s">
        <v>6</v>
      </c>
      <c r="H3564" s="139">
        <v>4</v>
      </c>
      <c r="J3564" s="8" t="s">
        <v>4</v>
      </c>
      <c r="K3564" s="2" t="s">
        <v>39</v>
      </c>
      <c r="L3564" s="156" t="s">
        <v>47</v>
      </c>
      <c r="M3564" s="82">
        <f t="shared" si="209"/>
        <v>2</v>
      </c>
    </row>
    <row r="3565" spans="1:13" ht="45">
      <c r="A3565" s="3" t="s">
        <v>163</v>
      </c>
      <c r="B3565" s="2">
        <v>5</v>
      </c>
      <c r="C3565" s="2" t="s">
        <v>17</v>
      </c>
      <c r="D3565" s="2">
        <v>3</v>
      </c>
      <c r="E3565" s="2" t="s">
        <v>12</v>
      </c>
      <c r="F3565" s="140">
        <v>5</v>
      </c>
      <c r="G3565" s="2" t="s">
        <v>7</v>
      </c>
      <c r="H3565" s="139">
        <v>4</v>
      </c>
      <c r="J3565" s="8" t="s">
        <v>38</v>
      </c>
      <c r="K3565" s="2" t="s">
        <v>41</v>
      </c>
      <c r="L3565" s="156" t="s">
        <v>47</v>
      </c>
      <c r="M3565" s="82">
        <f t="shared" si="209"/>
        <v>2</v>
      </c>
    </row>
    <row r="3566" spans="1:13" ht="45">
      <c r="A3566" s="3" t="s">
        <v>114</v>
      </c>
      <c r="B3566" s="2">
        <v>5</v>
      </c>
      <c r="C3566" s="2" t="s">
        <v>4</v>
      </c>
      <c r="D3566" s="2">
        <v>3</v>
      </c>
      <c r="E3566" s="2" t="s">
        <v>13</v>
      </c>
      <c r="F3566" s="140">
        <v>4</v>
      </c>
      <c r="G3566" s="2" t="s">
        <v>8</v>
      </c>
      <c r="H3566" s="139">
        <v>4</v>
      </c>
      <c r="J3566" s="6" t="s">
        <v>20</v>
      </c>
      <c r="K3566" s="2" t="s">
        <v>44</v>
      </c>
      <c r="L3566" s="156" t="s">
        <v>47</v>
      </c>
      <c r="M3566" s="82">
        <f t="shared" si="209"/>
        <v>2</v>
      </c>
    </row>
    <row r="3567" spans="1:13" ht="60">
      <c r="A3567" s="3" t="s">
        <v>32</v>
      </c>
      <c r="B3567" s="2">
        <v>5</v>
      </c>
      <c r="C3567" s="2" t="s">
        <v>38</v>
      </c>
      <c r="D3567" s="2">
        <v>4</v>
      </c>
      <c r="E3567" s="2" t="s">
        <v>43</v>
      </c>
      <c r="F3567" s="140">
        <v>4</v>
      </c>
      <c r="G3567" s="2" t="s">
        <v>9</v>
      </c>
      <c r="H3567" s="139">
        <v>4</v>
      </c>
      <c r="J3567" s="8" t="s">
        <v>31</v>
      </c>
      <c r="K3567" s="2" t="s">
        <v>45</v>
      </c>
      <c r="L3567" s="156" t="s">
        <v>47</v>
      </c>
      <c r="M3567" s="82">
        <f t="shared" si="209"/>
        <v>2</v>
      </c>
    </row>
    <row r="3568" spans="1:13" ht="45">
      <c r="A3568" s="3" t="s">
        <v>115</v>
      </c>
      <c r="B3568" s="2">
        <v>5</v>
      </c>
      <c r="C3568" s="2" t="s">
        <v>27</v>
      </c>
      <c r="D3568" s="2">
        <v>4</v>
      </c>
      <c r="E3568" s="2" t="s">
        <v>14</v>
      </c>
      <c r="F3568" s="140">
        <v>4</v>
      </c>
      <c r="G3568" s="2" t="s">
        <v>10</v>
      </c>
      <c r="H3568" s="139">
        <v>4</v>
      </c>
      <c r="J3568" s="3" t="s">
        <v>33</v>
      </c>
      <c r="K3568" s="2" t="s">
        <v>49</v>
      </c>
      <c r="L3568" s="156" t="s">
        <v>47</v>
      </c>
      <c r="M3568" s="82">
        <f t="shared" si="209"/>
        <v>2</v>
      </c>
    </row>
    <row r="3569" spans="1:13" ht="45">
      <c r="A3569" s="3" t="s">
        <v>116</v>
      </c>
      <c r="B3569" s="2">
        <v>5</v>
      </c>
      <c r="C3569" s="2" t="s">
        <v>323</v>
      </c>
      <c r="D3569" s="2">
        <v>4</v>
      </c>
      <c r="E3569" s="2" t="s">
        <v>15</v>
      </c>
      <c r="F3569" s="140">
        <v>4</v>
      </c>
      <c r="G3569" s="2" t="s">
        <v>18</v>
      </c>
      <c r="H3569" s="139">
        <v>4</v>
      </c>
      <c r="J3569" s="8" t="s">
        <v>16</v>
      </c>
      <c r="K3569" s="2" t="s">
        <v>40</v>
      </c>
      <c r="L3569" s="156" t="s">
        <v>48</v>
      </c>
      <c r="M3569" s="82">
        <f t="shared" si="209"/>
        <v>0</v>
      </c>
    </row>
    <row r="3570" spans="1:13" ht="60">
      <c r="A3570" s="3" t="s">
        <v>117</v>
      </c>
      <c r="B3570" s="2">
        <v>3</v>
      </c>
      <c r="C3570" s="2" t="s">
        <v>130</v>
      </c>
      <c r="D3570" s="2">
        <v>4</v>
      </c>
      <c r="E3570" s="2" t="s">
        <v>16</v>
      </c>
      <c r="F3570" s="140">
        <v>4</v>
      </c>
      <c r="G3570" s="2" t="s">
        <v>252</v>
      </c>
      <c r="H3570" s="139">
        <v>4</v>
      </c>
      <c r="J3570" s="9" t="s">
        <v>27</v>
      </c>
      <c r="K3570" s="2" t="s">
        <v>476</v>
      </c>
      <c r="L3570" s="156" t="s">
        <v>47</v>
      </c>
      <c r="M3570" s="82">
        <f t="shared" si="209"/>
        <v>2</v>
      </c>
    </row>
    <row r="3571" spans="1:13" ht="45">
      <c r="A3571" s="3" t="s">
        <v>118</v>
      </c>
      <c r="B3571" s="2">
        <v>3</v>
      </c>
      <c r="C3571" s="2" t="s">
        <v>164</v>
      </c>
      <c r="D3571" s="2">
        <v>3</v>
      </c>
      <c r="E3571" s="2" t="s">
        <v>26</v>
      </c>
      <c r="F3571" s="140">
        <v>4</v>
      </c>
      <c r="G3571" s="2" t="s">
        <v>25</v>
      </c>
      <c r="H3571" s="139">
        <v>4</v>
      </c>
      <c r="J3571" s="6" t="s">
        <v>28</v>
      </c>
      <c r="K3571" s="2" t="s">
        <v>40</v>
      </c>
      <c r="L3571" s="156" t="s">
        <v>47</v>
      </c>
      <c r="M3571" s="82">
        <f t="shared" si="209"/>
        <v>2</v>
      </c>
    </row>
    <row r="3572" spans="1:13" ht="45">
      <c r="A3572" s="3" t="s">
        <v>161</v>
      </c>
      <c r="B3572" s="2">
        <v>5</v>
      </c>
      <c r="C3572" s="2" t="s">
        <v>31</v>
      </c>
      <c r="D3572" s="2">
        <v>4</v>
      </c>
      <c r="E3572" s="2" t="s">
        <v>23</v>
      </c>
      <c r="F3572" s="140">
        <v>4</v>
      </c>
      <c r="G3572" s="2" t="s">
        <v>28</v>
      </c>
      <c r="H3572" s="139">
        <v>4</v>
      </c>
      <c r="J3572" s="3" t="s">
        <v>119</v>
      </c>
      <c r="K3572" s="2" t="s">
        <v>46</v>
      </c>
      <c r="L3572" s="156" t="s">
        <v>47</v>
      </c>
      <c r="M3572" s="82">
        <f t="shared" si="209"/>
        <v>2</v>
      </c>
    </row>
    <row r="3573" spans="1:13" ht="45">
      <c r="A3573" s="3"/>
      <c r="B3573" s="57" t="s">
        <v>132</v>
      </c>
      <c r="C3573" s="2" t="s">
        <v>30</v>
      </c>
      <c r="D3573" s="2">
        <v>4</v>
      </c>
      <c r="E3573" s="2" t="s">
        <v>490</v>
      </c>
      <c r="F3573" s="140">
        <v>4</v>
      </c>
      <c r="G3573" s="2" t="s">
        <v>29</v>
      </c>
      <c r="H3573" s="139">
        <v>4</v>
      </c>
      <c r="J3573" s="9" t="s">
        <v>31</v>
      </c>
      <c r="K3573" s="2" t="s">
        <v>51</v>
      </c>
      <c r="L3573" s="156" t="s">
        <v>47</v>
      </c>
      <c r="M3573" s="82">
        <f t="shared" si="209"/>
        <v>2</v>
      </c>
    </row>
    <row r="3574" spans="1:13" ht="30.75" thickBot="1">
      <c r="A3574" s="3"/>
      <c r="B3574" s="57" t="s">
        <v>132</v>
      </c>
      <c r="C3574" s="2"/>
      <c r="D3574" s="58" t="s">
        <v>132</v>
      </c>
      <c r="E3574" s="2" t="s">
        <v>144</v>
      </c>
      <c r="F3574" s="140">
        <v>4</v>
      </c>
      <c r="G3574" s="2" t="s">
        <v>318</v>
      </c>
      <c r="H3574" s="58">
        <v>4</v>
      </c>
      <c r="J3574" s="78" t="s">
        <v>117</v>
      </c>
      <c r="K3574" s="140" t="s">
        <v>152</v>
      </c>
      <c r="L3574" s="156" t="s">
        <v>48</v>
      </c>
      <c r="M3574" s="82">
        <f t="shared" si="209"/>
        <v>0</v>
      </c>
    </row>
    <row r="3575" spans="1:13" ht="30.75" thickBot="1">
      <c r="A3575" s="3"/>
      <c r="B3575" s="57" t="s">
        <v>132</v>
      </c>
      <c r="C3575" s="2"/>
      <c r="D3575" s="58" t="s">
        <v>132</v>
      </c>
      <c r="E3575" s="2" t="s">
        <v>478</v>
      </c>
      <c r="F3575" s="58">
        <v>5</v>
      </c>
      <c r="G3575" s="2" t="s">
        <v>269</v>
      </c>
      <c r="H3575" s="58">
        <v>4</v>
      </c>
      <c r="J3575" s="157" t="s">
        <v>135</v>
      </c>
      <c r="K3575" s="42" t="s">
        <v>107</v>
      </c>
      <c r="L3575" s="158"/>
      <c r="M3575" s="83"/>
    </row>
    <row r="3576" spans="1:13" ht="15.75" thickBot="1">
      <c r="A3576" s="4"/>
      <c r="B3576" s="58" t="s">
        <v>132</v>
      </c>
      <c r="C3576" s="5"/>
      <c r="D3576" s="58" t="s">
        <v>132</v>
      </c>
      <c r="E3576" s="5"/>
      <c r="F3576" s="58" t="s">
        <v>132</v>
      </c>
      <c r="G3576" s="5"/>
      <c r="H3576" s="58" t="s">
        <v>132</v>
      </c>
      <c r="K3576" s="90"/>
    </row>
    <row r="3577" spans="1:13" ht="15.75" thickBot="1">
      <c r="A3577"/>
      <c r="B3577"/>
      <c r="C3577"/>
      <c r="D3577"/>
      <c r="E3577"/>
      <c r="F3577"/>
      <c r="G3577"/>
      <c r="H3577"/>
      <c r="J3577"/>
      <c r="K3577"/>
      <c r="L3577"/>
    </row>
    <row r="3578" spans="1:13" ht="19.5" thickBot="1">
      <c r="A3578" s="391">
        <v>45501</v>
      </c>
      <c r="B3578" s="392"/>
      <c r="C3578" s="392"/>
      <c r="D3578" s="392"/>
      <c r="E3578" s="392"/>
      <c r="F3578" s="392"/>
      <c r="G3578" s="393"/>
      <c r="H3578" s="89">
        <f>SUM(B3580:B3593,D3580:D3593,F3580:F3593,H3580:H3593)+SUM(M3579:M3591)</f>
        <v>214</v>
      </c>
      <c r="J3578" s="53" t="s">
        <v>34</v>
      </c>
      <c r="K3578" s="54" t="s">
        <v>35</v>
      </c>
      <c r="L3578" s="91" t="s">
        <v>50</v>
      </c>
      <c r="M3578" s="161" t="s">
        <v>151</v>
      </c>
    </row>
    <row r="3579" spans="1:13" ht="60.75" thickBot="1">
      <c r="A3579" s="49" t="s">
        <v>0</v>
      </c>
      <c r="B3579" s="51" t="s">
        <v>120</v>
      </c>
      <c r="C3579" s="50" t="s">
        <v>1</v>
      </c>
      <c r="D3579" s="51" t="s">
        <v>120</v>
      </c>
      <c r="E3579" s="50" t="s">
        <v>112</v>
      </c>
      <c r="F3579" s="51" t="s">
        <v>120</v>
      </c>
      <c r="G3579" s="50" t="s">
        <v>131</v>
      </c>
      <c r="H3579" s="52" t="s">
        <v>120</v>
      </c>
      <c r="I3579" s="155">
        <f>H3578/230</f>
        <v>0.93043478260869561</v>
      </c>
      <c r="J3579" s="10" t="s">
        <v>21</v>
      </c>
      <c r="K3579" s="46" t="s">
        <v>467</v>
      </c>
      <c r="L3579" s="159" t="s">
        <v>47</v>
      </c>
      <c r="M3579" s="160">
        <f t="shared" ref="M3579:M3591" si="210">IF(L3579="✔",2,0)</f>
        <v>2</v>
      </c>
    </row>
    <row r="3580" spans="1:13" ht="45">
      <c r="A3580" s="47" t="s">
        <v>424</v>
      </c>
      <c r="B3580" s="48">
        <v>5</v>
      </c>
      <c r="C3580" s="48" t="s">
        <v>2</v>
      </c>
      <c r="D3580" s="48">
        <v>4</v>
      </c>
      <c r="E3580" s="48" t="s">
        <v>11</v>
      </c>
      <c r="F3580" s="55">
        <v>5</v>
      </c>
      <c r="G3580" s="48" t="s">
        <v>5</v>
      </c>
      <c r="H3580" s="138">
        <v>4</v>
      </c>
      <c r="J3580" s="7" t="s">
        <v>2</v>
      </c>
      <c r="K3580" s="2" t="s">
        <v>37</v>
      </c>
      <c r="L3580" s="156" t="s">
        <v>47</v>
      </c>
      <c r="M3580" s="82">
        <f t="shared" si="210"/>
        <v>2</v>
      </c>
    </row>
    <row r="3581" spans="1:13" ht="45">
      <c r="A3581" s="3" t="s">
        <v>113</v>
      </c>
      <c r="B3581" s="2">
        <v>4</v>
      </c>
      <c r="C3581" s="2" t="s">
        <v>21</v>
      </c>
      <c r="D3581" s="2">
        <v>2</v>
      </c>
      <c r="E3581" s="2" t="s">
        <v>479</v>
      </c>
      <c r="F3581" s="140">
        <v>5</v>
      </c>
      <c r="G3581" s="2" t="s">
        <v>6</v>
      </c>
      <c r="H3581" s="139">
        <v>4</v>
      </c>
      <c r="J3581" s="8" t="s">
        <v>4</v>
      </c>
      <c r="K3581" s="2" t="s">
        <v>39</v>
      </c>
      <c r="L3581" s="156" t="s">
        <v>47</v>
      </c>
      <c r="M3581" s="82">
        <f t="shared" si="210"/>
        <v>2</v>
      </c>
    </row>
    <row r="3582" spans="1:13" ht="45">
      <c r="A3582" s="3" t="s">
        <v>163</v>
      </c>
      <c r="B3582" s="2">
        <v>5</v>
      </c>
      <c r="C3582" s="2" t="s">
        <v>17</v>
      </c>
      <c r="D3582" s="2">
        <v>3</v>
      </c>
      <c r="E3582" s="2" t="s">
        <v>12</v>
      </c>
      <c r="F3582" s="140">
        <v>5</v>
      </c>
      <c r="G3582" s="2" t="s">
        <v>7</v>
      </c>
      <c r="H3582" s="139">
        <v>4</v>
      </c>
      <c r="J3582" s="8" t="s">
        <v>38</v>
      </c>
      <c r="K3582" s="2" t="s">
        <v>41</v>
      </c>
      <c r="L3582" s="156" t="s">
        <v>47</v>
      </c>
      <c r="M3582" s="82">
        <f t="shared" si="210"/>
        <v>2</v>
      </c>
    </row>
    <row r="3583" spans="1:13" ht="45">
      <c r="A3583" s="3" t="s">
        <v>114</v>
      </c>
      <c r="B3583" s="2">
        <v>5</v>
      </c>
      <c r="C3583" s="2" t="s">
        <v>4</v>
      </c>
      <c r="D3583" s="2">
        <v>3</v>
      </c>
      <c r="E3583" s="2" t="s">
        <v>13</v>
      </c>
      <c r="F3583" s="140">
        <v>4</v>
      </c>
      <c r="G3583" s="2" t="s">
        <v>8</v>
      </c>
      <c r="H3583" s="139">
        <v>4</v>
      </c>
      <c r="J3583" s="6" t="s">
        <v>20</v>
      </c>
      <c r="K3583" s="2" t="s">
        <v>44</v>
      </c>
      <c r="L3583" s="156" t="s">
        <v>47</v>
      </c>
      <c r="M3583" s="82">
        <f t="shared" si="210"/>
        <v>2</v>
      </c>
    </row>
    <row r="3584" spans="1:13" ht="60">
      <c r="A3584" s="3" t="s">
        <v>32</v>
      </c>
      <c r="B3584" s="2">
        <v>5</v>
      </c>
      <c r="C3584" s="2" t="s">
        <v>38</v>
      </c>
      <c r="D3584" s="2">
        <v>4</v>
      </c>
      <c r="E3584" s="2" t="s">
        <v>43</v>
      </c>
      <c r="F3584" s="140">
        <v>4</v>
      </c>
      <c r="G3584" s="2" t="s">
        <v>9</v>
      </c>
      <c r="H3584" s="139">
        <v>4</v>
      </c>
      <c r="J3584" s="8" t="s">
        <v>31</v>
      </c>
      <c r="K3584" s="2" t="s">
        <v>45</v>
      </c>
      <c r="L3584" s="156" t="s">
        <v>47</v>
      </c>
      <c r="M3584" s="82">
        <f t="shared" si="210"/>
        <v>2</v>
      </c>
    </row>
    <row r="3585" spans="1:13" ht="45">
      <c r="A3585" s="3" t="s">
        <v>115</v>
      </c>
      <c r="B3585" s="2">
        <v>5</v>
      </c>
      <c r="C3585" s="2" t="s">
        <v>27</v>
      </c>
      <c r="D3585" s="2">
        <v>4</v>
      </c>
      <c r="E3585" s="2" t="s">
        <v>14</v>
      </c>
      <c r="F3585" s="140">
        <v>4</v>
      </c>
      <c r="G3585" s="2" t="s">
        <v>10</v>
      </c>
      <c r="H3585" s="139">
        <v>4</v>
      </c>
      <c r="J3585" s="3" t="s">
        <v>33</v>
      </c>
      <c r="K3585" s="2" t="s">
        <v>49</v>
      </c>
      <c r="L3585" s="156" t="s">
        <v>47</v>
      </c>
      <c r="M3585" s="82">
        <f t="shared" si="210"/>
        <v>2</v>
      </c>
    </row>
    <row r="3586" spans="1:13" ht="45">
      <c r="A3586" s="3" t="s">
        <v>116</v>
      </c>
      <c r="B3586" s="2">
        <v>5</v>
      </c>
      <c r="C3586" s="2" t="s">
        <v>323</v>
      </c>
      <c r="D3586" s="2">
        <v>4</v>
      </c>
      <c r="E3586" s="2" t="s">
        <v>15</v>
      </c>
      <c r="F3586" s="140">
        <v>4</v>
      </c>
      <c r="G3586" s="2" t="s">
        <v>18</v>
      </c>
      <c r="H3586" s="139">
        <v>4</v>
      </c>
      <c r="J3586" s="8" t="s">
        <v>16</v>
      </c>
      <c r="K3586" s="2" t="s">
        <v>40</v>
      </c>
      <c r="L3586" s="156" t="s">
        <v>48</v>
      </c>
      <c r="M3586" s="82">
        <f t="shared" si="210"/>
        <v>0</v>
      </c>
    </row>
    <row r="3587" spans="1:13" ht="60">
      <c r="A3587" s="3" t="s">
        <v>117</v>
      </c>
      <c r="B3587" s="2">
        <v>3</v>
      </c>
      <c r="C3587" s="2" t="s">
        <v>130</v>
      </c>
      <c r="D3587" s="2">
        <v>4</v>
      </c>
      <c r="E3587" s="2" t="s">
        <v>16</v>
      </c>
      <c r="F3587" s="140">
        <v>4</v>
      </c>
      <c r="G3587" s="2" t="s">
        <v>252</v>
      </c>
      <c r="H3587" s="139">
        <v>4</v>
      </c>
      <c r="J3587" s="9" t="s">
        <v>27</v>
      </c>
      <c r="K3587" s="2" t="s">
        <v>476</v>
      </c>
      <c r="L3587" s="156" t="s">
        <v>47</v>
      </c>
      <c r="M3587" s="82">
        <f t="shared" si="210"/>
        <v>2</v>
      </c>
    </row>
    <row r="3588" spans="1:13" ht="45">
      <c r="A3588" s="3" t="s">
        <v>118</v>
      </c>
      <c r="B3588" s="2">
        <v>3</v>
      </c>
      <c r="C3588" s="2" t="s">
        <v>164</v>
      </c>
      <c r="D3588" s="2">
        <v>3</v>
      </c>
      <c r="E3588" s="2" t="s">
        <v>26</v>
      </c>
      <c r="F3588" s="140">
        <v>4</v>
      </c>
      <c r="G3588" s="2" t="s">
        <v>25</v>
      </c>
      <c r="H3588" s="139">
        <v>4</v>
      </c>
      <c r="J3588" s="6" t="s">
        <v>28</v>
      </c>
      <c r="K3588" s="2" t="s">
        <v>40</v>
      </c>
      <c r="L3588" s="156" t="s">
        <v>47</v>
      </c>
      <c r="M3588" s="82">
        <f t="shared" si="210"/>
        <v>2</v>
      </c>
    </row>
    <row r="3589" spans="1:13" ht="45">
      <c r="A3589" s="3" t="s">
        <v>161</v>
      </c>
      <c r="B3589" s="2">
        <v>5</v>
      </c>
      <c r="C3589" s="2" t="s">
        <v>31</v>
      </c>
      <c r="D3589" s="2">
        <v>4</v>
      </c>
      <c r="E3589" s="2" t="s">
        <v>23</v>
      </c>
      <c r="F3589" s="140">
        <v>4</v>
      </c>
      <c r="G3589" s="2" t="s">
        <v>28</v>
      </c>
      <c r="H3589" s="139">
        <v>4</v>
      </c>
      <c r="J3589" s="3" t="s">
        <v>119</v>
      </c>
      <c r="K3589" s="2" t="s">
        <v>46</v>
      </c>
      <c r="L3589" s="156" t="s">
        <v>47</v>
      </c>
      <c r="M3589" s="82">
        <f t="shared" si="210"/>
        <v>2</v>
      </c>
    </row>
    <row r="3590" spans="1:13" ht="45">
      <c r="A3590" s="3"/>
      <c r="B3590" s="57" t="s">
        <v>132</v>
      </c>
      <c r="C3590" s="2" t="s">
        <v>30</v>
      </c>
      <c r="D3590" s="2">
        <v>4</v>
      </c>
      <c r="E3590" s="2" t="s">
        <v>490</v>
      </c>
      <c r="F3590" s="140">
        <v>4</v>
      </c>
      <c r="G3590" s="2" t="s">
        <v>29</v>
      </c>
      <c r="H3590" s="139">
        <v>4</v>
      </c>
      <c r="J3590" s="9" t="s">
        <v>31</v>
      </c>
      <c r="K3590" s="2" t="s">
        <v>51</v>
      </c>
      <c r="L3590" s="156" t="s">
        <v>47</v>
      </c>
      <c r="M3590" s="82">
        <f t="shared" si="210"/>
        <v>2</v>
      </c>
    </row>
    <row r="3591" spans="1:13" ht="30.75" thickBot="1">
      <c r="A3591" s="3"/>
      <c r="B3591" s="57" t="s">
        <v>132</v>
      </c>
      <c r="C3591" s="2"/>
      <c r="D3591" s="58" t="s">
        <v>132</v>
      </c>
      <c r="E3591" s="2" t="s">
        <v>144</v>
      </c>
      <c r="F3591" s="140">
        <v>4</v>
      </c>
      <c r="G3591" s="2" t="s">
        <v>318</v>
      </c>
      <c r="H3591" s="58">
        <v>4</v>
      </c>
      <c r="J3591" s="78" t="s">
        <v>117</v>
      </c>
      <c r="K3591" s="140" t="s">
        <v>152</v>
      </c>
      <c r="L3591" s="156" t="s">
        <v>48</v>
      </c>
      <c r="M3591" s="82">
        <f t="shared" si="210"/>
        <v>0</v>
      </c>
    </row>
    <row r="3592" spans="1:13" ht="30.75" thickBot="1">
      <c r="A3592" s="3"/>
      <c r="B3592" s="57" t="s">
        <v>132</v>
      </c>
      <c r="C3592" s="2"/>
      <c r="D3592" s="58" t="s">
        <v>132</v>
      </c>
      <c r="E3592" s="2" t="s">
        <v>478</v>
      </c>
      <c r="F3592" s="58">
        <v>5</v>
      </c>
      <c r="G3592" s="2" t="s">
        <v>269</v>
      </c>
      <c r="H3592" s="58">
        <v>4</v>
      </c>
      <c r="J3592" s="157" t="s">
        <v>135</v>
      </c>
      <c r="K3592" s="42" t="s">
        <v>107</v>
      </c>
      <c r="L3592" s="158"/>
      <c r="M3592" s="83"/>
    </row>
    <row r="3593" spans="1:13" ht="15.75" thickBot="1">
      <c r="A3593" s="4"/>
      <c r="B3593" s="58" t="s">
        <v>132</v>
      </c>
      <c r="C3593" s="5"/>
      <c r="D3593" s="58" t="s">
        <v>132</v>
      </c>
      <c r="E3593" s="5"/>
      <c r="F3593" s="58" t="s">
        <v>132</v>
      </c>
      <c r="G3593" s="5"/>
      <c r="H3593" s="58" t="s">
        <v>132</v>
      </c>
      <c r="K3593" s="90"/>
    </row>
    <row r="3594" spans="1:13" ht="15.75" thickBot="1">
      <c r="A3594"/>
      <c r="B3594"/>
      <c r="C3594"/>
      <c r="D3594"/>
      <c r="E3594"/>
      <c r="F3594"/>
      <c r="G3594"/>
      <c r="H3594"/>
      <c r="J3594"/>
      <c r="K3594"/>
      <c r="L3594"/>
    </row>
    <row r="3595" spans="1:13" ht="19.5" thickBot="1">
      <c r="A3595" s="391">
        <v>45502</v>
      </c>
      <c r="B3595" s="392"/>
      <c r="C3595" s="392"/>
      <c r="D3595" s="392"/>
      <c r="E3595" s="392"/>
      <c r="F3595" s="392"/>
      <c r="G3595" s="393"/>
      <c r="H3595" s="89">
        <f>SUM(B3597:B3610,D3597:D3610,F3597:F3610,H3597:H3610)+SUM(M3596:M3608)</f>
        <v>214</v>
      </c>
      <c r="J3595" s="53" t="s">
        <v>34</v>
      </c>
      <c r="K3595" s="54" t="s">
        <v>35</v>
      </c>
      <c r="L3595" s="91" t="s">
        <v>50</v>
      </c>
      <c r="M3595" s="161" t="s">
        <v>151</v>
      </c>
    </row>
    <row r="3596" spans="1:13" ht="60.75" thickBot="1">
      <c r="A3596" s="49" t="s">
        <v>0</v>
      </c>
      <c r="B3596" s="51" t="s">
        <v>120</v>
      </c>
      <c r="C3596" s="50" t="s">
        <v>1</v>
      </c>
      <c r="D3596" s="51" t="s">
        <v>120</v>
      </c>
      <c r="E3596" s="50" t="s">
        <v>112</v>
      </c>
      <c r="F3596" s="51" t="s">
        <v>120</v>
      </c>
      <c r="G3596" s="50" t="s">
        <v>131</v>
      </c>
      <c r="H3596" s="52" t="s">
        <v>120</v>
      </c>
      <c r="I3596" s="155">
        <f>H3595/230</f>
        <v>0.93043478260869561</v>
      </c>
      <c r="J3596" s="10" t="s">
        <v>21</v>
      </c>
      <c r="K3596" s="46" t="s">
        <v>467</v>
      </c>
      <c r="L3596" s="159" t="s">
        <v>47</v>
      </c>
      <c r="M3596" s="160">
        <f t="shared" ref="M3596:M3608" si="211">IF(L3596="✔",2,0)</f>
        <v>2</v>
      </c>
    </row>
    <row r="3597" spans="1:13" ht="45">
      <c r="A3597" s="47" t="s">
        <v>424</v>
      </c>
      <c r="B3597" s="48">
        <v>5</v>
      </c>
      <c r="C3597" s="48" t="s">
        <v>2</v>
      </c>
      <c r="D3597" s="48">
        <v>4</v>
      </c>
      <c r="E3597" s="48" t="s">
        <v>11</v>
      </c>
      <c r="F3597" s="55">
        <v>5</v>
      </c>
      <c r="G3597" s="48" t="s">
        <v>5</v>
      </c>
      <c r="H3597" s="138">
        <v>4</v>
      </c>
      <c r="J3597" s="7" t="s">
        <v>2</v>
      </c>
      <c r="K3597" s="2" t="s">
        <v>37</v>
      </c>
      <c r="L3597" s="156" t="s">
        <v>47</v>
      </c>
      <c r="M3597" s="82">
        <f t="shared" si="211"/>
        <v>2</v>
      </c>
    </row>
    <row r="3598" spans="1:13" ht="45">
      <c r="A3598" s="3" t="s">
        <v>113</v>
      </c>
      <c r="B3598" s="2">
        <v>4</v>
      </c>
      <c r="C3598" s="2" t="s">
        <v>21</v>
      </c>
      <c r="D3598" s="2">
        <v>2</v>
      </c>
      <c r="E3598" s="2" t="s">
        <v>479</v>
      </c>
      <c r="F3598" s="140">
        <v>5</v>
      </c>
      <c r="G3598" s="2" t="s">
        <v>6</v>
      </c>
      <c r="H3598" s="139">
        <v>4</v>
      </c>
      <c r="J3598" s="8" t="s">
        <v>4</v>
      </c>
      <c r="K3598" s="2" t="s">
        <v>39</v>
      </c>
      <c r="L3598" s="156" t="s">
        <v>47</v>
      </c>
      <c r="M3598" s="82">
        <f t="shared" si="211"/>
        <v>2</v>
      </c>
    </row>
    <row r="3599" spans="1:13" ht="45">
      <c r="A3599" s="3" t="s">
        <v>163</v>
      </c>
      <c r="B3599" s="2">
        <v>5</v>
      </c>
      <c r="C3599" s="2" t="s">
        <v>17</v>
      </c>
      <c r="D3599" s="2">
        <v>3</v>
      </c>
      <c r="E3599" s="2" t="s">
        <v>12</v>
      </c>
      <c r="F3599" s="140">
        <v>5</v>
      </c>
      <c r="G3599" s="2" t="s">
        <v>7</v>
      </c>
      <c r="H3599" s="139">
        <v>4</v>
      </c>
      <c r="J3599" s="8" t="s">
        <v>38</v>
      </c>
      <c r="K3599" s="2" t="s">
        <v>41</v>
      </c>
      <c r="L3599" s="156" t="s">
        <v>47</v>
      </c>
      <c r="M3599" s="82">
        <f t="shared" si="211"/>
        <v>2</v>
      </c>
    </row>
    <row r="3600" spans="1:13" ht="45">
      <c r="A3600" s="3" t="s">
        <v>114</v>
      </c>
      <c r="B3600" s="2">
        <v>5</v>
      </c>
      <c r="C3600" s="2" t="s">
        <v>4</v>
      </c>
      <c r="D3600" s="2">
        <v>3</v>
      </c>
      <c r="E3600" s="2" t="s">
        <v>13</v>
      </c>
      <c r="F3600" s="140">
        <v>4</v>
      </c>
      <c r="G3600" s="2" t="s">
        <v>8</v>
      </c>
      <c r="H3600" s="139">
        <v>4</v>
      </c>
      <c r="J3600" s="6" t="s">
        <v>20</v>
      </c>
      <c r="K3600" s="2" t="s">
        <v>44</v>
      </c>
      <c r="L3600" s="156" t="s">
        <v>47</v>
      </c>
      <c r="M3600" s="82">
        <f t="shared" si="211"/>
        <v>2</v>
      </c>
    </row>
    <row r="3601" spans="1:13" ht="60">
      <c r="A3601" s="3" t="s">
        <v>32</v>
      </c>
      <c r="B3601" s="2">
        <v>5</v>
      </c>
      <c r="C3601" s="2" t="s">
        <v>38</v>
      </c>
      <c r="D3601" s="2">
        <v>4</v>
      </c>
      <c r="E3601" s="2" t="s">
        <v>43</v>
      </c>
      <c r="F3601" s="140">
        <v>4</v>
      </c>
      <c r="G3601" s="2" t="s">
        <v>9</v>
      </c>
      <c r="H3601" s="139">
        <v>4</v>
      </c>
      <c r="J3601" s="8" t="s">
        <v>31</v>
      </c>
      <c r="K3601" s="2" t="s">
        <v>45</v>
      </c>
      <c r="L3601" s="156" t="s">
        <v>47</v>
      </c>
      <c r="M3601" s="82">
        <f t="shared" si="211"/>
        <v>2</v>
      </c>
    </row>
    <row r="3602" spans="1:13" ht="45">
      <c r="A3602" s="3" t="s">
        <v>115</v>
      </c>
      <c r="B3602" s="2">
        <v>5</v>
      </c>
      <c r="C3602" s="2" t="s">
        <v>27</v>
      </c>
      <c r="D3602" s="2">
        <v>4</v>
      </c>
      <c r="E3602" s="2" t="s">
        <v>14</v>
      </c>
      <c r="F3602" s="140">
        <v>4</v>
      </c>
      <c r="G3602" s="2" t="s">
        <v>10</v>
      </c>
      <c r="H3602" s="139">
        <v>4</v>
      </c>
      <c r="J3602" s="3" t="s">
        <v>33</v>
      </c>
      <c r="K3602" s="2" t="s">
        <v>49</v>
      </c>
      <c r="L3602" s="156" t="s">
        <v>47</v>
      </c>
      <c r="M3602" s="82">
        <f t="shared" si="211"/>
        <v>2</v>
      </c>
    </row>
    <row r="3603" spans="1:13" ht="45">
      <c r="A3603" s="3" t="s">
        <v>116</v>
      </c>
      <c r="B3603" s="2">
        <v>5</v>
      </c>
      <c r="C3603" s="2" t="s">
        <v>323</v>
      </c>
      <c r="D3603" s="2">
        <v>4</v>
      </c>
      <c r="E3603" s="2" t="s">
        <v>15</v>
      </c>
      <c r="F3603" s="140">
        <v>4</v>
      </c>
      <c r="G3603" s="2" t="s">
        <v>18</v>
      </c>
      <c r="H3603" s="139">
        <v>4</v>
      </c>
      <c r="J3603" s="8" t="s">
        <v>16</v>
      </c>
      <c r="K3603" s="2" t="s">
        <v>40</v>
      </c>
      <c r="L3603" s="156" t="s">
        <v>48</v>
      </c>
      <c r="M3603" s="82">
        <f t="shared" si="211"/>
        <v>0</v>
      </c>
    </row>
    <row r="3604" spans="1:13" ht="60">
      <c r="A3604" s="3" t="s">
        <v>117</v>
      </c>
      <c r="B3604" s="2">
        <v>3</v>
      </c>
      <c r="C3604" s="2" t="s">
        <v>130</v>
      </c>
      <c r="D3604" s="2">
        <v>4</v>
      </c>
      <c r="E3604" s="2" t="s">
        <v>16</v>
      </c>
      <c r="F3604" s="140">
        <v>4</v>
      </c>
      <c r="G3604" s="2" t="s">
        <v>252</v>
      </c>
      <c r="H3604" s="139">
        <v>4</v>
      </c>
      <c r="J3604" s="9" t="s">
        <v>27</v>
      </c>
      <c r="K3604" s="2" t="s">
        <v>476</v>
      </c>
      <c r="L3604" s="156" t="s">
        <v>47</v>
      </c>
      <c r="M3604" s="82">
        <f t="shared" si="211"/>
        <v>2</v>
      </c>
    </row>
    <row r="3605" spans="1:13" ht="45">
      <c r="A3605" s="3" t="s">
        <v>118</v>
      </c>
      <c r="B3605" s="2">
        <v>3</v>
      </c>
      <c r="C3605" s="2" t="s">
        <v>164</v>
      </c>
      <c r="D3605" s="2">
        <v>3</v>
      </c>
      <c r="E3605" s="2" t="s">
        <v>26</v>
      </c>
      <c r="F3605" s="140">
        <v>4</v>
      </c>
      <c r="G3605" s="2" t="s">
        <v>25</v>
      </c>
      <c r="H3605" s="139">
        <v>4</v>
      </c>
      <c r="J3605" s="6" t="s">
        <v>28</v>
      </c>
      <c r="K3605" s="2" t="s">
        <v>40</v>
      </c>
      <c r="L3605" s="156" t="s">
        <v>47</v>
      </c>
      <c r="M3605" s="82">
        <f t="shared" si="211"/>
        <v>2</v>
      </c>
    </row>
    <row r="3606" spans="1:13" ht="45">
      <c r="A3606" s="3" t="s">
        <v>161</v>
      </c>
      <c r="B3606" s="2">
        <v>5</v>
      </c>
      <c r="C3606" s="2" t="s">
        <v>31</v>
      </c>
      <c r="D3606" s="2">
        <v>4</v>
      </c>
      <c r="E3606" s="2" t="s">
        <v>23</v>
      </c>
      <c r="F3606" s="140">
        <v>4</v>
      </c>
      <c r="G3606" s="2" t="s">
        <v>28</v>
      </c>
      <c r="H3606" s="139">
        <v>4</v>
      </c>
      <c r="J3606" s="3" t="s">
        <v>119</v>
      </c>
      <c r="K3606" s="2" t="s">
        <v>46</v>
      </c>
      <c r="L3606" s="156" t="s">
        <v>47</v>
      </c>
      <c r="M3606" s="82">
        <f t="shared" si="211"/>
        <v>2</v>
      </c>
    </row>
    <row r="3607" spans="1:13" ht="45">
      <c r="A3607" s="3"/>
      <c r="B3607" s="57" t="s">
        <v>132</v>
      </c>
      <c r="C3607" s="2" t="s">
        <v>30</v>
      </c>
      <c r="D3607" s="2">
        <v>4</v>
      </c>
      <c r="E3607" s="2" t="s">
        <v>490</v>
      </c>
      <c r="F3607" s="140">
        <v>4</v>
      </c>
      <c r="G3607" s="2" t="s">
        <v>29</v>
      </c>
      <c r="H3607" s="139">
        <v>4</v>
      </c>
      <c r="J3607" s="9" t="s">
        <v>31</v>
      </c>
      <c r="K3607" s="2" t="s">
        <v>51</v>
      </c>
      <c r="L3607" s="156" t="s">
        <v>47</v>
      </c>
      <c r="M3607" s="82">
        <f t="shared" si="211"/>
        <v>2</v>
      </c>
    </row>
    <row r="3608" spans="1:13" ht="30.75" thickBot="1">
      <c r="A3608" s="3"/>
      <c r="B3608" s="57" t="s">
        <v>132</v>
      </c>
      <c r="C3608" s="2"/>
      <c r="D3608" s="58" t="s">
        <v>132</v>
      </c>
      <c r="E3608" s="2" t="s">
        <v>144</v>
      </c>
      <c r="F3608" s="140">
        <v>4</v>
      </c>
      <c r="G3608" s="2" t="s">
        <v>318</v>
      </c>
      <c r="H3608" s="58">
        <v>4</v>
      </c>
      <c r="J3608" s="78" t="s">
        <v>117</v>
      </c>
      <c r="K3608" s="140" t="s">
        <v>152</v>
      </c>
      <c r="L3608" s="156" t="s">
        <v>48</v>
      </c>
      <c r="M3608" s="82">
        <f t="shared" si="211"/>
        <v>0</v>
      </c>
    </row>
    <row r="3609" spans="1:13" ht="30.75" thickBot="1">
      <c r="A3609" s="3"/>
      <c r="B3609" s="57" t="s">
        <v>132</v>
      </c>
      <c r="C3609" s="2"/>
      <c r="D3609" s="58" t="s">
        <v>132</v>
      </c>
      <c r="E3609" s="2" t="s">
        <v>478</v>
      </c>
      <c r="F3609" s="58">
        <v>5</v>
      </c>
      <c r="G3609" s="2" t="s">
        <v>269</v>
      </c>
      <c r="H3609" s="58">
        <v>4</v>
      </c>
      <c r="J3609" s="157" t="s">
        <v>135</v>
      </c>
      <c r="K3609" s="42" t="s">
        <v>107</v>
      </c>
      <c r="L3609" s="158"/>
      <c r="M3609" s="83"/>
    </row>
    <row r="3610" spans="1:13" ht="15.75" thickBot="1">
      <c r="A3610" s="4"/>
      <c r="B3610" s="58" t="s">
        <v>132</v>
      </c>
      <c r="C3610" s="5"/>
      <c r="D3610" s="58" t="s">
        <v>132</v>
      </c>
      <c r="E3610" s="5"/>
      <c r="F3610" s="58" t="s">
        <v>132</v>
      </c>
      <c r="G3610" s="5"/>
      <c r="H3610" s="58" t="s">
        <v>132</v>
      </c>
      <c r="K3610" s="90"/>
    </row>
    <row r="3611" spans="1:13" ht="15.75" thickBot="1">
      <c r="A3611"/>
      <c r="B3611"/>
      <c r="C3611"/>
      <c r="D3611"/>
      <c r="E3611"/>
      <c r="F3611"/>
      <c r="G3611"/>
      <c r="H3611"/>
      <c r="J3611"/>
      <c r="K3611"/>
      <c r="L3611"/>
    </row>
    <row r="3612" spans="1:13" ht="19.5" thickBot="1">
      <c r="A3612" s="391">
        <v>45503</v>
      </c>
      <c r="B3612" s="392"/>
      <c r="C3612" s="392"/>
      <c r="D3612" s="392"/>
      <c r="E3612" s="392"/>
      <c r="F3612" s="392"/>
      <c r="G3612" s="393"/>
      <c r="H3612" s="89">
        <f>SUM(B3614:B3627,D3614:D3627,F3614:F3627,H3614:H3627)+SUM(M3613:M3625)</f>
        <v>214</v>
      </c>
      <c r="J3612" s="53" t="s">
        <v>34</v>
      </c>
      <c r="K3612" s="54" t="s">
        <v>35</v>
      </c>
      <c r="L3612" s="91" t="s">
        <v>50</v>
      </c>
      <c r="M3612" s="161" t="s">
        <v>151</v>
      </c>
    </row>
    <row r="3613" spans="1:13" ht="60.75" thickBot="1">
      <c r="A3613" s="49" t="s">
        <v>0</v>
      </c>
      <c r="B3613" s="51" t="s">
        <v>120</v>
      </c>
      <c r="C3613" s="50" t="s">
        <v>1</v>
      </c>
      <c r="D3613" s="51" t="s">
        <v>120</v>
      </c>
      <c r="E3613" s="50" t="s">
        <v>112</v>
      </c>
      <c r="F3613" s="51" t="s">
        <v>120</v>
      </c>
      <c r="G3613" s="50" t="s">
        <v>131</v>
      </c>
      <c r="H3613" s="52" t="s">
        <v>120</v>
      </c>
      <c r="I3613" s="155">
        <f>H3612/230</f>
        <v>0.93043478260869561</v>
      </c>
      <c r="J3613" s="10" t="s">
        <v>21</v>
      </c>
      <c r="K3613" s="46" t="s">
        <v>467</v>
      </c>
      <c r="L3613" s="159" t="s">
        <v>47</v>
      </c>
      <c r="M3613" s="160">
        <f t="shared" ref="M3613:M3625" si="212">IF(L3613="✔",2,0)</f>
        <v>2</v>
      </c>
    </row>
    <row r="3614" spans="1:13" ht="45">
      <c r="A3614" s="47" t="s">
        <v>424</v>
      </c>
      <c r="B3614" s="48">
        <v>5</v>
      </c>
      <c r="C3614" s="48" t="s">
        <v>2</v>
      </c>
      <c r="D3614" s="48">
        <v>4</v>
      </c>
      <c r="E3614" s="48" t="s">
        <v>11</v>
      </c>
      <c r="F3614" s="55">
        <v>5</v>
      </c>
      <c r="G3614" s="48" t="s">
        <v>5</v>
      </c>
      <c r="H3614" s="138">
        <v>4</v>
      </c>
      <c r="J3614" s="7" t="s">
        <v>2</v>
      </c>
      <c r="K3614" s="2" t="s">
        <v>37</v>
      </c>
      <c r="L3614" s="156" t="s">
        <v>47</v>
      </c>
      <c r="M3614" s="82">
        <f t="shared" si="212"/>
        <v>2</v>
      </c>
    </row>
    <row r="3615" spans="1:13" ht="45">
      <c r="A3615" s="3" t="s">
        <v>113</v>
      </c>
      <c r="B3615" s="2">
        <v>4</v>
      </c>
      <c r="C3615" s="2" t="s">
        <v>21</v>
      </c>
      <c r="D3615" s="2">
        <v>2</v>
      </c>
      <c r="E3615" s="2" t="s">
        <v>479</v>
      </c>
      <c r="F3615" s="140">
        <v>5</v>
      </c>
      <c r="G3615" s="2" t="s">
        <v>6</v>
      </c>
      <c r="H3615" s="139">
        <v>4</v>
      </c>
      <c r="J3615" s="8" t="s">
        <v>4</v>
      </c>
      <c r="K3615" s="2" t="s">
        <v>39</v>
      </c>
      <c r="L3615" s="156" t="s">
        <v>47</v>
      </c>
      <c r="M3615" s="82">
        <f t="shared" si="212"/>
        <v>2</v>
      </c>
    </row>
    <row r="3616" spans="1:13" ht="45">
      <c r="A3616" s="3" t="s">
        <v>163</v>
      </c>
      <c r="B3616" s="2">
        <v>5</v>
      </c>
      <c r="C3616" s="2" t="s">
        <v>17</v>
      </c>
      <c r="D3616" s="2">
        <v>3</v>
      </c>
      <c r="E3616" s="2" t="s">
        <v>12</v>
      </c>
      <c r="F3616" s="140">
        <v>5</v>
      </c>
      <c r="G3616" s="2" t="s">
        <v>7</v>
      </c>
      <c r="H3616" s="139">
        <v>4</v>
      </c>
      <c r="J3616" s="8" t="s">
        <v>38</v>
      </c>
      <c r="K3616" s="2" t="s">
        <v>41</v>
      </c>
      <c r="L3616" s="156" t="s">
        <v>47</v>
      </c>
      <c r="M3616" s="82">
        <f t="shared" si="212"/>
        <v>2</v>
      </c>
    </row>
    <row r="3617" spans="1:13" ht="45">
      <c r="A3617" s="3" t="s">
        <v>114</v>
      </c>
      <c r="B3617" s="2">
        <v>5</v>
      </c>
      <c r="C3617" s="2" t="s">
        <v>4</v>
      </c>
      <c r="D3617" s="2">
        <v>3</v>
      </c>
      <c r="E3617" s="2" t="s">
        <v>13</v>
      </c>
      <c r="F3617" s="140">
        <v>4</v>
      </c>
      <c r="G3617" s="2" t="s">
        <v>8</v>
      </c>
      <c r="H3617" s="139">
        <v>4</v>
      </c>
      <c r="J3617" s="6" t="s">
        <v>20</v>
      </c>
      <c r="K3617" s="2" t="s">
        <v>44</v>
      </c>
      <c r="L3617" s="156" t="s">
        <v>47</v>
      </c>
      <c r="M3617" s="82">
        <f t="shared" si="212"/>
        <v>2</v>
      </c>
    </row>
    <row r="3618" spans="1:13" ht="60">
      <c r="A3618" s="3" t="s">
        <v>32</v>
      </c>
      <c r="B3618" s="2">
        <v>5</v>
      </c>
      <c r="C3618" s="2" t="s">
        <v>38</v>
      </c>
      <c r="D3618" s="2">
        <v>4</v>
      </c>
      <c r="E3618" s="2" t="s">
        <v>43</v>
      </c>
      <c r="F3618" s="140">
        <v>4</v>
      </c>
      <c r="G3618" s="2" t="s">
        <v>9</v>
      </c>
      <c r="H3618" s="139">
        <v>4</v>
      </c>
      <c r="J3618" s="8" t="s">
        <v>31</v>
      </c>
      <c r="K3618" s="2" t="s">
        <v>45</v>
      </c>
      <c r="L3618" s="156" t="s">
        <v>47</v>
      </c>
      <c r="M3618" s="82">
        <f t="shared" si="212"/>
        <v>2</v>
      </c>
    </row>
    <row r="3619" spans="1:13" ht="45">
      <c r="A3619" s="3" t="s">
        <v>115</v>
      </c>
      <c r="B3619" s="2">
        <v>5</v>
      </c>
      <c r="C3619" s="2" t="s">
        <v>27</v>
      </c>
      <c r="D3619" s="2">
        <v>4</v>
      </c>
      <c r="E3619" s="2" t="s">
        <v>14</v>
      </c>
      <c r="F3619" s="140">
        <v>4</v>
      </c>
      <c r="G3619" s="2" t="s">
        <v>10</v>
      </c>
      <c r="H3619" s="139">
        <v>4</v>
      </c>
      <c r="J3619" s="3" t="s">
        <v>33</v>
      </c>
      <c r="K3619" s="2" t="s">
        <v>49</v>
      </c>
      <c r="L3619" s="156" t="s">
        <v>47</v>
      </c>
      <c r="M3619" s="82">
        <f t="shared" si="212"/>
        <v>2</v>
      </c>
    </row>
    <row r="3620" spans="1:13" ht="45">
      <c r="A3620" s="3" t="s">
        <v>116</v>
      </c>
      <c r="B3620" s="2">
        <v>5</v>
      </c>
      <c r="C3620" s="2" t="s">
        <v>323</v>
      </c>
      <c r="D3620" s="2">
        <v>4</v>
      </c>
      <c r="E3620" s="2" t="s">
        <v>15</v>
      </c>
      <c r="F3620" s="140">
        <v>4</v>
      </c>
      <c r="G3620" s="2" t="s">
        <v>18</v>
      </c>
      <c r="H3620" s="139">
        <v>4</v>
      </c>
      <c r="J3620" s="8" t="s">
        <v>16</v>
      </c>
      <c r="K3620" s="2" t="s">
        <v>40</v>
      </c>
      <c r="L3620" s="156" t="s">
        <v>48</v>
      </c>
      <c r="M3620" s="82">
        <f t="shared" si="212"/>
        <v>0</v>
      </c>
    </row>
    <row r="3621" spans="1:13" ht="60">
      <c r="A3621" s="3" t="s">
        <v>117</v>
      </c>
      <c r="B3621" s="2">
        <v>3</v>
      </c>
      <c r="C3621" s="2" t="s">
        <v>130</v>
      </c>
      <c r="D3621" s="2">
        <v>4</v>
      </c>
      <c r="E3621" s="2" t="s">
        <v>16</v>
      </c>
      <c r="F3621" s="140">
        <v>4</v>
      </c>
      <c r="G3621" s="2" t="s">
        <v>252</v>
      </c>
      <c r="H3621" s="139">
        <v>4</v>
      </c>
      <c r="J3621" s="9" t="s">
        <v>27</v>
      </c>
      <c r="K3621" s="2" t="s">
        <v>476</v>
      </c>
      <c r="L3621" s="156" t="s">
        <v>47</v>
      </c>
      <c r="M3621" s="82">
        <f t="shared" si="212"/>
        <v>2</v>
      </c>
    </row>
    <row r="3622" spans="1:13" ht="45">
      <c r="A3622" s="3" t="s">
        <v>118</v>
      </c>
      <c r="B3622" s="2">
        <v>3</v>
      </c>
      <c r="C3622" s="2" t="s">
        <v>164</v>
      </c>
      <c r="D3622" s="2">
        <v>3</v>
      </c>
      <c r="E3622" s="2" t="s">
        <v>26</v>
      </c>
      <c r="F3622" s="140">
        <v>4</v>
      </c>
      <c r="G3622" s="2" t="s">
        <v>25</v>
      </c>
      <c r="H3622" s="139">
        <v>4</v>
      </c>
      <c r="J3622" s="6" t="s">
        <v>28</v>
      </c>
      <c r="K3622" s="2" t="s">
        <v>40</v>
      </c>
      <c r="L3622" s="156" t="s">
        <v>47</v>
      </c>
      <c r="M3622" s="82">
        <f t="shared" si="212"/>
        <v>2</v>
      </c>
    </row>
    <row r="3623" spans="1:13" ht="45">
      <c r="A3623" s="3" t="s">
        <v>161</v>
      </c>
      <c r="B3623" s="2">
        <v>5</v>
      </c>
      <c r="C3623" s="2" t="s">
        <v>31</v>
      </c>
      <c r="D3623" s="2">
        <v>4</v>
      </c>
      <c r="E3623" s="2" t="s">
        <v>23</v>
      </c>
      <c r="F3623" s="140">
        <v>4</v>
      </c>
      <c r="G3623" s="2" t="s">
        <v>28</v>
      </c>
      <c r="H3623" s="139">
        <v>4</v>
      </c>
      <c r="J3623" s="3" t="s">
        <v>119</v>
      </c>
      <c r="K3623" s="2" t="s">
        <v>46</v>
      </c>
      <c r="L3623" s="156" t="s">
        <v>47</v>
      </c>
      <c r="M3623" s="82">
        <f t="shared" si="212"/>
        <v>2</v>
      </c>
    </row>
    <row r="3624" spans="1:13" ht="45">
      <c r="A3624" s="3"/>
      <c r="B3624" s="57" t="s">
        <v>132</v>
      </c>
      <c r="C3624" s="2" t="s">
        <v>30</v>
      </c>
      <c r="D3624" s="2">
        <v>4</v>
      </c>
      <c r="E3624" s="2" t="s">
        <v>490</v>
      </c>
      <c r="F3624" s="140">
        <v>4</v>
      </c>
      <c r="G3624" s="2" t="s">
        <v>29</v>
      </c>
      <c r="H3624" s="139">
        <v>4</v>
      </c>
      <c r="J3624" s="9" t="s">
        <v>31</v>
      </c>
      <c r="K3624" s="2" t="s">
        <v>51</v>
      </c>
      <c r="L3624" s="156" t="s">
        <v>47</v>
      </c>
      <c r="M3624" s="82">
        <f t="shared" si="212"/>
        <v>2</v>
      </c>
    </row>
    <row r="3625" spans="1:13" ht="30.75" thickBot="1">
      <c r="A3625" s="3"/>
      <c r="B3625" s="57" t="s">
        <v>132</v>
      </c>
      <c r="C3625" s="2"/>
      <c r="D3625" s="58" t="s">
        <v>132</v>
      </c>
      <c r="E3625" s="2" t="s">
        <v>144</v>
      </c>
      <c r="F3625" s="140">
        <v>4</v>
      </c>
      <c r="G3625" s="2" t="s">
        <v>318</v>
      </c>
      <c r="H3625" s="58">
        <v>4</v>
      </c>
      <c r="J3625" s="78" t="s">
        <v>117</v>
      </c>
      <c r="K3625" s="140" t="s">
        <v>152</v>
      </c>
      <c r="L3625" s="156" t="s">
        <v>48</v>
      </c>
      <c r="M3625" s="82">
        <f t="shared" si="212"/>
        <v>0</v>
      </c>
    </row>
    <row r="3626" spans="1:13" ht="30.75" thickBot="1">
      <c r="A3626" s="3"/>
      <c r="B3626" s="57" t="s">
        <v>132</v>
      </c>
      <c r="C3626" s="2"/>
      <c r="D3626" s="58" t="s">
        <v>132</v>
      </c>
      <c r="E3626" s="2" t="s">
        <v>478</v>
      </c>
      <c r="F3626" s="58">
        <v>5</v>
      </c>
      <c r="G3626" s="2" t="s">
        <v>269</v>
      </c>
      <c r="H3626" s="58">
        <v>4</v>
      </c>
      <c r="J3626" s="157" t="s">
        <v>135</v>
      </c>
      <c r="K3626" s="42" t="s">
        <v>107</v>
      </c>
      <c r="L3626" s="158"/>
      <c r="M3626" s="83"/>
    </row>
    <row r="3627" spans="1:13" ht="15.75" thickBot="1">
      <c r="A3627" s="4"/>
      <c r="B3627" s="58" t="s">
        <v>132</v>
      </c>
      <c r="C3627" s="5"/>
      <c r="D3627" s="58" t="s">
        <v>132</v>
      </c>
      <c r="E3627" s="5"/>
      <c r="F3627" s="58" t="s">
        <v>132</v>
      </c>
      <c r="G3627" s="5"/>
      <c r="H3627" s="58" t="s">
        <v>132</v>
      </c>
      <c r="K3627" s="90"/>
    </row>
    <row r="3628" spans="1:13" ht="15.75" thickBot="1">
      <c r="A3628"/>
      <c r="B3628"/>
      <c r="C3628"/>
      <c r="D3628"/>
      <c r="E3628"/>
      <c r="F3628"/>
      <c r="G3628"/>
      <c r="H3628"/>
      <c r="J3628"/>
      <c r="K3628"/>
      <c r="L3628"/>
    </row>
    <row r="3629" spans="1:13" ht="19.5" thickBot="1">
      <c r="A3629" s="391">
        <v>45504</v>
      </c>
      <c r="B3629" s="392"/>
      <c r="C3629" s="392"/>
      <c r="D3629" s="392"/>
      <c r="E3629" s="392"/>
      <c r="F3629" s="392"/>
      <c r="G3629" s="393"/>
      <c r="H3629" s="89">
        <f>SUM(B3631:B3644,D3631:D3644,F3631:F3644,H3631:H3644)+SUM(M3630:M3642)</f>
        <v>213</v>
      </c>
      <c r="J3629" s="53" t="s">
        <v>34</v>
      </c>
      <c r="K3629" s="54" t="s">
        <v>35</v>
      </c>
      <c r="L3629" s="91" t="s">
        <v>50</v>
      </c>
      <c r="M3629" s="161" t="s">
        <v>151</v>
      </c>
    </row>
    <row r="3630" spans="1:13" ht="60.75" thickBot="1">
      <c r="A3630" s="49" t="s">
        <v>0</v>
      </c>
      <c r="B3630" s="51" t="s">
        <v>120</v>
      </c>
      <c r="C3630" s="50" t="s">
        <v>1</v>
      </c>
      <c r="D3630" s="51" t="s">
        <v>120</v>
      </c>
      <c r="E3630" s="50" t="s">
        <v>112</v>
      </c>
      <c r="F3630" s="51" t="s">
        <v>120</v>
      </c>
      <c r="G3630" s="50" t="s">
        <v>131</v>
      </c>
      <c r="H3630" s="52" t="s">
        <v>120</v>
      </c>
      <c r="I3630" s="155">
        <f>H3629/230</f>
        <v>0.92608695652173911</v>
      </c>
      <c r="J3630" s="10" t="s">
        <v>21</v>
      </c>
      <c r="K3630" s="46" t="s">
        <v>467</v>
      </c>
      <c r="L3630" s="159" t="s">
        <v>47</v>
      </c>
      <c r="M3630" s="160">
        <f t="shared" ref="M3630:M3642" si="213">IF(L3630="✔",2,0)</f>
        <v>2</v>
      </c>
    </row>
    <row r="3631" spans="1:13" ht="45">
      <c r="A3631" s="47" t="s">
        <v>424</v>
      </c>
      <c r="B3631" s="48">
        <v>5</v>
      </c>
      <c r="C3631" s="48" t="s">
        <v>2</v>
      </c>
      <c r="D3631" s="48">
        <v>4</v>
      </c>
      <c r="E3631" s="48" t="s">
        <v>11</v>
      </c>
      <c r="F3631" s="55">
        <v>5</v>
      </c>
      <c r="G3631" s="48" t="s">
        <v>5</v>
      </c>
      <c r="H3631" s="138">
        <v>4</v>
      </c>
      <c r="J3631" s="7" t="s">
        <v>2</v>
      </c>
      <c r="K3631" s="2" t="s">
        <v>37</v>
      </c>
      <c r="L3631" s="156" t="s">
        <v>47</v>
      </c>
      <c r="M3631" s="82">
        <f t="shared" si="213"/>
        <v>2</v>
      </c>
    </row>
    <row r="3632" spans="1:13" ht="45">
      <c r="A3632" s="3" t="s">
        <v>113</v>
      </c>
      <c r="B3632" s="2">
        <v>4</v>
      </c>
      <c r="C3632" s="2" t="s">
        <v>21</v>
      </c>
      <c r="D3632" s="2">
        <v>2</v>
      </c>
      <c r="E3632" s="2" t="s">
        <v>479</v>
      </c>
      <c r="F3632" s="140">
        <v>5</v>
      </c>
      <c r="G3632" s="2" t="s">
        <v>6</v>
      </c>
      <c r="H3632" s="139">
        <v>4</v>
      </c>
      <c r="J3632" s="8" t="s">
        <v>4</v>
      </c>
      <c r="K3632" s="2" t="s">
        <v>39</v>
      </c>
      <c r="L3632" s="156" t="s">
        <v>47</v>
      </c>
      <c r="M3632" s="82">
        <f t="shared" si="213"/>
        <v>2</v>
      </c>
    </row>
    <row r="3633" spans="1:13" ht="45">
      <c r="A3633" s="3" t="s">
        <v>163</v>
      </c>
      <c r="B3633" s="2">
        <v>5</v>
      </c>
      <c r="C3633" s="2" t="s">
        <v>17</v>
      </c>
      <c r="D3633" s="2">
        <v>2</v>
      </c>
      <c r="E3633" s="2" t="s">
        <v>12</v>
      </c>
      <c r="F3633" s="140">
        <v>5</v>
      </c>
      <c r="G3633" s="2" t="s">
        <v>7</v>
      </c>
      <c r="H3633" s="139">
        <v>4</v>
      </c>
      <c r="J3633" s="8" t="s">
        <v>38</v>
      </c>
      <c r="K3633" s="2" t="s">
        <v>41</v>
      </c>
      <c r="L3633" s="156" t="s">
        <v>47</v>
      </c>
      <c r="M3633" s="82">
        <f t="shared" si="213"/>
        <v>2</v>
      </c>
    </row>
    <row r="3634" spans="1:13" ht="45">
      <c r="A3634" s="3" t="s">
        <v>114</v>
      </c>
      <c r="B3634" s="2">
        <v>5</v>
      </c>
      <c r="C3634" s="2" t="s">
        <v>4</v>
      </c>
      <c r="D3634" s="2">
        <v>3</v>
      </c>
      <c r="E3634" s="2" t="s">
        <v>13</v>
      </c>
      <c r="F3634" s="140">
        <v>4</v>
      </c>
      <c r="G3634" s="2" t="s">
        <v>8</v>
      </c>
      <c r="H3634" s="139">
        <v>4</v>
      </c>
      <c r="J3634" s="6" t="s">
        <v>20</v>
      </c>
      <c r="K3634" s="2" t="s">
        <v>44</v>
      </c>
      <c r="L3634" s="156" t="s">
        <v>47</v>
      </c>
      <c r="M3634" s="82">
        <f t="shared" si="213"/>
        <v>2</v>
      </c>
    </row>
    <row r="3635" spans="1:13" ht="60">
      <c r="A3635" s="3" t="s">
        <v>32</v>
      </c>
      <c r="B3635" s="2">
        <v>5</v>
      </c>
      <c r="C3635" s="2" t="s">
        <v>38</v>
      </c>
      <c r="D3635" s="2">
        <v>3</v>
      </c>
      <c r="E3635" s="2" t="s">
        <v>43</v>
      </c>
      <c r="F3635" s="140">
        <v>4</v>
      </c>
      <c r="G3635" s="2" t="s">
        <v>9</v>
      </c>
      <c r="H3635" s="139">
        <v>4</v>
      </c>
      <c r="J3635" s="8" t="s">
        <v>31</v>
      </c>
      <c r="K3635" s="2" t="s">
        <v>45</v>
      </c>
      <c r="L3635" s="156" t="s">
        <v>47</v>
      </c>
      <c r="M3635" s="82">
        <f t="shared" si="213"/>
        <v>2</v>
      </c>
    </row>
    <row r="3636" spans="1:13" ht="45">
      <c r="A3636" s="3" t="s">
        <v>115</v>
      </c>
      <c r="B3636" s="2">
        <v>5</v>
      </c>
      <c r="C3636" s="2" t="s">
        <v>27</v>
      </c>
      <c r="D3636" s="2">
        <v>4</v>
      </c>
      <c r="E3636" s="2" t="s">
        <v>14</v>
      </c>
      <c r="F3636" s="140">
        <v>4</v>
      </c>
      <c r="G3636" s="2" t="s">
        <v>10</v>
      </c>
      <c r="H3636" s="139">
        <v>4</v>
      </c>
      <c r="J3636" s="3" t="s">
        <v>33</v>
      </c>
      <c r="K3636" s="2" t="s">
        <v>49</v>
      </c>
      <c r="L3636" s="156" t="s">
        <v>47</v>
      </c>
      <c r="M3636" s="82">
        <f t="shared" si="213"/>
        <v>2</v>
      </c>
    </row>
    <row r="3637" spans="1:13" ht="45">
      <c r="A3637" s="3" t="s">
        <v>116</v>
      </c>
      <c r="B3637" s="2">
        <v>5</v>
      </c>
      <c r="C3637" s="2" t="s">
        <v>323</v>
      </c>
      <c r="D3637" s="2">
        <v>3</v>
      </c>
      <c r="E3637" s="2" t="s">
        <v>15</v>
      </c>
      <c r="F3637" s="140">
        <v>4</v>
      </c>
      <c r="G3637" s="2" t="s">
        <v>18</v>
      </c>
      <c r="H3637" s="139">
        <v>4</v>
      </c>
      <c r="J3637" s="8" t="s">
        <v>16</v>
      </c>
      <c r="K3637" s="2" t="s">
        <v>40</v>
      </c>
      <c r="L3637" s="156" t="s">
        <v>48</v>
      </c>
      <c r="M3637" s="82">
        <f t="shared" si="213"/>
        <v>0</v>
      </c>
    </row>
    <row r="3638" spans="1:13" ht="60">
      <c r="A3638" s="3" t="s">
        <v>117</v>
      </c>
      <c r="B3638" s="2">
        <v>3</v>
      </c>
      <c r="C3638" s="2" t="s">
        <v>130</v>
      </c>
      <c r="D3638" s="2">
        <v>4</v>
      </c>
      <c r="E3638" s="2" t="s">
        <v>16</v>
      </c>
      <c r="F3638" s="140">
        <v>4</v>
      </c>
      <c r="G3638" s="2" t="s">
        <v>252</v>
      </c>
      <c r="H3638" s="139">
        <v>4</v>
      </c>
      <c r="J3638" s="9" t="s">
        <v>27</v>
      </c>
      <c r="K3638" s="2" t="s">
        <v>476</v>
      </c>
      <c r="L3638" s="156" t="s">
        <v>47</v>
      </c>
      <c r="M3638" s="82">
        <f t="shared" si="213"/>
        <v>2</v>
      </c>
    </row>
    <row r="3639" spans="1:13" ht="45">
      <c r="A3639" s="3" t="s">
        <v>118</v>
      </c>
      <c r="B3639" s="2">
        <v>5</v>
      </c>
      <c r="C3639" s="2" t="s">
        <v>164</v>
      </c>
      <c r="D3639" s="2">
        <v>3</v>
      </c>
      <c r="E3639" s="2" t="s">
        <v>26</v>
      </c>
      <c r="F3639" s="140">
        <v>4</v>
      </c>
      <c r="G3639" s="2" t="s">
        <v>25</v>
      </c>
      <c r="H3639" s="139">
        <v>4</v>
      </c>
      <c r="J3639" s="6" t="s">
        <v>28</v>
      </c>
      <c r="K3639" s="2" t="s">
        <v>40</v>
      </c>
      <c r="L3639" s="156" t="s">
        <v>47</v>
      </c>
      <c r="M3639" s="82">
        <f t="shared" si="213"/>
        <v>2</v>
      </c>
    </row>
    <row r="3640" spans="1:13" ht="45">
      <c r="A3640" s="3" t="s">
        <v>161</v>
      </c>
      <c r="B3640" s="2">
        <v>5</v>
      </c>
      <c r="C3640" s="2" t="s">
        <v>31</v>
      </c>
      <c r="D3640" s="2">
        <v>4</v>
      </c>
      <c r="E3640" s="2" t="s">
        <v>23</v>
      </c>
      <c r="F3640" s="140">
        <v>4</v>
      </c>
      <c r="G3640" s="2" t="s">
        <v>28</v>
      </c>
      <c r="H3640" s="139">
        <v>4</v>
      </c>
      <c r="J3640" s="3" t="s">
        <v>119</v>
      </c>
      <c r="K3640" s="2" t="s">
        <v>46</v>
      </c>
      <c r="L3640" s="156" t="s">
        <v>47</v>
      </c>
      <c r="M3640" s="82">
        <f t="shared" si="213"/>
        <v>2</v>
      </c>
    </row>
    <row r="3641" spans="1:13" ht="45">
      <c r="A3641" s="3"/>
      <c r="B3641" s="57" t="s">
        <v>132</v>
      </c>
      <c r="C3641" s="2" t="s">
        <v>30</v>
      </c>
      <c r="D3641" s="2">
        <v>4</v>
      </c>
      <c r="E3641" s="2" t="s">
        <v>490</v>
      </c>
      <c r="F3641" s="140">
        <v>4</v>
      </c>
      <c r="G3641" s="2" t="s">
        <v>29</v>
      </c>
      <c r="H3641" s="139">
        <v>4</v>
      </c>
      <c r="J3641" s="9" t="s">
        <v>31</v>
      </c>
      <c r="K3641" s="2" t="s">
        <v>51</v>
      </c>
      <c r="L3641" s="156" t="s">
        <v>47</v>
      </c>
      <c r="M3641" s="82">
        <f t="shared" si="213"/>
        <v>2</v>
      </c>
    </row>
    <row r="3642" spans="1:13" ht="30.75" thickBot="1">
      <c r="A3642" s="3"/>
      <c r="B3642" s="57" t="s">
        <v>132</v>
      </c>
      <c r="C3642" s="2"/>
      <c r="D3642" s="58" t="s">
        <v>132</v>
      </c>
      <c r="E3642" s="2" t="s">
        <v>144</v>
      </c>
      <c r="F3642" s="140">
        <v>4</v>
      </c>
      <c r="G3642" s="2" t="s">
        <v>318</v>
      </c>
      <c r="H3642" s="58">
        <v>4</v>
      </c>
      <c r="J3642" s="78" t="s">
        <v>117</v>
      </c>
      <c r="K3642" s="140" t="s">
        <v>152</v>
      </c>
      <c r="L3642" s="156" t="s">
        <v>48</v>
      </c>
      <c r="M3642" s="82">
        <f t="shared" si="213"/>
        <v>0</v>
      </c>
    </row>
    <row r="3643" spans="1:13" ht="30.75" thickBot="1">
      <c r="A3643" s="3"/>
      <c r="B3643" s="57" t="s">
        <v>132</v>
      </c>
      <c r="C3643" s="2"/>
      <c r="D3643" s="58" t="s">
        <v>132</v>
      </c>
      <c r="E3643" s="2" t="s">
        <v>478</v>
      </c>
      <c r="F3643" s="58">
        <v>5</v>
      </c>
      <c r="G3643" s="2" t="s">
        <v>269</v>
      </c>
      <c r="H3643" s="58">
        <v>4</v>
      </c>
      <c r="J3643" s="157" t="s">
        <v>135</v>
      </c>
      <c r="K3643" s="42" t="s">
        <v>107</v>
      </c>
      <c r="L3643" s="158"/>
      <c r="M3643" s="83"/>
    </row>
    <row r="3644" spans="1:13" ht="15.75" thickBot="1">
      <c r="A3644" s="4"/>
      <c r="B3644" s="58" t="s">
        <v>132</v>
      </c>
      <c r="C3644" s="5"/>
      <c r="D3644" s="58" t="s">
        <v>132</v>
      </c>
      <c r="E3644" s="5"/>
      <c r="F3644" s="58" t="s">
        <v>132</v>
      </c>
      <c r="G3644" s="5"/>
      <c r="H3644" s="58" t="s">
        <v>132</v>
      </c>
      <c r="K3644" s="90"/>
    </row>
    <row r="3645" spans="1:13" ht="15.75" thickBot="1">
      <c r="A3645"/>
      <c r="B3645"/>
      <c r="C3645"/>
      <c r="D3645"/>
      <c r="E3645"/>
      <c r="F3645"/>
      <c r="G3645"/>
      <c r="H3645"/>
      <c r="J3645"/>
      <c r="K3645"/>
      <c r="L3645"/>
    </row>
    <row r="3646" spans="1:13" ht="19.5" thickBot="1">
      <c r="A3646" s="391">
        <v>45505</v>
      </c>
      <c r="B3646" s="392"/>
      <c r="C3646" s="392"/>
      <c r="D3646" s="392"/>
      <c r="E3646" s="392"/>
      <c r="F3646" s="392"/>
      <c r="G3646" s="393"/>
      <c r="H3646" s="89">
        <f>SUM(B3648:B3661,D3648:D3661,F3648:F3661,H3648:H3661)+SUM(M3647:M3659)</f>
        <v>213</v>
      </c>
      <c r="J3646" s="53" t="s">
        <v>34</v>
      </c>
      <c r="K3646" s="54" t="s">
        <v>35</v>
      </c>
      <c r="L3646" s="91" t="s">
        <v>50</v>
      </c>
      <c r="M3646" s="161" t="s">
        <v>151</v>
      </c>
    </row>
    <row r="3647" spans="1:13" ht="60.75" thickBot="1">
      <c r="A3647" s="49" t="s">
        <v>0</v>
      </c>
      <c r="B3647" s="51" t="s">
        <v>120</v>
      </c>
      <c r="C3647" s="50" t="s">
        <v>1</v>
      </c>
      <c r="D3647" s="51" t="s">
        <v>120</v>
      </c>
      <c r="E3647" s="50" t="s">
        <v>112</v>
      </c>
      <c r="F3647" s="51" t="s">
        <v>120</v>
      </c>
      <c r="G3647" s="50" t="s">
        <v>131</v>
      </c>
      <c r="H3647" s="52" t="s">
        <v>120</v>
      </c>
      <c r="I3647" s="155">
        <f>H3646/230</f>
        <v>0.92608695652173911</v>
      </c>
      <c r="J3647" s="10" t="s">
        <v>21</v>
      </c>
      <c r="K3647" s="46" t="s">
        <v>467</v>
      </c>
      <c r="L3647" s="159" t="s">
        <v>47</v>
      </c>
      <c r="M3647" s="160">
        <f t="shared" ref="M3647:M3659" si="214">IF(L3647="✔",2,0)</f>
        <v>2</v>
      </c>
    </row>
    <row r="3648" spans="1:13" ht="45">
      <c r="A3648" s="47" t="s">
        <v>424</v>
      </c>
      <c r="B3648" s="48">
        <v>5</v>
      </c>
      <c r="C3648" s="48" t="s">
        <v>2</v>
      </c>
      <c r="D3648" s="48">
        <v>4</v>
      </c>
      <c r="E3648" s="48" t="s">
        <v>11</v>
      </c>
      <c r="F3648" s="55">
        <v>5</v>
      </c>
      <c r="G3648" s="48" t="s">
        <v>5</v>
      </c>
      <c r="H3648" s="138">
        <v>4</v>
      </c>
      <c r="J3648" s="7" t="s">
        <v>2</v>
      </c>
      <c r="K3648" s="2" t="s">
        <v>37</v>
      </c>
      <c r="L3648" s="156" t="s">
        <v>47</v>
      </c>
      <c r="M3648" s="82">
        <f t="shared" si="214"/>
        <v>2</v>
      </c>
    </row>
    <row r="3649" spans="1:13" ht="45">
      <c r="A3649" s="3" t="s">
        <v>113</v>
      </c>
      <c r="B3649" s="2">
        <v>4</v>
      </c>
      <c r="C3649" s="2" t="s">
        <v>21</v>
      </c>
      <c r="D3649" s="2">
        <v>2</v>
      </c>
      <c r="E3649" s="2" t="s">
        <v>479</v>
      </c>
      <c r="F3649" s="140">
        <v>5</v>
      </c>
      <c r="G3649" s="2" t="s">
        <v>6</v>
      </c>
      <c r="H3649" s="139">
        <v>4</v>
      </c>
      <c r="J3649" s="8" t="s">
        <v>4</v>
      </c>
      <c r="K3649" s="2" t="s">
        <v>39</v>
      </c>
      <c r="L3649" s="156" t="s">
        <v>47</v>
      </c>
      <c r="M3649" s="82">
        <f t="shared" si="214"/>
        <v>2</v>
      </c>
    </row>
    <row r="3650" spans="1:13" ht="45">
      <c r="A3650" s="3" t="s">
        <v>163</v>
      </c>
      <c r="B3650" s="2">
        <v>5</v>
      </c>
      <c r="C3650" s="2" t="s">
        <v>17</v>
      </c>
      <c r="D3650" s="2">
        <v>2</v>
      </c>
      <c r="E3650" s="2" t="s">
        <v>12</v>
      </c>
      <c r="F3650" s="140">
        <v>5</v>
      </c>
      <c r="G3650" s="2" t="s">
        <v>7</v>
      </c>
      <c r="H3650" s="139">
        <v>4</v>
      </c>
      <c r="J3650" s="8" t="s">
        <v>38</v>
      </c>
      <c r="K3650" s="2" t="s">
        <v>41</v>
      </c>
      <c r="L3650" s="156" t="s">
        <v>47</v>
      </c>
      <c r="M3650" s="82">
        <f t="shared" si="214"/>
        <v>2</v>
      </c>
    </row>
    <row r="3651" spans="1:13" ht="45">
      <c r="A3651" s="3" t="s">
        <v>114</v>
      </c>
      <c r="B3651" s="2">
        <v>5</v>
      </c>
      <c r="C3651" s="2" t="s">
        <v>4</v>
      </c>
      <c r="D3651" s="2">
        <v>3</v>
      </c>
      <c r="E3651" s="2" t="s">
        <v>13</v>
      </c>
      <c r="F3651" s="140">
        <v>4</v>
      </c>
      <c r="G3651" s="2" t="s">
        <v>8</v>
      </c>
      <c r="H3651" s="139">
        <v>4</v>
      </c>
      <c r="J3651" s="6" t="s">
        <v>20</v>
      </c>
      <c r="K3651" s="2" t="s">
        <v>44</v>
      </c>
      <c r="L3651" s="156" t="s">
        <v>47</v>
      </c>
      <c r="M3651" s="82">
        <f t="shared" si="214"/>
        <v>2</v>
      </c>
    </row>
    <row r="3652" spans="1:13" ht="60">
      <c r="A3652" s="3" t="s">
        <v>32</v>
      </c>
      <c r="B3652" s="2">
        <v>5</v>
      </c>
      <c r="C3652" s="2" t="s">
        <v>38</v>
      </c>
      <c r="D3652" s="2">
        <v>3</v>
      </c>
      <c r="E3652" s="2" t="s">
        <v>43</v>
      </c>
      <c r="F3652" s="140">
        <v>4</v>
      </c>
      <c r="G3652" s="2" t="s">
        <v>9</v>
      </c>
      <c r="H3652" s="139">
        <v>4</v>
      </c>
      <c r="J3652" s="8" t="s">
        <v>31</v>
      </c>
      <c r="K3652" s="2" t="s">
        <v>45</v>
      </c>
      <c r="L3652" s="156" t="s">
        <v>47</v>
      </c>
      <c r="M3652" s="82">
        <f t="shared" si="214"/>
        <v>2</v>
      </c>
    </row>
    <row r="3653" spans="1:13" ht="45">
      <c r="A3653" s="3" t="s">
        <v>115</v>
      </c>
      <c r="B3653" s="2">
        <v>5</v>
      </c>
      <c r="C3653" s="2" t="s">
        <v>27</v>
      </c>
      <c r="D3653" s="2">
        <v>4</v>
      </c>
      <c r="E3653" s="2" t="s">
        <v>14</v>
      </c>
      <c r="F3653" s="140">
        <v>4</v>
      </c>
      <c r="G3653" s="2" t="s">
        <v>10</v>
      </c>
      <c r="H3653" s="139">
        <v>4</v>
      </c>
      <c r="J3653" s="3" t="s">
        <v>33</v>
      </c>
      <c r="K3653" s="2" t="s">
        <v>49</v>
      </c>
      <c r="L3653" s="156" t="s">
        <v>47</v>
      </c>
      <c r="M3653" s="82">
        <f t="shared" si="214"/>
        <v>2</v>
      </c>
    </row>
    <row r="3654" spans="1:13" ht="45">
      <c r="A3654" s="3" t="s">
        <v>116</v>
      </c>
      <c r="B3654" s="2">
        <v>5</v>
      </c>
      <c r="C3654" s="2" t="s">
        <v>323</v>
      </c>
      <c r="D3654" s="2">
        <v>3</v>
      </c>
      <c r="E3654" s="2" t="s">
        <v>15</v>
      </c>
      <c r="F3654" s="140">
        <v>4</v>
      </c>
      <c r="G3654" s="2" t="s">
        <v>18</v>
      </c>
      <c r="H3654" s="139">
        <v>4</v>
      </c>
      <c r="J3654" s="8" t="s">
        <v>16</v>
      </c>
      <c r="K3654" s="2" t="s">
        <v>40</v>
      </c>
      <c r="L3654" s="156" t="s">
        <v>48</v>
      </c>
      <c r="M3654" s="82">
        <f t="shared" si="214"/>
        <v>0</v>
      </c>
    </row>
    <row r="3655" spans="1:13" ht="60">
      <c r="A3655" s="3" t="s">
        <v>117</v>
      </c>
      <c r="B3655" s="2">
        <v>3</v>
      </c>
      <c r="C3655" s="2" t="s">
        <v>130</v>
      </c>
      <c r="D3655" s="2">
        <v>4</v>
      </c>
      <c r="E3655" s="2" t="s">
        <v>16</v>
      </c>
      <c r="F3655" s="140">
        <v>4</v>
      </c>
      <c r="G3655" s="2" t="s">
        <v>252</v>
      </c>
      <c r="H3655" s="139">
        <v>4</v>
      </c>
      <c r="J3655" s="9" t="s">
        <v>27</v>
      </c>
      <c r="K3655" s="2" t="s">
        <v>476</v>
      </c>
      <c r="L3655" s="156" t="s">
        <v>47</v>
      </c>
      <c r="M3655" s="82">
        <f t="shared" si="214"/>
        <v>2</v>
      </c>
    </row>
    <row r="3656" spans="1:13" ht="45">
      <c r="A3656" s="3" t="s">
        <v>118</v>
      </c>
      <c r="B3656" s="2">
        <v>5</v>
      </c>
      <c r="C3656" s="2" t="s">
        <v>164</v>
      </c>
      <c r="D3656" s="2">
        <v>3</v>
      </c>
      <c r="E3656" s="2" t="s">
        <v>26</v>
      </c>
      <c r="F3656" s="140">
        <v>4</v>
      </c>
      <c r="G3656" s="2" t="s">
        <v>25</v>
      </c>
      <c r="H3656" s="139">
        <v>4</v>
      </c>
      <c r="J3656" s="6" t="s">
        <v>28</v>
      </c>
      <c r="K3656" s="2" t="s">
        <v>40</v>
      </c>
      <c r="L3656" s="156" t="s">
        <v>47</v>
      </c>
      <c r="M3656" s="82">
        <f t="shared" si="214"/>
        <v>2</v>
      </c>
    </row>
    <row r="3657" spans="1:13" ht="45">
      <c r="A3657" s="3" t="s">
        <v>161</v>
      </c>
      <c r="B3657" s="2">
        <v>5</v>
      </c>
      <c r="C3657" s="2" t="s">
        <v>31</v>
      </c>
      <c r="D3657" s="2">
        <v>4</v>
      </c>
      <c r="E3657" s="2" t="s">
        <v>23</v>
      </c>
      <c r="F3657" s="140">
        <v>4</v>
      </c>
      <c r="G3657" s="2" t="s">
        <v>28</v>
      </c>
      <c r="H3657" s="139">
        <v>4</v>
      </c>
      <c r="J3657" s="3" t="s">
        <v>119</v>
      </c>
      <c r="K3657" s="2" t="s">
        <v>46</v>
      </c>
      <c r="L3657" s="156" t="s">
        <v>47</v>
      </c>
      <c r="M3657" s="82">
        <f t="shared" si="214"/>
        <v>2</v>
      </c>
    </row>
    <row r="3658" spans="1:13" ht="45">
      <c r="A3658" s="3"/>
      <c r="B3658" s="57" t="s">
        <v>132</v>
      </c>
      <c r="C3658" s="2" t="s">
        <v>30</v>
      </c>
      <c r="D3658" s="2">
        <v>4</v>
      </c>
      <c r="E3658" s="2" t="s">
        <v>490</v>
      </c>
      <c r="F3658" s="140">
        <v>4</v>
      </c>
      <c r="G3658" s="2" t="s">
        <v>29</v>
      </c>
      <c r="H3658" s="139">
        <v>4</v>
      </c>
      <c r="J3658" s="9" t="s">
        <v>31</v>
      </c>
      <c r="K3658" s="2" t="s">
        <v>51</v>
      </c>
      <c r="L3658" s="156" t="s">
        <v>47</v>
      </c>
      <c r="M3658" s="82">
        <f t="shared" si="214"/>
        <v>2</v>
      </c>
    </row>
    <row r="3659" spans="1:13" ht="30.75" thickBot="1">
      <c r="A3659" s="3"/>
      <c r="B3659" s="57" t="s">
        <v>132</v>
      </c>
      <c r="C3659" s="2"/>
      <c r="D3659" s="58" t="s">
        <v>132</v>
      </c>
      <c r="E3659" s="2" t="s">
        <v>144</v>
      </c>
      <c r="F3659" s="140">
        <v>4</v>
      </c>
      <c r="G3659" s="2" t="s">
        <v>318</v>
      </c>
      <c r="H3659" s="58">
        <v>4</v>
      </c>
      <c r="J3659" s="78" t="s">
        <v>117</v>
      </c>
      <c r="K3659" s="140" t="s">
        <v>152</v>
      </c>
      <c r="L3659" s="156" t="s">
        <v>48</v>
      </c>
      <c r="M3659" s="82">
        <f t="shared" si="214"/>
        <v>0</v>
      </c>
    </row>
    <row r="3660" spans="1:13" ht="30.75" thickBot="1">
      <c r="A3660" s="3"/>
      <c r="B3660" s="57" t="s">
        <v>132</v>
      </c>
      <c r="C3660" s="2"/>
      <c r="D3660" s="58" t="s">
        <v>132</v>
      </c>
      <c r="E3660" s="2" t="s">
        <v>478</v>
      </c>
      <c r="F3660" s="58">
        <v>5</v>
      </c>
      <c r="G3660" s="2" t="s">
        <v>269</v>
      </c>
      <c r="H3660" s="58">
        <v>4</v>
      </c>
      <c r="J3660" s="157" t="s">
        <v>135</v>
      </c>
      <c r="K3660" s="42" t="s">
        <v>107</v>
      </c>
      <c r="L3660" s="158"/>
      <c r="M3660" s="83"/>
    </row>
    <row r="3661" spans="1:13" ht="15.75" thickBot="1">
      <c r="A3661" s="4"/>
      <c r="B3661" s="58" t="s">
        <v>132</v>
      </c>
      <c r="C3661" s="5"/>
      <c r="D3661" s="58" t="s">
        <v>132</v>
      </c>
      <c r="E3661" s="5"/>
      <c r="F3661" s="58" t="s">
        <v>132</v>
      </c>
      <c r="G3661" s="5"/>
      <c r="H3661" s="58" t="s">
        <v>132</v>
      </c>
      <c r="K3661" s="90"/>
    </row>
    <row r="3662" spans="1:13" ht="15.75" thickBot="1">
      <c r="A3662"/>
      <c r="B3662"/>
      <c r="C3662"/>
      <c r="D3662"/>
      <c r="E3662"/>
      <c r="F3662"/>
      <c r="G3662"/>
      <c r="H3662"/>
      <c r="J3662"/>
      <c r="K3662"/>
      <c r="L3662"/>
    </row>
    <row r="3663" spans="1:13" ht="19.5" thickBot="1">
      <c r="A3663" s="391">
        <v>45506</v>
      </c>
      <c r="B3663" s="392"/>
      <c r="C3663" s="392"/>
      <c r="D3663" s="392"/>
      <c r="E3663" s="392"/>
      <c r="F3663" s="392"/>
      <c r="G3663" s="393"/>
      <c r="H3663" s="89">
        <f>SUM(B3665:B3678,D3665:D3678,F3665:F3678,H3665:H3678)+SUM(M3664:M3676)</f>
        <v>211</v>
      </c>
      <c r="J3663" s="53" t="s">
        <v>34</v>
      </c>
      <c r="K3663" s="54" t="s">
        <v>35</v>
      </c>
      <c r="L3663" s="91" t="s">
        <v>50</v>
      </c>
      <c r="M3663" s="161" t="s">
        <v>151</v>
      </c>
    </row>
    <row r="3664" spans="1:13" ht="60.75" thickBot="1">
      <c r="A3664" s="49" t="s">
        <v>0</v>
      </c>
      <c r="B3664" s="51" t="s">
        <v>120</v>
      </c>
      <c r="C3664" s="50" t="s">
        <v>1</v>
      </c>
      <c r="D3664" s="51" t="s">
        <v>120</v>
      </c>
      <c r="E3664" s="50" t="s">
        <v>112</v>
      </c>
      <c r="F3664" s="51" t="s">
        <v>120</v>
      </c>
      <c r="G3664" s="50" t="s">
        <v>131</v>
      </c>
      <c r="H3664" s="52" t="s">
        <v>120</v>
      </c>
      <c r="I3664" s="155">
        <f>H3663/230</f>
        <v>0.91739130434782612</v>
      </c>
      <c r="J3664" s="10" t="s">
        <v>21</v>
      </c>
      <c r="K3664" s="46" t="s">
        <v>467</v>
      </c>
      <c r="L3664" s="159" t="s">
        <v>47</v>
      </c>
      <c r="M3664" s="160">
        <f t="shared" ref="M3664:M3676" si="215">IF(L3664="✔",2,0)</f>
        <v>2</v>
      </c>
    </row>
    <row r="3665" spans="1:13" ht="45">
      <c r="A3665" s="47" t="s">
        <v>424</v>
      </c>
      <c r="B3665" s="48">
        <v>5</v>
      </c>
      <c r="C3665" s="48" t="s">
        <v>2</v>
      </c>
      <c r="D3665" s="48">
        <v>4</v>
      </c>
      <c r="E3665" s="48" t="s">
        <v>11</v>
      </c>
      <c r="F3665" s="55">
        <v>5</v>
      </c>
      <c r="G3665" s="48" t="s">
        <v>5</v>
      </c>
      <c r="H3665" s="138">
        <v>4</v>
      </c>
      <c r="J3665" s="7" t="s">
        <v>2</v>
      </c>
      <c r="K3665" s="2" t="s">
        <v>37</v>
      </c>
      <c r="L3665" s="156" t="s">
        <v>47</v>
      </c>
      <c r="M3665" s="82">
        <f t="shared" si="215"/>
        <v>2</v>
      </c>
    </row>
    <row r="3666" spans="1:13" ht="45">
      <c r="A3666" s="3" t="s">
        <v>113</v>
      </c>
      <c r="B3666" s="2">
        <v>4</v>
      </c>
      <c r="C3666" s="2" t="s">
        <v>21</v>
      </c>
      <c r="D3666" s="2">
        <v>2</v>
      </c>
      <c r="E3666" s="2" t="s">
        <v>479</v>
      </c>
      <c r="F3666" s="140">
        <v>5</v>
      </c>
      <c r="G3666" s="2" t="s">
        <v>6</v>
      </c>
      <c r="H3666" s="139">
        <v>4</v>
      </c>
      <c r="J3666" s="8" t="s">
        <v>4</v>
      </c>
      <c r="K3666" s="2" t="s">
        <v>39</v>
      </c>
      <c r="L3666" s="156" t="s">
        <v>47</v>
      </c>
      <c r="M3666" s="82">
        <f t="shared" si="215"/>
        <v>2</v>
      </c>
    </row>
    <row r="3667" spans="1:13" ht="45">
      <c r="A3667" s="3" t="s">
        <v>163</v>
      </c>
      <c r="B3667" s="2">
        <v>5</v>
      </c>
      <c r="C3667" s="2" t="s">
        <v>17</v>
      </c>
      <c r="D3667" s="2">
        <v>2</v>
      </c>
      <c r="E3667" s="2" t="s">
        <v>12</v>
      </c>
      <c r="F3667" s="140">
        <v>5</v>
      </c>
      <c r="G3667" s="2" t="s">
        <v>7</v>
      </c>
      <c r="H3667" s="139">
        <v>4</v>
      </c>
      <c r="J3667" s="8" t="s">
        <v>38</v>
      </c>
      <c r="K3667" s="2" t="s">
        <v>41</v>
      </c>
      <c r="L3667" s="156" t="s">
        <v>47</v>
      </c>
      <c r="M3667" s="82">
        <f t="shared" si="215"/>
        <v>2</v>
      </c>
    </row>
    <row r="3668" spans="1:13" ht="45">
      <c r="A3668" s="3" t="s">
        <v>114</v>
      </c>
      <c r="B3668" s="2">
        <v>5</v>
      </c>
      <c r="C3668" s="2" t="s">
        <v>4</v>
      </c>
      <c r="D3668" s="2">
        <v>3</v>
      </c>
      <c r="E3668" s="2" t="s">
        <v>13</v>
      </c>
      <c r="F3668" s="140">
        <v>4</v>
      </c>
      <c r="G3668" s="2" t="s">
        <v>8</v>
      </c>
      <c r="H3668" s="139">
        <v>4</v>
      </c>
      <c r="J3668" s="6" t="s">
        <v>20</v>
      </c>
      <c r="K3668" s="2" t="s">
        <v>44</v>
      </c>
      <c r="L3668" s="156" t="s">
        <v>47</v>
      </c>
      <c r="M3668" s="82">
        <f t="shared" si="215"/>
        <v>2</v>
      </c>
    </row>
    <row r="3669" spans="1:13" ht="60">
      <c r="A3669" s="3" t="s">
        <v>32</v>
      </c>
      <c r="B3669" s="2">
        <v>5</v>
      </c>
      <c r="C3669" s="2" t="s">
        <v>38</v>
      </c>
      <c r="D3669" s="2">
        <v>3</v>
      </c>
      <c r="E3669" s="2" t="s">
        <v>43</v>
      </c>
      <c r="F3669" s="140">
        <v>4</v>
      </c>
      <c r="G3669" s="2" t="s">
        <v>9</v>
      </c>
      <c r="H3669" s="139">
        <v>4</v>
      </c>
      <c r="J3669" s="8" t="s">
        <v>31</v>
      </c>
      <c r="K3669" s="2" t="s">
        <v>45</v>
      </c>
      <c r="L3669" s="156" t="s">
        <v>47</v>
      </c>
      <c r="M3669" s="82">
        <f t="shared" si="215"/>
        <v>2</v>
      </c>
    </row>
    <row r="3670" spans="1:13" ht="45">
      <c r="A3670" s="3" t="s">
        <v>115</v>
      </c>
      <c r="B3670" s="2">
        <v>5</v>
      </c>
      <c r="C3670" s="2" t="s">
        <v>27</v>
      </c>
      <c r="D3670" s="2">
        <v>4</v>
      </c>
      <c r="E3670" s="2" t="s">
        <v>14</v>
      </c>
      <c r="F3670" s="140">
        <v>4</v>
      </c>
      <c r="G3670" s="2" t="s">
        <v>10</v>
      </c>
      <c r="H3670" s="139">
        <v>4</v>
      </c>
      <c r="J3670" s="3" t="s">
        <v>33</v>
      </c>
      <c r="K3670" s="2" t="s">
        <v>49</v>
      </c>
      <c r="L3670" s="156" t="s">
        <v>47</v>
      </c>
      <c r="M3670" s="82">
        <f t="shared" si="215"/>
        <v>2</v>
      </c>
    </row>
    <row r="3671" spans="1:13" ht="45">
      <c r="A3671" s="3" t="s">
        <v>116</v>
      </c>
      <c r="B3671" s="2">
        <v>5</v>
      </c>
      <c r="C3671" s="2" t="s">
        <v>323</v>
      </c>
      <c r="D3671" s="2">
        <v>3</v>
      </c>
      <c r="E3671" s="2" t="s">
        <v>15</v>
      </c>
      <c r="F3671" s="140">
        <v>4</v>
      </c>
      <c r="G3671" s="2" t="s">
        <v>18</v>
      </c>
      <c r="H3671" s="139">
        <v>4</v>
      </c>
      <c r="J3671" s="8" t="s">
        <v>16</v>
      </c>
      <c r="K3671" s="2" t="s">
        <v>40</v>
      </c>
      <c r="L3671" s="156" t="s">
        <v>48</v>
      </c>
      <c r="M3671" s="82">
        <f t="shared" si="215"/>
        <v>0</v>
      </c>
    </row>
    <row r="3672" spans="1:13" ht="60">
      <c r="A3672" s="3" t="s">
        <v>117</v>
      </c>
      <c r="B3672" s="2">
        <v>3</v>
      </c>
      <c r="C3672" s="2" t="s">
        <v>130</v>
      </c>
      <c r="D3672" s="2">
        <v>4</v>
      </c>
      <c r="E3672" s="2" t="s">
        <v>16</v>
      </c>
      <c r="F3672" s="140">
        <v>4</v>
      </c>
      <c r="G3672" s="2" t="s">
        <v>252</v>
      </c>
      <c r="H3672" s="139">
        <v>4</v>
      </c>
      <c r="J3672" s="9" t="s">
        <v>27</v>
      </c>
      <c r="K3672" s="2" t="s">
        <v>476</v>
      </c>
      <c r="L3672" s="156" t="s">
        <v>47</v>
      </c>
      <c r="M3672" s="82">
        <f t="shared" si="215"/>
        <v>2</v>
      </c>
    </row>
    <row r="3673" spans="1:13" ht="45">
      <c r="A3673" s="3" t="s">
        <v>118</v>
      </c>
      <c r="B3673" s="2">
        <v>3</v>
      </c>
      <c r="C3673" s="2" t="s">
        <v>164</v>
      </c>
      <c r="D3673" s="2">
        <v>3</v>
      </c>
      <c r="E3673" s="2" t="s">
        <v>26</v>
      </c>
      <c r="F3673" s="140">
        <v>4</v>
      </c>
      <c r="G3673" s="2" t="s">
        <v>25</v>
      </c>
      <c r="H3673" s="139">
        <v>4</v>
      </c>
      <c r="J3673" s="6" t="s">
        <v>28</v>
      </c>
      <c r="K3673" s="2" t="s">
        <v>40</v>
      </c>
      <c r="L3673" s="156" t="s">
        <v>47</v>
      </c>
      <c r="M3673" s="82">
        <f t="shared" si="215"/>
        <v>2</v>
      </c>
    </row>
    <row r="3674" spans="1:13" ht="45">
      <c r="A3674" s="3" t="s">
        <v>161</v>
      </c>
      <c r="B3674" s="2">
        <v>5</v>
      </c>
      <c r="C3674" s="2" t="s">
        <v>31</v>
      </c>
      <c r="D3674" s="2">
        <v>4</v>
      </c>
      <c r="E3674" s="2" t="s">
        <v>23</v>
      </c>
      <c r="F3674" s="140">
        <v>4</v>
      </c>
      <c r="G3674" s="2" t="s">
        <v>28</v>
      </c>
      <c r="H3674" s="139">
        <v>4</v>
      </c>
      <c r="J3674" s="3" t="s">
        <v>119</v>
      </c>
      <c r="K3674" s="2" t="s">
        <v>46</v>
      </c>
      <c r="L3674" s="156" t="s">
        <v>47</v>
      </c>
      <c r="M3674" s="82">
        <f t="shared" si="215"/>
        <v>2</v>
      </c>
    </row>
    <row r="3675" spans="1:13" ht="45">
      <c r="A3675" s="3"/>
      <c r="B3675" s="57" t="s">
        <v>132</v>
      </c>
      <c r="C3675" s="2" t="s">
        <v>30</v>
      </c>
      <c r="D3675" s="2">
        <v>4</v>
      </c>
      <c r="E3675" s="2" t="s">
        <v>490</v>
      </c>
      <c r="F3675" s="140">
        <v>4</v>
      </c>
      <c r="G3675" s="2" t="s">
        <v>29</v>
      </c>
      <c r="H3675" s="139">
        <v>4</v>
      </c>
      <c r="J3675" s="9" t="s">
        <v>31</v>
      </c>
      <c r="K3675" s="2" t="s">
        <v>51</v>
      </c>
      <c r="L3675" s="156" t="s">
        <v>47</v>
      </c>
      <c r="M3675" s="82">
        <f t="shared" si="215"/>
        <v>2</v>
      </c>
    </row>
    <row r="3676" spans="1:13" ht="30.75" thickBot="1">
      <c r="A3676" s="3"/>
      <c r="B3676" s="57" t="s">
        <v>132</v>
      </c>
      <c r="C3676" s="2"/>
      <c r="D3676" s="58" t="s">
        <v>132</v>
      </c>
      <c r="E3676" s="2" t="s">
        <v>144</v>
      </c>
      <c r="F3676" s="140">
        <v>4</v>
      </c>
      <c r="G3676" s="2" t="s">
        <v>318</v>
      </c>
      <c r="H3676" s="58">
        <v>4</v>
      </c>
      <c r="J3676" s="78" t="s">
        <v>117</v>
      </c>
      <c r="K3676" s="140" t="s">
        <v>152</v>
      </c>
      <c r="L3676" s="156" t="s">
        <v>48</v>
      </c>
      <c r="M3676" s="82">
        <f t="shared" si="215"/>
        <v>0</v>
      </c>
    </row>
    <row r="3677" spans="1:13" ht="30.75" thickBot="1">
      <c r="A3677" s="3"/>
      <c r="B3677" s="57" t="s">
        <v>132</v>
      </c>
      <c r="C3677" s="2"/>
      <c r="D3677" s="58" t="s">
        <v>132</v>
      </c>
      <c r="E3677" s="2" t="s">
        <v>478</v>
      </c>
      <c r="F3677" s="58">
        <v>5</v>
      </c>
      <c r="G3677" s="2" t="s">
        <v>269</v>
      </c>
      <c r="H3677" s="58">
        <v>4</v>
      </c>
      <c r="J3677" s="157" t="s">
        <v>135</v>
      </c>
      <c r="K3677" s="42" t="s">
        <v>107</v>
      </c>
      <c r="L3677" s="158"/>
      <c r="M3677" s="83"/>
    </row>
    <row r="3678" spans="1:13" ht="15.75" thickBot="1">
      <c r="A3678" s="4"/>
      <c r="B3678" s="58" t="s">
        <v>132</v>
      </c>
      <c r="C3678" s="5"/>
      <c r="D3678" s="58" t="s">
        <v>132</v>
      </c>
      <c r="E3678" s="5"/>
      <c r="F3678" s="58" t="s">
        <v>132</v>
      </c>
      <c r="G3678" s="5"/>
      <c r="H3678" s="58" t="s">
        <v>132</v>
      </c>
      <c r="K3678" s="90"/>
    </row>
    <row r="3679" spans="1:13" ht="15.75" thickBot="1">
      <c r="A3679"/>
      <c r="B3679"/>
      <c r="C3679"/>
      <c r="D3679"/>
      <c r="E3679"/>
      <c r="F3679"/>
      <c r="G3679"/>
      <c r="H3679"/>
      <c r="J3679"/>
      <c r="K3679"/>
      <c r="L3679"/>
    </row>
    <row r="3680" spans="1:13" ht="19.5" thickBot="1">
      <c r="A3680" s="391">
        <v>45507</v>
      </c>
      <c r="B3680" s="392"/>
      <c r="C3680" s="392"/>
      <c r="D3680" s="392"/>
      <c r="E3680" s="392"/>
      <c r="F3680" s="392"/>
      <c r="G3680" s="393"/>
      <c r="H3680" s="89">
        <f>SUM(B3682:B3695,D3682:D3695,F3682:F3695,H3682:H3695)+SUM(M3681:M3693)</f>
        <v>211</v>
      </c>
      <c r="J3680" s="53" t="s">
        <v>34</v>
      </c>
      <c r="K3680" s="54" t="s">
        <v>35</v>
      </c>
      <c r="L3680" s="91" t="s">
        <v>50</v>
      </c>
      <c r="M3680" s="161" t="s">
        <v>151</v>
      </c>
    </row>
    <row r="3681" spans="1:13" ht="60.75" thickBot="1">
      <c r="A3681" s="49" t="s">
        <v>0</v>
      </c>
      <c r="B3681" s="51" t="s">
        <v>120</v>
      </c>
      <c r="C3681" s="50" t="s">
        <v>1</v>
      </c>
      <c r="D3681" s="51" t="s">
        <v>120</v>
      </c>
      <c r="E3681" s="50" t="s">
        <v>112</v>
      </c>
      <c r="F3681" s="51" t="s">
        <v>120</v>
      </c>
      <c r="G3681" s="50" t="s">
        <v>131</v>
      </c>
      <c r="H3681" s="52" t="s">
        <v>120</v>
      </c>
      <c r="I3681" s="155">
        <f>H3680/230</f>
        <v>0.91739130434782612</v>
      </c>
      <c r="J3681" s="10" t="s">
        <v>21</v>
      </c>
      <c r="K3681" s="46" t="s">
        <v>467</v>
      </c>
      <c r="L3681" s="159" t="s">
        <v>47</v>
      </c>
      <c r="M3681" s="160">
        <f t="shared" ref="M3681:M3693" si="216">IF(L3681="✔",2,0)</f>
        <v>2</v>
      </c>
    </row>
    <row r="3682" spans="1:13" ht="45">
      <c r="A3682" s="47" t="s">
        <v>424</v>
      </c>
      <c r="B3682" s="48">
        <v>5</v>
      </c>
      <c r="C3682" s="48" t="s">
        <v>2</v>
      </c>
      <c r="D3682" s="48">
        <v>4</v>
      </c>
      <c r="E3682" s="48" t="s">
        <v>11</v>
      </c>
      <c r="F3682" s="55">
        <v>5</v>
      </c>
      <c r="G3682" s="48" t="s">
        <v>5</v>
      </c>
      <c r="H3682" s="138">
        <v>4</v>
      </c>
      <c r="J3682" s="7" t="s">
        <v>2</v>
      </c>
      <c r="K3682" s="2" t="s">
        <v>37</v>
      </c>
      <c r="L3682" s="156" t="s">
        <v>47</v>
      </c>
      <c r="M3682" s="82">
        <f t="shared" si="216"/>
        <v>2</v>
      </c>
    </row>
    <row r="3683" spans="1:13" ht="45">
      <c r="A3683" s="3" t="s">
        <v>113</v>
      </c>
      <c r="B3683" s="2">
        <v>4</v>
      </c>
      <c r="C3683" s="2" t="s">
        <v>21</v>
      </c>
      <c r="D3683" s="2">
        <v>2</v>
      </c>
      <c r="E3683" s="2" t="s">
        <v>479</v>
      </c>
      <c r="F3683" s="140">
        <v>5</v>
      </c>
      <c r="G3683" s="2" t="s">
        <v>6</v>
      </c>
      <c r="H3683" s="139">
        <v>4</v>
      </c>
      <c r="J3683" s="8" t="s">
        <v>4</v>
      </c>
      <c r="K3683" s="2" t="s">
        <v>39</v>
      </c>
      <c r="L3683" s="156" t="s">
        <v>47</v>
      </c>
      <c r="M3683" s="82">
        <f t="shared" si="216"/>
        <v>2</v>
      </c>
    </row>
    <row r="3684" spans="1:13" ht="45">
      <c r="A3684" s="3" t="s">
        <v>163</v>
      </c>
      <c r="B3684" s="2">
        <v>5</v>
      </c>
      <c r="C3684" s="2" t="s">
        <v>17</v>
      </c>
      <c r="D3684" s="2">
        <v>2</v>
      </c>
      <c r="E3684" s="2" t="s">
        <v>12</v>
      </c>
      <c r="F3684" s="140">
        <v>5</v>
      </c>
      <c r="G3684" s="2" t="s">
        <v>7</v>
      </c>
      <c r="H3684" s="139">
        <v>4</v>
      </c>
      <c r="J3684" s="8" t="s">
        <v>38</v>
      </c>
      <c r="K3684" s="2" t="s">
        <v>41</v>
      </c>
      <c r="L3684" s="156" t="s">
        <v>47</v>
      </c>
      <c r="M3684" s="82">
        <f t="shared" si="216"/>
        <v>2</v>
      </c>
    </row>
    <row r="3685" spans="1:13" ht="45">
      <c r="A3685" s="3" t="s">
        <v>114</v>
      </c>
      <c r="B3685" s="2">
        <v>5</v>
      </c>
      <c r="C3685" s="2" t="s">
        <v>4</v>
      </c>
      <c r="D3685" s="2">
        <v>3</v>
      </c>
      <c r="E3685" s="2" t="s">
        <v>13</v>
      </c>
      <c r="F3685" s="140">
        <v>4</v>
      </c>
      <c r="G3685" s="2" t="s">
        <v>8</v>
      </c>
      <c r="H3685" s="139">
        <v>4</v>
      </c>
      <c r="J3685" s="6" t="s">
        <v>20</v>
      </c>
      <c r="K3685" s="2" t="s">
        <v>44</v>
      </c>
      <c r="L3685" s="156" t="s">
        <v>47</v>
      </c>
      <c r="M3685" s="82">
        <f t="shared" si="216"/>
        <v>2</v>
      </c>
    </row>
    <row r="3686" spans="1:13" ht="60">
      <c r="A3686" s="3" t="s">
        <v>32</v>
      </c>
      <c r="B3686" s="2">
        <v>5</v>
      </c>
      <c r="C3686" s="2" t="s">
        <v>38</v>
      </c>
      <c r="D3686" s="2">
        <v>3</v>
      </c>
      <c r="E3686" s="2" t="s">
        <v>43</v>
      </c>
      <c r="F3686" s="140">
        <v>4</v>
      </c>
      <c r="G3686" s="2" t="s">
        <v>9</v>
      </c>
      <c r="H3686" s="139">
        <v>4</v>
      </c>
      <c r="J3686" s="8" t="s">
        <v>31</v>
      </c>
      <c r="K3686" s="2" t="s">
        <v>45</v>
      </c>
      <c r="L3686" s="156" t="s">
        <v>47</v>
      </c>
      <c r="M3686" s="82">
        <f t="shared" si="216"/>
        <v>2</v>
      </c>
    </row>
    <row r="3687" spans="1:13" ht="45">
      <c r="A3687" s="3" t="s">
        <v>115</v>
      </c>
      <c r="B3687" s="2">
        <v>5</v>
      </c>
      <c r="C3687" s="2" t="s">
        <v>27</v>
      </c>
      <c r="D3687" s="2">
        <v>4</v>
      </c>
      <c r="E3687" s="2" t="s">
        <v>14</v>
      </c>
      <c r="F3687" s="140">
        <v>4</v>
      </c>
      <c r="G3687" s="2" t="s">
        <v>10</v>
      </c>
      <c r="H3687" s="139">
        <v>4</v>
      </c>
      <c r="J3687" s="3" t="s">
        <v>33</v>
      </c>
      <c r="K3687" s="2" t="s">
        <v>49</v>
      </c>
      <c r="L3687" s="156" t="s">
        <v>47</v>
      </c>
      <c r="M3687" s="82">
        <f t="shared" si="216"/>
        <v>2</v>
      </c>
    </row>
    <row r="3688" spans="1:13" ht="45">
      <c r="A3688" s="3" t="s">
        <v>116</v>
      </c>
      <c r="B3688" s="2">
        <v>5</v>
      </c>
      <c r="C3688" s="2" t="s">
        <v>323</v>
      </c>
      <c r="D3688" s="2">
        <v>3</v>
      </c>
      <c r="E3688" s="2" t="s">
        <v>15</v>
      </c>
      <c r="F3688" s="140">
        <v>4</v>
      </c>
      <c r="G3688" s="2" t="s">
        <v>18</v>
      </c>
      <c r="H3688" s="139">
        <v>4</v>
      </c>
      <c r="J3688" s="8" t="s">
        <v>16</v>
      </c>
      <c r="K3688" s="2" t="s">
        <v>40</v>
      </c>
      <c r="L3688" s="156" t="s">
        <v>48</v>
      </c>
      <c r="M3688" s="82">
        <f t="shared" si="216"/>
        <v>0</v>
      </c>
    </row>
    <row r="3689" spans="1:13" ht="60">
      <c r="A3689" s="3" t="s">
        <v>117</v>
      </c>
      <c r="B3689" s="2">
        <v>3</v>
      </c>
      <c r="C3689" s="2" t="s">
        <v>130</v>
      </c>
      <c r="D3689" s="2">
        <v>4</v>
      </c>
      <c r="E3689" s="2" t="s">
        <v>16</v>
      </c>
      <c r="F3689" s="140">
        <v>4</v>
      </c>
      <c r="G3689" s="2" t="s">
        <v>252</v>
      </c>
      <c r="H3689" s="139">
        <v>4</v>
      </c>
      <c r="J3689" s="9" t="s">
        <v>27</v>
      </c>
      <c r="K3689" s="2" t="s">
        <v>476</v>
      </c>
      <c r="L3689" s="156" t="s">
        <v>47</v>
      </c>
      <c r="M3689" s="82">
        <f t="shared" si="216"/>
        <v>2</v>
      </c>
    </row>
    <row r="3690" spans="1:13" ht="45">
      <c r="A3690" s="3" t="s">
        <v>118</v>
      </c>
      <c r="B3690" s="2">
        <v>3</v>
      </c>
      <c r="C3690" s="2" t="s">
        <v>164</v>
      </c>
      <c r="D3690" s="2">
        <v>3</v>
      </c>
      <c r="E3690" s="2" t="s">
        <v>26</v>
      </c>
      <c r="F3690" s="140">
        <v>4</v>
      </c>
      <c r="G3690" s="2" t="s">
        <v>25</v>
      </c>
      <c r="H3690" s="139">
        <v>4</v>
      </c>
      <c r="J3690" s="6" t="s">
        <v>28</v>
      </c>
      <c r="K3690" s="2" t="s">
        <v>40</v>
      </c>
      <c r="L3690" s="156" t="s">
        <v>47</v>
      </c>
      <c r="M3690" s="82">
        <f t="shared" si="216"/>
        <v>2</v>
      </c>
    </row>
    <row r="3691" spans="1:13" ht="45">
      <c r="A3691" s="3" t="s">
        <v>161</v>
      </c>
      <c r="B3691" s="2">
        <v>5</v>
      </c>
      <c r="C3691" s="2" t="s">
        <v>31</v>
      </c>
      <c r="D3691" s="2">
        <v>4</v>
      </c>
      <c r="E3691" s="2" t="s">
        <v>23</v>
      </c>
      <c r="F3691" s="140">
        <v>4</v>
      </c>
      <c r="G3691" s="2" t="s">
        <v>28</v>
      </c>
      <c r="H3691" s="139">
        <v>4</v>
      </c>
      <c r="J3691" s="3" t="s">
        <v>119</v>
      </c>
      <c r="K3691" s="2" t="s">
        <v>46</v>
      </c>
      <c r="L3691" s="156" t="s">
        <v>47</v>
      </c>
      <c r="M3691" s="82">
        <f t="shared" si="216"/>
        <v>2</v>
      </c>
    </row>
    <row r="3692" spans="1:13" ht="45">
      <c r="A3692" s="3"/>
      <c r="B3692" s="57" t="s">
        <v>132</v>
      </c>
      <c r="C3692" s="2" t="s">
        <v>30</v>
      </c>
      <c r="D3692" s="2">
        <v>4</v>
      </c>
      <c r="E3692" s="2" t="s">
        <v>490</v>
      </c>
      <c r="F3692" s="140">
        <v>4</v>
      </c>
      <c r="G3692" s="2" t="s">
        <v>29</v>
      </c>
      <c r="H3692" s="139">
        <v>4</v>
      </c>
      <c r="J3692" s="9" t="s">
        <v>31</v>
      </c>
      <c r="K3692" s="2" t="s">
        <v>51</v>
      </c>
      <c r="L3692" s="156" t="s">
        <v>47</v>
      </c>
      <c r="M3692" s="82">
        <f t="shared" si="216"/>
        <v>2</v>
      </c>
    </row>
    <row r="3693" spans="1:13" ht="30.75" thickBot="1">
      <c r="A3693" s="3"/>
      <c r="B3693" s="57" t="s">
        <v>132</v>
      </c>
      <c r="C3693" s="2"/>
      <c r="D3693" s="58" t="s">
        <v>132</v>
      </c>
      <c r="E3693" s="2" t="s">
        <v>144</v>
      </c>
      <c r="F3693" s="140">
        <v>4</v>
      </c>
      <c r="G3693" s="2" t="s">
        <v>318</v>
      </c>
      <c r="H3693" s="58">
        <v>4</v>
      </c>
      <c r="J3693" s="78" t="s">
        <v>117</v>
      </c>
      <c r="K3693" s="140" t="s">
        <v>152</v>
      </c>
      <c r="L3693" s="156" t="s">
        <v>48</v>
      </c>
      <c r="M3693" s="82">
        <f t="shared" si="216"/>
        <v>0</v>
      </c>
    </row>
    <row r="3694" spans="1:13" ht="30.75" thickBot="1">
      <c r="A3694" s="3"/>
      <c r="B3694" s="57" t="s">
        <v>132</v>
      </c>
      <c r="C3694" s="2"/>
      <c r="D3694" s="58" t="s">
        <v>132</v>
      </c>
      <c r="E3694" s="2" t="s">
        <v>478</v>
      </c>
      <c r="F3694" s="58">
        <v>5</v>
      </c>
      <c r="G3694" s="2" t="s">
        <v>269</v>
      </c>
      <c r="H3694" s="58">
        <v>4</v>
      </c>
      <c r="J3694" s="157" t="s">
        <v>135</v>
      </c>
      <c r="K3694" s="42" t="s">
        <v>107</v>
      </c>
      <c r="L3694" s="158"/>
      <c r="M3694" s="83"/>
    </row>
    <row r="3695" spans="1:13" ht="15.75" thickBot="1">
      <c r="A3695" s="276"/>
      <c r="B3695" s="277" t="s">
        <v>132</v>
      </c>
      <c r="C3695" s="278"/>
      <c r="D3695" s="277" t="s">
        <v>132</v>
      </c>
      <c r="E3695" s="278"/>
      <c r="F3695" s="277" t="s">
        <v>132</v>
      </c>
      <c r="G3695" s="278"/>
      <c r="H3695" s="277" t="s">
        <v>132</v>
      </c>
      <c r="K3695" s="90"/>
    </row>
    <row r="3696" spans="1:13" ht="27" customHeight="1" thickBot="1">
      <c r="A3696" s="394" t="s">
        <v>562</v>
      </c>
      <c r="B3696" s="395"/>
      <c r="C3696" s="395"/>
      <c r="D3696" s="395"/>
      <c r="E3696" s="395"/>
      <c r="F3696" s="395"/>
      <c r="G3696" s="395"/>
      <c r="H3696" s="395"/>
      <c r="I3696" s="395"/>
      <c r="J3696" s="395"/>
      <c r="K3696" s="395"/>
      <c r="L3696" s="396"/>
    </row>
    <row r="3697" spans="1:12" ht="24.75" customHeight="1">
      <c r="A3697" s="285" t="s">
        <v>569</v>
      </c>
      <c r="B3697" s="286" t="s">
        <v>563</v>
      </c>
      <c r="C3697" s="286" t="s">
        <v>564</v>
      </c>
      <c r="D3697" s="397" t="s">
        <v>565</v>
      </c>
      <c r="E3697" s="397"/>
      <c r="F3697" s="397" t="s">
        <v>566</v>
      </c>
      <c r="G3697" s="397"/>
      <c r="H3697" s="287" t="s">
        <v>567</v>
      </c>
      <c r="I3697" s="287" t="s">
        <v>575</v>
      </c>
      <c r="J3697" s="397" t="s">
        <v>568</v>
      </c>
      <c r="K3697" s="397"/>
      <c r="L3697" s="287" t="s">
        <v>578</v>
      </c>
    </row>
    <row r="3698" spans="1:12" ht="18.75">
      <c r="A3698" s="281">
        <v>25</v>
      </c>
      <c r="B3698" s="291">
        <v>0.80902777777777779</v>
      </c>
      <c r="C3698" s="284" t="s">
        <v>570</v>
      </c>
      <c r="D3698" s="362" t="s">
        <v>571</v>
      </c>
      <c r="E3698" s="362"/>
      <c r="F3698" s="362" t="s">
        <v>572</v>
      </c>
      <c r="G3698" s="362"/>
      <c r="H3698" s="44">
        <v>0.95</v>
      </c>
      <c r="I3698" s="44">
        <v>1</v>
      </c>
      <c r="J3698" s="362" t="s">
        <v>573</v>
      </c>
      <c r="K3698" s="362"/>
      <c r="L3698" s="294">
        <v>0.7</v>
      </c>
    </row>
    <row r="3699" spans="1:12" ht="33.75" customHeight="1">
      <c r="A3699" s="281">
        <v>15</v>
      </c>
      <c r="B3699" s="291">
        <v>0.81944444444444453</v>
      </c>
      <c r="C3699" s="284" t="s">
        <v>570</v>
      </c>
      <c r="D3699" s="362" t="s">
        <v>576</v>
      </c>
      <c r="E3699" s="362"/>
      <c r="F3699" s="398" t="s">
        <v>574</v>
      </c>
      <c r="G3699" s="398"/>
      <c r="H3699" s="44">
        <v>1</v>
      </c>
      <c r="I3699" s="44">
        <v>1</v>
      </c>
      <c r="J3699" s="362" t="s">
        <v>20</v>
      </c>
      <c r="K3699" s="362"/>
      <c r="L3699" s="294">
        <v>0.7</v>
      </c>
    </row>
    <row r="3700" spans="1:12" ht="18.75">
      <c r="A3700" s="281">
        <v>10</v>
      </c>
      <c r="B3700" s="291">
        <v>0.82638888888888884</v>
      </c>
      <c r="C3700" s="284" t="s">
        <v>570</v>
      </c>
      <c r="D3700" s="362" t="s">
        <v>577</v>
      </c>
      <c r="E3700" s="362"/>
      <c r="F3700" s="362" t="s">
        <v>579</v>
      </c>
      <c r="G3700" s="362"/>
      <c r="H3700" s="44">
        <v>0.8</v>
      </c>
      <c r="I3700" s="44">
        <v>0.8</v>
      </c>
      <c r="J3700" s="362" t="s">
        <v>573</v>
      </c>
      <c r="K3700" s="362"/>
      <c r="L3700" s="294">
        <v>0.7</v>
      </c>
    </row>
    <row r="3701" spans="1:12" ht="18.75">
      <c r="A3701" s="281">
        <v>10</v>
      </c>
      <c r="B3701" s="291">
        <v>0.83333333333333337</v>
      </c>
      <c r="C3701" s="140" t="s">
        <v>580</v>
      </c>
      <c r="D3701" s="362" t="s">
        <v>581</v>
      </c>
      <c r="E3701" s="362"/>
      <c r="F3701" s="362" t="s">
        <v>582</v>
      </c>
      <c r="G3701" s="362"/>
      <c r="H3701" s="44">
        <v>1</v>
      </c>
      <c r="I3701" s="44">
        <v>1</v>
      </c>
      <c r="J3701" s="362" t="s">
        <v>583</v>
      </c>
      <c r="K3701" s="362"/>
      <c r="L3701" s="294">
        <v>0.9</v>
      </c>
    </row>
    <row r="3702" spans="1:12" ht="18.75">
      <c r="A3702" s="281"/>
      <c r="B3702" s="292"/>
      <c r="C3702" s="140"/>
      <c r="D3702" s="362"/>
      <c r="E3702" s="362"/>
      <c r="F3702" s="362"/>
      <c r="G3702" s="362"/>
      <c r="H3702" s="140"/>
      <c r="I3702" s="140"/>
      <c r="J3702" s="362"/>
      <c r="K3702" s="362"/>
      <c r="L3702" s="139"/>
    </row>
    <row r="3703" spans="1:12" ht="18.75">
      <c r="A3703" s="281"/>
      <c r="B3703" s="292"/>
      <c r="C3703" s="140"/>
      <c r="D3703" s="362"/>
      <c r="E3703" s="362"/>
      <c r="F3703" s="362"/>
      <c r="G3703" s="362"/>
      <c r="H3703" s="140"/>
      <c r="I3703" s="140"/>
      <c r="J3703" s="362"/>
      <c r="K3703" s="362"/>
      <c r="L3703" s="139"/>
    </row>
    <row r="3704" spans="1:12" ht="18.75">
      <c r="A3704" s="281"/>
      <c r="B3704" s="292"/>
      <c r="C3704" s="140"/>
      <c r="D3704" s="362"/>
      <c r="E3704" s="362"/>
      <c r="F3704" s="362"/>
      <c r="G3704" s="362"/>
      <c r="H3704" s="140"/>
      <c r="I3704" s="140"/>
      <c r="J3704" s="362"/>
      <c r="K3704" s="362"/>
      <c r="L3704" s="139"/>
    </row>
    <row r="3705" spans="1:12" ht="18.75">
      <c r="A3705" s="281"/>
      <c r="B3705" s="292"/>
      <c r="C3705" s="140"/>
      <c r="D3705" s="362"/>
      <c r="E3705" s="362"/>
      <c r="F3705" s="362"/>
      <c r="G3705" s="362"/>
      <c r="H3705" s="140"/>
      <c r="I3705" s="140"/>
      <c r="J3705" s="362"/>
      <c r="K3705" s="362"/>
      <c r="L3705" s="139"/>
    </row>
    <row r="3706" spans="1:12" ht="18.75">
      <c r="A3706" s="281"/>
      <c r="B3706" s="292"/>
      <c r="C3706" s="140"/>
      <c r="D3706" s="362"/>
      <c r="E3706" s="362"/>
      <c r="F3706" s="362"/>
      <c r="G3706" s="362"/>
      <c r="H3706" s="140"/>
      <c r="I3706" s="140"/>
      <c r="J3706" s="362"/>
      <c r="K3706" s="362"/>
      <c r="L3706" s="139"/>
    </row>
    <row r="3707" spans="1:12" ht="18.75">
      <c r="A3707" s="281"/>
      <c r="B3707" s="292"/>
      <c r="C3707" s="140"/>
      <c r="D3707" s="362"/>
      <c r="E3707" s="362"/>
      <c r="F3707" s="362"/>
      <c r="G3707" s="362"/>
      <c r="H3707" s="140"/>
      <c r="I3707" s="140"/>
      <c r="J3707" s="362"/>
      <c r="K3707" s="362"/>
      <c r="L3707" s="139"/>
    </row>
    <row r="3708" spans="1:12" ht="18.75">
      <c r="A3708" s="281"/>
      <c r="B3708" s="292"/>
      <c r="C3708" s="140"/>
      <c r="D3708" s="364" t="s">
        <v>584</v>
      </c>
      <c r="E3708" s="365"/>
      <c r="F3708" s="365"/>
      <c r="G3708" s="365"/>
      <c r="H3708" s="365"/>
      <c r="I3708" s="365"/>
      <c r="J3708" s="365"/>
      <c r="K3708" s="366"/>
      <c r="L3708" s="139"/>
    </row>
    <row r="3709" spans="1:12" ht="18.75">
      <c r="A3709" s="281"/>
      <c r="B3709" s="292"/>
      <c r="C3709" s="140"/>
      <c r="D3709" s="367"/>
      <c r="E3709" s="368"/>
      <c r="F3709" s="368"/>
      <c r="G3709" s="368"/>
      <c r="H3709" s="368"/>
      <c r="I3709" s="368"/>
      <c r="J3709" s="368"/>
      <c r="K3709" s="369"/>
      <c r="L3709" s="139"/>
    </row>
    <row r="3710" spans="1:12" ht="18.75">
      <c r="A3710" s="281"/>
      <c r="B3710" s="292"/>
      <c r="C3710" s="140"/>
      <c r="D3710" s="370"/>
      <c r="E3710" s="371"/>
      <c r="F3710" s="371"/>
      <c r="G3710" s="371"/>
      <c r="H3710" s="371"/>
      <c r="I3710" s="371"/>
      <c r="J3710" s="371"/>
      <c r="K3710" s="372"/>
      <c r="L3710" s="139"/>
    </row>
    <row r="3711" spans="1:12" ht="18.75">
      <c r="A3711" s="281"/>
      <c r="B3711" s="292"/>
      <c r="C3711" s="140"/>
      <c r="D3711" s="362"/>
      <c r="E3711" s="362"/>
      <c r="F3711" s="362"/>
      <c r="G3711" s="362"/>
      <c r="H3711" s="140"/>
      <c r="I3711" s="140"/>
      <c r="J3711" s="362"/>
      <c r="K3711" s="362"/>
      <c r="L3711" s="139"/>
    </row>
    <row r="3712" spans="1:12" ht="18.75">
      <c r="A3712" s="281"/>
      <c r="B3712" s="292"/>
      <c r="C3712" s="140"/>
      <c r="D3712" s="362"/>
      <c r="E3712" s="362"/>
      <c r="F3712" s="362"/>
      <c r="G3712" s="362"/>
      <c r="H3712" s="140"/>
      <c r="I3712" s="140"/>
      <c r="J3712" s="362"/>
      <c r="K3712" s="362"/>
      <c r="L3712" s="139"/>
    </row>
    <row r="3713" spans="1:13" ht="18.75">
      <c r="A3713" s="281"/>
      <c r="B3713" s="292"/>
      <c r="C3713" s="140"/>
      <c r="D3713" s="362"/>
      <c r="E3713" s="362"/>
      <c r="F3713" s="362"/>
      <c r="G3713" s="362"/>
      <c r="H3713" s="140"/>
      <c r="I3713" s="140"/>
      <c r="J3713" s="362"/>
      <c r="K3713" s="362"/>
      <c r="L3713" s="139"/>
    </row>
    <row r="3714" spans="1:13" ht="18.75">
      <c r="A3714" s="281"/>
      <c r="B3714" s="292"/>
      <c r="C3714" s="140"/>
      <c r="D3714" s="362"/>
      <c r="E3714" s="362"/>
      <c r="F3714" s="362"/>
      <c r="G3714" s="362"/>
      <c r="H3714" s="140"/>
      <c r="I3714" s="140"/>
      <c r="J3714" s="362"/>
      <c r="K3714" s="362"/>
      <c r="L3714" s="139"/>
    </row>
    <row r="3715" spans="1:13" ht="18.75">
      <c r="A3715" s="281"/>
      <c r="B3715" s="292"/>
      <c r="C3715" s="140"/>
      <c r="D3715" s="362"/>
      <c r="E3715" s="362"/>
      <c r="F3715" s="362"/>
      <c r="G3715" s="362"/>
      <c r="H3715" s="140"/>
      <c r="I3715" s="140"/>
      <c r="J3715" s="362"/>
      <c r="K3715" s="362"/>
      <c r="L3715" s="139"/>
    </row>
    <row r="3716" spans="1:13" ht="18.75">
      <c r="A3716" s="281"/>
      <c r="B3716" s="292"/>
      <c r="C3716" s="140"/>
      <c r="D3716" s="362"/>
      <c r="E3716" s="362"/>
      <c r="F3716" s="362"/>
      <c r="G3716" s="362"/>
      <c r="H3716" s="140"/>
      <c r="I3716" s="140"/>
      <c r="J3716" s="362"/>
      <c r="K3716" s="362"/>
      <c r="L3716" s="139"/>
    </row>
    <row r="3717" spans="1:13" ht="18.75">
      <c r="A3717" s="281"/>
      <c r="B3717" s="292"/>
      <c r="C3717" s="140"/>
      <c r="D3717" s="362"/>
      <c r="E3717" s="362"/>
      <c r="F3717" s="362"/>
      <c r="G3717" s="362"/>
      <c r="H3717" s="140"/>
      <c r="I3717" s="140"/>
      <c r="J3717" s="362"/>
      <c r="K3717" s="362"/>
      <c r="L3717" s="139"/>
    </row>
    <row r="3718" spans="1:13" ht="18.75">
      <c r="A3718" s="281"/>
      <c r="B3718" s="292"/>
      <c r="C3718" s="140"/>
      <c r="D3718" s="362"/>
      <c r="E3718" s="362"/>
      <c r="F3718" s="362"/>
      <c r="G3718" s="362"/>
      <c r="H3718" s="140"/>
      <c r="I3718" s="140"/>
      <c r="J3718" s="362"/>
      <c r="K3718" s="362"/>
      <c r="L3718" s="139"/>
    </row>
    <row r="3719" spans="1:13" ht="18.75">
      <c r="A3719" s="281"/>
      <c r="B3719" s="292"/>
      <c r="C3719" s="140"/>
      <c r="D3719" s="362"/>
      <c r="E3719" s="362"/>
      <c r="F3719" s="362"/>
      <c r="G3719" s="362"/>
      <c r="H3719" s="140"/>
      <c r="I3719" s="140"/>
      <c r="J3719" s="362"/>
      <c r="K3719" s="362"/>
      <c r="L3719" s="139"/>
    </row>
    <row r="3720" spans="1:13" ht="18.75">
      <c r="A3720" s="281"/>
      <c r="B3720" s="292"/>
      <c r="C3720" s="140"/>
      <c r="D3720" s="362"/>
      <c r="E3720" s="362"/>
      <c r="F3720" s="362"/>
      <c r="G3720" s="362"/>
      <c r="H3720" s="140"/>
      <c r="I3720" s="140"/>
      <c r="J3720" s="362"/>
      <c r="K3720" s="362"/>
      <c r="L3720" s="139"/>
    </row>
    <row r="3721" spans="1:13" ht="18.75">
      <c r="A3721" s="282" t="s">
        <v>58</v>
      </c>
      <c r="B3721" s="289"/>
      <c r="C3721" s="140"/>
      <c r="D3721" s="362"/>
      <c r="E3721" s="362"/>
      <c r="F3721" s="362"/>
      <c r="G3721" s="362"/>
      <c r="H3721" s="140"/>
      <c r="I3721" s="140"/>
      <c r="J3721" s="362"/>
      <c r="K3721" s="362"/>
      <c r="L3721" s="139"/>
    </row>
    <row r="3722" spans="1:13" ht="19.5" thickBot="1">
      <c r="A3722" s="283">
        <f>SUM(A3698:A3720)</f>
        <v>60</v>
      </c>
      <c r="B3722" s="290"/>
      <c r="C3722" s="42"/>
      <c r="D3722" s="363"/>
      <c r="E3722" s="363"/>
      <c r="F3722" s="363"/>
      <c r="G3722" s="363"/>
      <c r="H3722" s="42"/>
      <c r="I3722" s="42"/>
      <c r="J3722" s="363"/>
      <c r="K3722" s="363"/>
      <c r="L3722" s="120"/>
    </row>
    <row r="3723" spans="1:13" ht="15.75" thickBot="1">
      <c r="A3723" s="13"/>
      <c r="B3723" s="13"/>
      <c r="C3723" s="13"/>
      <c r="D3723" s="13"/>
      <c r="J3723"/>
      <c r="K3723"/>
      <c r="L3723"/>
    </row>
    <row r="3724" spans="1:13" ht="19.5" thickBot="1">
      <c r="A3724" s="391">
        <v>45508</v>
      </c>
      <c r="B3724" s="392"/>
      <c r="C3724" s="392"/>
      <c r="D3724" s="392"/>
      <c r="E3724" s="392"/>
      <c r="F3724" s="392"/>
      <c r="G3724" s="393"/>
      <c r="H3724" s="89">
        <f>SUM(B3726:B3739,D3726:D3739,F3726:F3739,H3726:H3739)+SUM(M3725:M3737)</f>
        <v>211</v>
      </c>
      <c r="J3724" s="53" t="s">
        <v>34</v>
      </c>
      <c r="K3724" s="54" t="s">
        <v>35</v>
      </c>
      <c r="L3724" s="91" t="s">
        <v>50</v>
      </c>
      <c r="M3724" s="161" t="s">
        <v>151</v>
      </c>
    </row>
    <row r="3725" spans="1:13" ht="60.75" thickBot="1">
      <c r="A3725" s="49" t="s">
        <v>0</v>
      </c>
      <c r="B3725" s="51" t="s">
        <v>120</v>
      </c>
      <c r="C3725" s="50" t="s">
        <v>1</v>
      </c>
      <c r="D3725" s="51" t="s">
        <v>120</v>
      </c>
      <c r="E3725" s="50" t="s">
        <v>112</v>
      </c>
      <c r="F3725" s="51" t="s">
        <v>120</v>
      </c>
      <c r="G3725" s="50" t="s">
        <v>131</v>
      </c>
      <c r="H3725" s="52" t="s">
        <v>120</v>
      </c>
      <c r="I3725" s="155">
        <f>H3724/230</f>
        <v>0.91739130434782612</v>
      </c>
      <c r="J3725" s="10" t="s">
        <v>21</v>
      </c>
      <c r="K3725" s="46" t="s">
        <v>467</v>
      </c>
      <c r="L3725" s="159" t="s">
        <v>47</v>
      </c>
      <c r="M3725" s="160">
        <f t="shared" ref="M3725:M3737" si="217">IF(L3725="✔",2,0)</f>
        <v>2</v>
      </c>
    </row>
    <row r="3726" spans="1:13" ht="45">
      <c r="A3726" s="47" t="s">
        <v>424</v>
      </c>
      <c r="B3726" s="48">
        <v>5</v>
      </c>
      <c r="C3726" s="48" t="s">
        <v>2</v>
      </c>
      <c r="D3726" s="48">
        <v>4</v>
      </c>
      <c r="E3726" s="48" t="s">
        <v>11</v>
      </c>
      <c r="F3726" s="55">
        <v>5</v>
      </c>
      <c r="G3726" s="48" t="s">
        <v>5</v>
      </c>
      <c r="H3726" s="138">
        <v>4</v>
      </c>
      <c r="J3726" s="7" t="s">
        <v>2</v>
      </c>
      <c r="K3726" s="293" t="s">
        <v>37</v>
      </c>
      <c r="L3726" s="156" t="s">
        <v>47</v>
      </c>
      <c r="M3726" s="82">
        <f t="shared" si="217"/>
        <v>2</v>
      </c>
    </row>
    <row r="3727" spans="1:13" ht="45">
      <c r="A3727" s="3" t="s">
        <v>113</v>
      </c>
      <c r="B3727" s="293">
        <v>4</v>
      </c>
      <c r="C3727" s="293" t="s">
        <v>21</v>
      </c>
      <c r="D3727" s="293">
        <v>2</v>
      </c>
      <c r="E3727" s="293" t="s">
        <v>479</v>
      </c>
      <c r="F3727" s="279">
        <v>5</v>
      </c>
      <c r="G3727" s="293" t="s">
        <v>6</v>
      </c>
      <c r="H3727" s="139">
        <v>4</v>
      </c>
      <c r="J3727" s="8" t="s">
        <v>4</v>
      </c>
      <c r="K3727" s="293" t="s">
        <v>39</v>
      </c>
      <c r="L3727" s="156" t="s">
        <v>47</v>
      </c>
      <c r="M3727" s="82">
        <f t="shared" si="217"/>
        <v>2</v>
      </c>
    </row>
    <row r="3728" spans="1:13" ht="45">
      <c r="A3728" s="3" t="s">
        <v>163</v>
      </c>
      <c r="B3728" s="293">
        <v>5</v>
      </c>
      <c r="C3728" s="293" t="s">
        <v>17</v>
      </c>
      <c r="D3728" s="293">
        <v>2</v>
      </c>
      <c r="E3728" s="293" t="s">
        <v>12</v>
      </c>
      <c r="F3728" s="279">
        <v>5</v>
      </c>
      <c r="G3728" s="293" t="s">
        <v>7</v>
      </c>
      <c r="H3728" s="139">
        <v>4</v>
      </c>
      <c r="J3728" s="8" t="s">
        <v>38</v>
      </c>
      <c r="K3728" s="293" t="s">
        <v>41</v>
      </c>
      <c r="L3728" s="156" t="s">
        <v>47</v>
      </c>
      <c r="M3728" s="82">
        <f t="shared" si="217"/>
        <v>2</v>
      </c>
    </row>
    <row r="3729" spans="1:13" ht="45">
      <c r="A3729" s="3" t="s">
        <v>114</v>
      </c>
      <c r="B3729" s="293">
        <v>5</v>
      </c>
      <c r="C3729" s="293" t="s">
        <v>4</v>
      </c>
      <c r="D3729" s="293">
        <v>3</v>
      </c>
      <c r="E3729" s="293" t="s">
        <v>13</v>
      </c>
      <c r="F3729" s="279">
        <v>4</v>
      </c>
      <c r="G3729" s="293" t="s">
        <v>8</v>
      </c>
      <c r="H3729" s="139">
        <v>4</v>
      </c>
      <c r="J3729" s="6" t="s">
        <v>20</v>
      </c>
      <c r="K3729" s="293" t="s">
        <v>44</v>
      </c>
      <c r="L3729" s="156" t="s">
        <v>47</v>
      </c>
      <c r="M3729" s="82">
        <f t="shared" si="217"/>
        <v>2</v>
      </c>
    </row>
    <row r="3730" spans="1:13" ht="60">
      <c r="A3730" s="3" t="s">
        <v>32</v>
      </c>
      <c r="B3730" s="293">
        <v>5</v>
      </c>
      <c r="C3730" s="293" t="s">
        <v>38</v>
      </c>
      <c r="D3730" s="293">
        <v>3</v>
      </c>
      <c r="E3730" s="293" t="s">
        <v>43</v>
      </c>
      <c r="F3730" s="279">
        <v>4</v>
      </c>
      <c r="G3730" s="293" t="s">
        <v>9</v>
      </c>
      <c r="H3730" s="139">
        <v>4</v>
      </c>
      <c r="J3730" s="8" t="s">
        <v>31</v>
      </c>
      <c r="K3730" s="293" t="s">
        <v>45</v>
      </c>
      <c r="L3730" s="156" t="s">
        <v>47</v>
      </c>
      <c r="M3730" s="82">
        <f t="shared" si="217"/>
        <v>2</v>
      </c>
    </row>
    <row r="3731" spans="1:13" ht="45">
      <c r="A3731" s="3" t="s">
        <v>115</v>
      </c>
      <c r="B3731" s="293">
        <v>5</v>
      </c>
      <c r="C3731" s="293" t="s">
        <v>27</v>
      </c>
      <c r="D3731" s="293">
        <v>4</v>
      </c>
      <c r="E3731" s="293" t="s">
        <v>14</v>
      </c>
      <c r="F3731" s="279">
        <v>4</v>
      </c>
      <c r="G3731" s="293" t="s">
        <v>10</v>
      </c>
      <c r="H3731" s="139">
        <v>4</v>
      </c>
      <c r="J3731" s="3" t="s">
        <v>33</v>
      </c>
      <c r="K3731" s="293" t="s">
        <v>49</v>
      </c>
      <c r="L3731" s="156" t="s">
        <v>47</v>
      </c>
      <c r="M3731" s="82">
        <f t="shared" si="217"/>
        <v>2</v>
      </c>
    </row>
    <row r="3732" spans="1:13" ht="45">
      <c r="A3732" s="3" t="s">
        <v>116</v>
      </c>
      <c r="B3732" s="293">
        <v>5</v>
      </c>
      <c r="C3732" s="293" t="s">
        <v>323</v>
      </c>
      <c r="D3732" s="293">
        <v>3</v>
      </c>
      <c r="E3732" s="293" t="s">
        <v>15</v>
      </c>
      <c r="F3732" s="279">
        <v>4</v>
      </c>
      <c r="G3732" s="293" t="s">
        <v>18</v>
      </c>
      <c r="H3732" s="139">
        <v>4</v>
      </c>
      <c r="J3732" s="8" t="s">
        <v>16</v>
      </c>
      <c r="K3732" s="293" t="s">
        <v>40</v>
      </c>
      <c r="L3732" s="156" t="s">
        <v>48</v>
      </c>
      <c r="M3732" s="82">
        <f t="shared" si="217"/>
        <v>0</v>
      </c>
    </row>
    <row r="3733" spans="1:13" ht="60">
      <c r="A3733" s="3" t="s">
        <v>117</v>
      </c>
      <c r="B3733" s="293">
        <v>3</v>
      </c>
      <c r="C3733" s="293" t="s">
        <v>130</v>
      </c>
      <c r="D3733" s="293">
        <v>4</v>
      </c>
      <c r="E3733" s="293" t="s">
        <v>16</v>
      </c>
      <c r="F3733" s="279">
        <v>4</v>
      </c>
      <c r="G3733" s="293" t="s">
        <v>252</v>
      </c>
      <c r="H3733" s="139">
        <v>4</v>
      </c>
      <c r="J3733" s="9" t="s">
        <v>27</v>
      </c>
      <c r="K3733" s="293" t="s">
        <v>476</v>
      </c>
      <c r="L3733" s="156" t="s">
        <v>47</v>
      </c>
      <c r="M3733" s="82">
        <f t="shared" si="217"/>
        <v>2</v>
      </c>
    </row>
    <row r="3734" spans="1:13" ht="45">
      <c r="A3734" s="3" t="s">
        <v>118</v>
      </c>
      <c r="B3734" s="293">
        <v>3</v>
      </c>
      <c r="C3734" s="293" t="s">
        <v>164</v>
      </c>
      <c r="D3734" s="293">
        <v>3</v>
      </c>
      <c r="E3734" s="293" t="s">
        <v>26</v>
      </c>
      <c r="F3734" s="279">
        <v>4</v>
      </c>
      <c r="G3734" s="293" t="s">
        <v>25</v>
      </c>
      <c r="H3734" s="139">
        <v>4</v>
      </c>
      <c r="J3734" s="6" t="s">
        <v>28</v>
      </c>
      <c r="K3734" s="293" t="s">
        <v>40</v>
      </c>
      <c r="L3734" s="156" t="s">
        <v>47</v>
      </c>
      <c r="M3734" s="82">
        <f t="shared" si="217"/>
        <v>2</v>
      </c>
    </row>
    <row r="3735" spans="1:13" ht="45">
      <c r="A3735" s="3" t="s">
        <v>161</v>
      </c>
      <c r="B3735" s="293">
        <v>5</v>
      </c>
      <c r="C3735" s="293" t="s">
        <v>31</v>
      </c>
      <c r="D3735" s="293">
        <v>4</v>
      </c>
      <c r="E3735" s="293" t="s">
        <v>23</v>
      </c>
      <c r="F3735" s="279">
        <v>4</v>
      </c>
      <c r="G3735" s="293" t="s">
        <v>28</v>
      </c>
      <c r="H3735" s="139">
        <v>4</v>
      </c>
      <c r="J3735" s="3" t="s">
        <v>119</v>
      </c>
      <c r="K3735" s="293" t="s">
        <v>46</v>
      </c>
      <c r="L3735" s="156" t="s">
        <v>47</v>
      </c>
      <c r="M3735" s="82">
        <f t="shared" si="217"/>
        <v>2</v>
      </c>
    </row>
    <row r="3736" spans="1:13" ht="45">
      <c r="A3736" s="3"/>
      <c r="B3736" s="57" t="s">
        <v>132</v>
      </c>
      <c r="C3736" s="293" t="s">
        <v>30</v>
      </c>
      <c r="D3736" s="293">
        <v>4</v>
      </c>
      <c r="E3736" s="293" t="s">
        <v>490</v>
      </c>
      <c r="F3736" s="279">
        <v>4</v>
      </c>
      <c r="G3736" s="293" t="s">
        <v>29</v>
      </c>
      <c r="H3736" s="139">
        <v>4</v>
      </c>
      <c r="J3736" s="9" t="s">
        <v>31</v>
      </c>
      <c r="K3736" s="293" t="s">
        <v>51</v>
      </c>
      <c r="L3736" s="156" t="s">
        <v>47</v>
      </c>
      <c r="M3736" s="82">
        <f t="shared" si="217"/>
        <v>2</v>
      </c>
    </row>
    <row r="3737" spans="1:13" ht="30.75" thickBot="1">
      <c r="A3737" s="3"/>
      <c r="B3737" s="57" t="s">
        <v>132</v>
      </c>
      <c r="C3737" s="293"/>
      <c r="D3737" s="58" t="s">
        <v>132</v>
      </c>
      <c r="E3737" s="293" t="s">
        <v>144</v>
      </c>
      <c r="F3737" s="279">
        <v>4</v>
      </c>
      <c r="G3737" s="293" t="s">
        <v>318</v>
      </c>
      <c r="H3737" s="58">
        <v>4</v>
      </c>
      <c r="J3737" s="78" t="s">
        <v>117</v>
      </c>
      <c r="K3737" s="279" t="s">
        <v>152</v>
      </c>
      <c r="L3737" s="156" t="s">
        <v>48</v>
      </c>
      <c r="M3737" s="82">
        <f t="shared" si="217"/>
        <v>0</v>
      </c>
    </row>
    <row r="3738" spans="1:13" ht="30.75" thickBot="1">
      <c r="A3738" s="3"/>
      <c r="B3738" s="57" t="s">
        <v>132</v>
      </c>
      <c r="C3738" s="293"/>
      <c r="D3738" s="58" t="s">
        <v>132</v>
      </c>
      <c r="E3738" s="293" t="s">
        <v>478</v>
      </c>
      <c r="F3738" s="58">
        <v>5</v>
      </c>
      <c r="G3738" s="293" t="s">
        <v>269</v>
      </c>
      <c r="H3738" s="58">
        <v>4</v>
      </c>
      <c r="J3738" s="157" t="s">
        <v>135</v>
      </c>
      <c r="K3738" s="280" t="s">
        <v>107</v>
      </c>
      <c r="L3738" s="158"/>
      <c r="M3738" s="83"/>
    </row>
    <row r="3739" spans="1:13" ht="15.75" thickBot="1">
      <c r="A3739" s="276"/>
      <c r="B3739" s="277" t="s">
        <v>132</v>
      </c>
      <c r="C3739" s="278"/>
      <c r="D3739" s="277" t="s">
        <v>132</v>
      </c>
      <c r="E3739" s="278"/>
      <c r="F3739" s="277" t="s">
        <v>132</v>
      </c>
      <c r="G3739" s="278"/>
      <c r="H3739" s="277" t="s">
        <v>132</v>
      </c>
      <c r="K3739" s="90"/>
    </row>
    <row r="3740" spans="1:13" ht="21.75" thickBot="1">
      <c r="A3740" s="394" t="s">
        <v>562</v>
      </c>
      <c r="B3740" s="395"/>
      <c r="C3740" s="395"/>
      <c r="D3740" s="395"/>
      <c r="E3740" s="395"/>
      <c r="F3740" s="395"/>
      <c r="G3740" s="395"/>
      <c r="H3740" s="395"/>
      <c r="I3740" s="395"/>
      <c r="J3740" s="395"/>
      <c r="K3740" s="395"/>
      <c r="L3740" s="396"/>
    </row>
    <row r="3741" spans="1:13" ht="18.75">
      <c r="A3741" s="285" t="s">
        <v>569</v>
      </c>
      <c r="B3741" s="286" t="s">
        <v>563</v>
      </c>
      <c r="C3741" s="286" t="s">
        <v>564</v>
      </c>
      <c r="D3741" s="397" t="s">
        <v>565</v>
      </c>
      <c r="E3741" s="397"/>
      <c r="F3741" s="397" t="s">
        <v>566</v>
      </c>
      <c r="G3741" s="397"/>
      <c r="H3741" s="288" t="s">
        <v>567</v>
      </c>
      <c r="I3741" s="288" t="s">
        <v>575</v>
      </c>
      <c r="J3741" s="397" t="s">
        <v>568</v>
      </c>
      <c r="K3741" s="397"/>
      <c r="L3741" s="288" t="s">
        <v>578</v>
      </c>
    </row>
    <row r="3742" spans="1:13" ht="18.75">
      <c r="A3742" s="281">
        <v>25</v>
      </c>
      <c r="B3742" s="291">
        <v>0.80902777777777779</v>
      </c>
      <c r="C3742" s="284" t="s">
        <v>570</v>
      </c>
      <c r="D3742" s="362" t="s">
        <v>571</v>
      </c>
      <c r="E3742" s="362"/>
      <c r="F3742" s="362" t="s">
        <v>572</v>
      </c>
      <c r="G3742" s="362"/>
      <c r="H3742" s="44">
        <v>0.95</v>
      </c>
      <c r="I3742" s="44">
        <v>1</v>
      </c>
      <c r="J3742" s="362" t="s">
        <v>573</v>
      </c>
      <c r="K3742" s="362"/>
      <c r="L3742" s="294">
        <v>0.7</v>
      </c>
    </row>
    <row r="3743" spans="1:13" ht="18.75">
      <c r="A3743" s="281">
        <v>15</v>
      </c>
      <c r="B3743" s="291">
        <v>0.81944444444444453</v>
      </c>
      <c r="C3743" s="284" t="s">
        <v>570</v>
      </c>
      <c r="D3743" s="362" t="s">
        <v>576</v>
      </c>
      <c r="E3743" s="362"/>
      <c r="F3743" s="398" t="s">
        <v>574</v>
      </c>
      <c r="G3743" s="398"/>
      <c r="H3743" s="44">
        <v>1</v>
      </c>
      <c r="I3743" s="44">
        <v>1</v>
      </c>
      <c r="J3743" s="362" t="s">
        <v>20</v>
      </c>
      <c r="K3743" s="362"/>
      <c r="L3743" s="294">
        <v>0.7</v>
      </c>
    </row>
    <row r="3744" spans="1:13" ht="18.75">
      <c r="A3744" s="281">
        <v>10</v>
      </c>
      <c r="B3744" s="291">
        <v>0.82638888888888884</v>
      </c>
      <c r="C3744" s="284" t="s">
        <v>570</v>
      </c>
      <c r="D3744" s="362" t="s">
        <v>577</v>
      </c>
      <c r="E3744" s="362"/>
      <c r="F3744" s="362" t="s">
        <v>579</v>
      </c>
      <c r="G3744" s="362"/>
      <c r="H3744" s="44">
        <v>0.8</v>
      </c>
      <c r="I3744" s="44">
        <v>0.8</v>
      </c>
      <c r="J3744" s="362" t="s">
        <v>573</v>
      </c>
      <c r="K3744" s="362"/>
      <c r="L3744" s="294">
        <v>0.7</v>
      </c>
    </row>
    <row r="3745" spans="1:12" ht="18.75">
      <c r="A3745" s="281">
        <v>10</v>
      </c>
      <c r="B3745" s="291">
        <v>0.83333333333333337</v>
      </c>
      <c r="C3745" s="279" t="s">
        <v>580</v>
      </c>
      <c r="D3745" s="362" t="s">
        <v>581</v>
      </c>
      <c r="E3745" s="362"/>
      <c r="F3745" s="362" t="s">
        <v>582</v>
      </c>
      <c r="G3745" s="362"/>
      <c r="H3745" s="44">
        <v>1</v>
      </c>
      <c r="I3745" s="44">
        <v>1</v>
      </c>
      <c r="J3745" s="362" t="s">
        <v>583</v>
      </c>
      <c r="K3745" s="362"/>
      <c r="L3745" s="294">
        <v>0.9</v>
      </c>
    </row>
    <row r="3746" spans="1:12" ht="18.75">
      <c r="A3746" s="281"/>
      <c r="B3746" s="292"/>
      <c r="C3746" s="279"/>
      <c r="D3746" s="362"/>
      <c r="E3746" s="362"/>
      <c r="F3746" s="362"/>
      <c r="G3746" s="362"/>
      <c r="H3746" s="279"/>
      <c r="I3746" s="279"/>
      <c r="J3746" s="362"/>
      <c r="K3746" s="362"/>
      <c r="L3746" s="139"/>
    </row>
    <row r="3747" spans="1:12" ht="18.75">
      <c r="A3747" s="281"/>
      <c r="B3747" s="292"/>
      <c r="C3747" s="279"/>
      <c r="D3747" s="362"/>
      <c r="E3747" s="362"/>
      <c r="F3747" s="362"/>
      <c r="G3747" s="362"/>
      <c r="H3747" s="279"/>
      <c r="I3747" s="279"/>
      <c r="J3747" s="362"/>
      <c r="K3747" s="362"/>
      <c r="L3747" s="139"/>
    </row>
    <row r="3748" spans="1:12" ht="18.75">
      <c r="A3748" s="281"/>
      <c r="B3748" s="292"/>
      <c r="C3748" s="279"/>
      <c r="D3748" s="362"/>
      <c r="E3748" s="362"/>
      <c r="F3748" s="362"/>
      <c r="G3748" s="362"/>
      <c r="H3748" s="279"/>
      <c r="I3748" s="279"/>
      <c r="J3748" s="362"/>
      <c r="K3748" s="362"/>
      <c r="L3748" s="139"/>
    </row>
    <row r="3749" spans="1:12" ht="18.75">
      <c r="A3749" s="281"/>
      <c r="B3749" s="292"/>
      <c r="C3749" s="279"/>
      <c r="D3749" s="362"/>
      <c r="E3749" s="362"/>
      <c r="F3749" s="362"/>
      <c r="G3749" s="362"/>
      <c r="H3749" s="279"/>
      <c r="I3749" s="279"/>
      <c r="J3749" s="362"/>
      <c r="K3749" s="362"/>
      <c r="L3749" s="139"/>
    </row>
    <row r="3750" spans="1:12" ht="18.75">
      <c r="A3750" s="281"/>
      <c r="B3750" s="292"/>
      <c r="C3750" s="279"/>
      <c r="D3750" s="362"/>
      <c r="E3750" s="362"/>
      <c r="F3750" s="362"/>
      <c r="G3750" s="362"/>
      <c r="H3750" s="279"/>
      <c r="I3750" s="279"/>
      <c r="J3750" s="362"/>
      <c r="K3750" s="362"/>
      <c r="L3750" s="139"/>
    </row>
    <row r="3751" spans="1:12" ht="18.75">
      <c r="A3751" s="281"/>
      <c r="B3751" s="292"/>
      <c r="C3751" s="279"/>
      <c r="D3751" s="373" t="s">
        <v>584</v>
      </c>
      <c r="E3751" s="374"/>
      <c r="F3751" s="374"/>
      <c r="G3751" s="374"/>
      <c r="H3751" s="374"/>
      <c r="I3751" s="374"/>
      <c r="J3751" s="374"/>
      <c r="K3751" s="375"/>
      <c r="L3751" s="139"/>
    </row>
    <row r="3752" spans="1:12" ht="18.75">
      <c r="A3752" s="281"/>
      <c r="B3752" s="292"/>
      <c r="C3752" s="279"/>
      <c r="D3752" s="376"/>
      <c r="E3752" s="377"/>
      <c r="F3752" s="377"/>
      <c r="G3752" s="377"/>
      <c r="H3752" s="377"/>
      <c r="I3752" s="377"/>
      <c r="J3752" s="377"/>
      <c r="K3752" s="378"/>
      <c r="L3752" s="139"/>
    </row>
    <row r="3753" spans="1:12" ht="18.75">
      <c r="A3753" s="281"/>
      <c r="B3753" s="292"/>
      <c r="C3753" s="279"/>
      <c r="D3753" s="376"/>
      <c r="E3753" s="377"/>
      <c r="F3753" s="377"/>
      <c r="G3753" s="377"/>
      <c r="H3753" s="377"/>
      <c r="I3753" s="377"/>
      <c r="J3753" s="377"/>
      <c r="K3753" s="378"/>
      <c r="L3753" s="139"/>
    </row>
    <row r="3754" spans="1:12" ht="18.75">
      <c r="A3754" s="281"/>
      <c r="B3754" s="292"/>
      <c r="C3754" s="279"/>
      <c r="D3754" s="379"/>
      <c r="E3754" s="380"/>
      <c r="F3754" s="380"/>
      <c r="G3754" s="380"/>
      <c r="H3754" s="380"/>
      <c r="I3754" s="380"/>
      <c r="J3754" s="380"/>
      <c r="K3754" s="381"/>
      <c r="L3754" s="139"/>
    </row>
    <row r="3755" spans="1:12" ht="18.75">
      <c r="A3755" s="281"/>
      <c r="B3755" s="292"/>
      <c r="C3755" s="279"/>
      <c r="D3755" s="362"/>
      <c r="E3755" s="362"/>
      <c r="F3755" s="362"/>
      <c r="G3755" s="362"/>
      <c r="H3755" s="279"/>
      <c r="I3755" s="279"/>
      <c r="J3755" s="362"/>
      <c r="K3755" s="362"/>
      <c r="L3755" s="139"/>
    </row>
    <row r="3756" spans="1:12" ht="18.75">
      <c r="A3756" s="281"/>
      <c r="B3756" s="292"/>
      <c r="C3756" s="279"/>
      <c r="D3756" s="362"/>
      <c r="E3756" s="362"/>
      <c r="F3756" s="362"/>
      <c r="G3756" s="362"/>
      <c r="H3756" s="279"/>
      <c r="I3756" s="279"/>
      <c r="J3756" s="362"/>
      <c r="K3756" s="362"/>
      <c r="L3756" s="139"/>
    </row>
    <row r="3757" spans="1:12" ht="18.75">
      <c r="A3757" s="281"/>
      <c r="B3757" s="292"/>
      <c r="C3757" s="279"/>
      <c r="D3757" s="362"/>
      <c r="E3757" s="362"/>
      <c r="F3757" s="362"/>
      <c r="G3757" s="362"/>
      <c r="H3757" s="279"/>
      <c r="I3757" s="279"/>
      <c r="J3757" s="362"/>
      <c r="K3757" s="362"/>
      <c r="L3757" s="139"/>
    </row>
    <row r="3758" spans="1:12" ht="18.75">
      <c r="A3758" s="281"/>
      <c r="B3758" s="292"/>
      <c r="C3758" s="279"/>
      <c r="D3758" s="362"/>
      <c r="E3758" s="362"/>
      <c r="F3758" s="362"/>
      <c r="G3758" s="362"/>
      <c r="H3758" s="279"/>
      <c r="I3758" s="279"/>
      <c r="J3758" s="362"/>
      <c r="K3758" s="362"/>
      <c r="L3758" s="139"/>
    </row>
    <row r="3759" spans="1:12" ht="18.75">
      <c r="A3759" s="281"/>
      <c r="B3759" s="292"/>
      <c r="C3759" s="279"/>
      <c r="D3759" s="362"/>
      <c r="E3759" s="362"/>
      <c r="F3759" s="362"/>
      <c r="G3759" s="362"/>
      <c r="H3759" s="279"/>
      <c r="I3759" s="279"/>
      <c r="J3759" s="362"/>
      <c r="K3759" s="362"/>
      <c r="L3759" s="139"/>
    </row>
    <row r="3760" spans="1:12" ht="18.75">
      <c r="A3760" s="281"/>
      <c r="B3760" s="292"/>
      <c r="C3760" s="279"/>
      <c r="D3760" s="362"/>
      <c r="E3760" s="362"/>
      <c r="F3760" s="362"/>
      <c r="G3760" s="362"/>
      <c r="H3760" s="279"/>
      <c r="I3760" s="279"/>
      <c r="J3760" s="362"/>
      <c r="K3760" s="362"/>
      <c r="L3760" s="139"/>
    </row>
    <row r="3761" spans="1:13" ht="18.75">
      <c r="A3761" s="281"/>
      <c r="B3761" s="292"/>
      <c r="C3761" s="279"/>
      <c r="D3761" s="362"/>
      <c r="E3761" s="362"/>
      <c r="F3761" s="362"/>
      <c r="G3761" s="362"/>
      <c r="H3761" s="279"/>
      <c r="I3761" s="279"/>
      <c r="J3761" s="362"/>
      <c r="K3761" s="362"/>
      <c r="L3761" s="139"/>
    </row>
    <row r="3762" spans="1:13" ht="18.75">
      <c r="A3762" s="281"/>
      <c r="B3762" s="292"/>
      <c r="C3762" s="279"/>
      <c r="D3762" s="362"/>
      <c r="E3762" s="362"/>
      <c r="F3762" s="362"/>
      <c r="G3762" s="362"/>
      <c r="H3762" s="279"/>
      <c r="I3762" s="279"/>
      <c r="J3762" s="362"/>
      <c r="K3762" s="362"/>
      <c r="L3762" s="139"/>
    </row>
    <row r="3763" spans="1:13" ht="18.75">
      <c r="A3763" s="281"/>
      <c r="B3763" s="292"/>
      <c r="C3763" s="279"/>
      <c r="D3763" s="362"/>
      <c r="E3763" s="362"/>
      <c r="F3763" s="362"/>
      <c r="G3763" s="362"/>
      <c r="H3763" s="279"/>
      <c r="I3763" s="279"/>
      <c r="J3763" s="362"/>
      <c r="K3763" s="362"/>
      <c r="L3763" s="139"/>
    </row>
    <row r="3764" spans="1:13" ht="18.75">
      <c r="A3764" s="281"/>
      <c r="B3764" s="292"/>
      <c r="C3764" s="279"/>
      <c r="D3764" s="362"/>
      <c r="E3764" s="362"/>
      <c r="F3764" s="362"/>
      <c r="G3764" s="362"/>
      <c r="H3764" s="279"/>
      <c r="I3764" s="279"/>
      <c r="J3764" s="362"/>
      <c r="K3764" s="362"/>
      <c r="L3764" s="139"/>
    </row>
    <row r="3765" spans="1:13" ht="18.75">
      <c r="A3765" s="282" t="s">
        <v>58</v>
      </c>
      <c r="B3765" s="289"/>
      <c r="C3765" s="279"/>
      <c r="D3765" s="362"/>
      <c r="E3765" s="362"/>
      <c r="F3765" s="362"/>
      <c r="G3765" s="362"/>
      <c r="H3765" s="279"/>
      <c r="I3765" s="279"/>
      <c r="J3765" s="362"/>
      <c r="K3765" s="362"/>
      <c r="L3765" s="139"/>
    </row>
    <row r="3766" spans="1:13" ht="19.5" thickBot="1">
      <c r="A3766" s="283">
        <f>SUM(A3742:A3764)</f>
        <v>60</v>
      </c>
      <c r="B3766" s="290"/>
      <c r="C3766" s="280"/>
      <c r="D3766" s="363"/>
      <c r="E3766" s="363"/>
      <c r="F3766" s="363"/>
      <c r="G3766" s="363"/>
      <c r="H3766" s="280"/>
      <c r="I3766" s="280"/>
      <c r="J3766" s="363"/>
      <c r="K3766" s="363"/>
      <c r="L3766" s="120"/>
    </row>
    <row r="3767" spans="1:13" ht="15.75" thickBot="1">
      <c r="A3767"/>
      <c r="B3767"/>
      <c r="C3767"/>
      <c r="D3767"/>
      <c r="E3767"/>
      <c r="F3767"/>
      <c r="G3767"/>
      <c r="H3767"/>
      <c r="J3767"/>
      <c r="K3767"/>
      <c r="L3767"/>
    </row>
    <row r="3768" spans="1:13" ht="19.5" thickBot="1">
      <c r="A3768" s="391">
        <v>45509</v>
      </c>
      <c r="B3768" s="392"/>
      <c r="C3768" s="392"/>
      <c r="D3768" s="392"/>
      <c r="E3768" s="392"/>
      <c r="F3768" s="392"/>
      <c r="G3768" s="393"/>
      <c r="H3768" s="89">
        <f>SUM(B3770:B3783,D3770:D3783,F3770:F3783,H3770:H3783)+SUM(M3769:M3781)</f>
        <v>211</v>
      </c>
      <c r="J3768" s="53" t="s">
        <v>34</v>
      </c>
      <c r="K3768" s="54" t="s">
        <v>35</v>
      </c>
      <c r="L3768" s="91" t="s">
        <v>50</v>
      </c>
      <c r="M3768" s="161" t="s">
        <v>151</v>
      </c>
    </row>
    <row r="3769" spans="1:13" ht="60.75" thickBot="1">
      <c r="A3769" s="49" t="s">
        <v>0</v>
      </c>
      <c r="B3769" s="51" t="s">
        <v>120</v>
      </c>
      <c r="C3769" s="50" t="s">
        <v>1</v>
      </c>
      <c r="D3769" s="51" t="s">
        <v>120</v>
      </c>
      <c r="E3769" s="50" t="s">
        <v>112</v>
      </c>
      <c r="F3769" s="51" t="s">
        <v>120</v>
      </c>
      <c r="G3769" s="50" t="s">
        <v>131</v>
      </c>
      <c r="H3769" s="52" t="s">
        <v>120</v>
      </c>
      <c r="I3769" s="155">
        <f>H3768/230</f>
        <v>0.91739130434782612</v>
      </c>
      <c r="J3769" s="10" t="s">
        <v>21</v>
      </c>
      <c r="K3769" s="46" t="s">
        <v>467</v>
      </c>
      <c r="L3769" s="159" t="s">
        <v>47</v>
      </c>
      <c r="M3769" s="160">
        <f t="shared" ref="M3769:M3781" si="218">IF(L3769="✔",2,0)</f>
        <v>2</v>
      </c>
    </row>
    <row r="3770" spans="1:13" ht="45">
      <c r="A3770" s="47" t="s">
        <v>424</v>
      </c>
      <c r="B3770" s="48">
        <v>5</v>
      </c>
      <c r="C3770" s="48" t="s">
        <v>2</v>
      </c>
      <c r="D3770" s="48">
        <v>4</v>
      </c>
      <c r="E3770" s="48" t="s">
        <v>11</v>
      </c>
      <c r="F3770" s="55">
        <v>5</v>
      </c>
      <c r="G3770" s="48" t="s">
        <v>5</v>
      </c>
      <c r="H3770" s="138">
        <v>4</v>
      </c>
      <c r="J3770" s="7" t="s">
        <v>2</v>
      </c>
      <c r="K3770" s="293" t="s">
        <v>37</v>
      </c>
      <c r="L3770" s="156" t="s">
        <v>47</v>
      </c>
      <c r="M3770" s="82">
        <f t="shared" si="218"/>
        <v>2</v>
      </c>
    </row>
    <row r="3771" spans="1:13" ht="45">
      <c r="A3771" s="3" t="s">
        <v>113</v>
      </c>
      <c r="B3771" s="293">
        <v>4</v>
      </c>
      <c r="C3771" s="293" t="s">
        <v>21</v>
      </c>
      <c r="D3771" s="293">
        <v>2</v>
      </c>
      <c r="E3771" s="293" t="s">
        <v>479</v>
      </c>
      <c r="F3771" s="279">
        <v>5</v>
      </c>
      <c r="G3771" s="293" t="s">
        <v>6</v>
      </c>
      <c r="H3771" s="139">
        <v>4</v>
      </c>
      <c r="J3771" s="8" t="s">
        <v>4</v>
      </c>
      <c r="K3771" s="293" t="s">
        <v>39</v>
      </c>
      <c r="L3771" s="156" t="s">
        <v>47</v>
      </c>
      <c r="M3771" s="82">
        <f t="shared" si="218"/>
        <v>2</v>
      </c>
    </row>
    <row r="3772" spans="1:13" ht="45">
      <c r="A3772" s="3" t="s">
        <v>163</v>
      </c>
      <c r="B3772" s="293">
        <v>5</v>
      </c>
      <c r="C3772" s="293" t="s">
        <v>17</v>
      </c>
      <c r="D3772" s="293">
        <v>2</v>
      </c>
      <c r="E3772" s="293" t="s">
        <v>12</v>
      </c>
      <c r="F3772" s="279">
        <v>5</v>
      </c>
      <c r="G3772" s="293" t="s">
        <v>7</v>
      </c>
      <c r="H3772" s="139">
        <v>4</v>
      </c>
      <c r="J3772" s="8" t="s">
        <v>38</v>
      </c>
      <c r="K3772" s="293" t="s">
        <v>41</v>
      </c>
      <c r="L3772" s="156" t="s">
        <v>47</v>
      </c>
      <c r="M3772" s="82">
        <f t="shared" si="218"/>
        <v>2</v>
      </c>
    </row>
    <row r="3773" spans="1:13" ht="45">
      <c r="A3773" s="3" t="s">
        <v>114</v>
      </c>
      <c r="B3773" s="293">
        <v>5</v>
      </c>
      <c r="C3773" s="293" t="s">
        <v>4</v>
      </c>
      <c r="D3773" s="293">
        <v>3</v>
      </c>
      <c r="E3773" s="293" t="s">
        <v>13</v>
      </c>
      <c r="F3773" s="279">
        <v>4</v>
      </c>
      <c r="G3773" s="293" t="s">
        <v>8</v>
      </c>
      <c r="H3773" s="139">
        <v>4</v>
      </c>
      <c r="J3773" s="6" t="s">
        <v>20</v>
      </c>
      <c r="K3773" s="293" t="s">
        <v>44</v>
      </c>
      <c r="L3773" s="156" t="s">
        <v>47</v>
      </c>
      <c r="M3773" s="82">
        <f t="shared" si="218"/>
        <v>2</v>
      </c>
    </row>
    <row r="3774" spans="1:13" ht="60">
      <c r="A3774" s="3" t="s">
        <v>32</v>
      </c>
      <c r="B3774" s="293">
        <v>5</v>
      </c>
      <c r="C3774" s="293" t="s">
        <v>38</v>
      </c>
      <c r="D3774" s="293">
        <v>3</v>
      </c>
      <c r="E3774" s="293" t="s">
        <v>43</v>
      </c>
      <c r="F3774" s="279">
        <v>4</v>
      </c>
      <c r="G3774" s="293" t="s">
        <v>9</v>
      </c>
      <c r="H3774" s="139">
        <v>4</v>
      </c>
      <c r="J3774" s="8" t="s">
        <v>31</v>
      </c>
      <c r="K3774" s="293" t="s">
        <v>45</v>
      </c>
      <c r="L3774" s="156" t="s">
        <v>47</v>
      </c>
      <c r="M3774" s="82">
        <f t="shared" si="218"/>
        <v>2</v>
      </c>
    </row>
    <row r="3775" spans="1:13" ht="45">
      <c r="A3775" s="3" t="s">
        <v>115</v>
      </c>
      <c r="B3775" s="293">
        <v>5</v>
      </c>
      <c r="C3775" s="293" t="s">
        <v>27</v>
      </c>
      <c r="D3775" s="293">
        <v>4</v>
      </c>
      <c r="E3775" s="293" t="s">
        <v>14</v>
      </c>
      <c r="F3775" s="279">
        <v>4</v>
      </c>
      <c r="G3775" s="293" t="s">
        <v>10</v>
      </c>
      <c r="H3775" s="139">
        <v>4</v>
      </c>
      <c r="J3775" s="3" t="s">
        <v>33</v>
      </c>
      <c r="K3775" s="293" t="s">
        <v>49</v>
      </c>
      <c r="L3775" s="156" t="s">
        <v>47</v>
      </c>
      <c r="M3775" s="82">
        <f t="shared" si="218"/>
        <v>2</v>
      </c>
    </row>
    <row r="3776" spans="1:13" ht="45">
      <c r="A3776" s="3" t="s">
        <v>116</v>
      </c>
      <c r="B3776" s="293">
        <v>5</v>
      </c>
      <c r="C3776" s="293" t="s">
        <v>323</v>
      </c>
      <c r="D3776" s="293">
        <v>3</v>
      </c>
      <c r="E3776" s="293" t="s">
        <v>15</v>
      </c>
      <c r="F3776" s="279">
        <v>4</v>
      </c>
      <c r="G3776" s="293" t="s">
        <v>18</v>
      </c>
      <c r="H3776" s="139">
        <v>4</v>
      </c>
      <c r="J3776" s="8" t="s">
        <v>16</v>
      </c>
      <c r="K3776" s="293" t="s">
        <v>40</v>
      </c>
      <c r="L3776" s="156" t="s">
        <v>48</v>
      </c>
      <c r="M3776" s="82">
        <f t="shared" si="218"/>
        <v>0</v>
      </c>
    </row>
    <row r="3777" spans="1:13" ht="60">
      <c r="A3777" s="3" t="s">
        <v>117</v>
      </c>
      <c r="B3777" s="293">
        <v>3</v>
      </c>
      <c r="C3777" s="293" t="s">
        <v>130</v>
      </c>
      <c r="D3777" s="293">
        <v>4</v>
      </c>
      <c r="E3777" s="293" t="s">
        <v>16</v>
      </c>
      <c r="F3777" s="279">
        <v>4</v>
      </c>
      <c r="G3777" s="293" t="s">
        <v>252</v>
      </c>
      <c r="H3777" s="139">
        <v>4</v>
      </c>
      <c r="J3777" s="9" t="s">
        <v>27</v>
      </c>
      <c r="K3777" s="293" t="s">
        <v>476</v>
      </c>
      <c r="L3777" s="156" t="s">
        <v>47</v>
      </c>
      <c r="M3777" s="82">
        <f t="shared" si="218"/>
        <v>2</v>
      </c>
    </row>
    <row r="3778" spans="1:13" ht="45">
      <c r="A3778" s="3" t="s">
        <v>118</v>
      </c>
      <c r="B3778" s="293">
        <v>3</v>
      </c>
      <c r="C3778" s="293" t="s">
        <v>164</v>
      </c>
      <c r="D3778" s="293">
        <v>3</v>
      </c>
      <c r="E3778" s="293" t="s">
        <v>26</v>
      </c>
      <c r="F3778" s="279">
        <v>4</v>
      </c>
      <c r="G3778" s="293" t="s">
        <v>25</v>
      </c>
      <c r="H3778" s="139">
        <v>4</v>
      </c>
      <c r="J3778" s="6" t="s">
        <v>28</v>
      </c>
      <c r="K3778" s="293" t="s">
        <v>40</v>
      </c>
      <c r="L3778" s="156" t="s">
        <v>47</v>
      </c>
      <c r="M3778" s="82">
        <f t="shared" si="218"/>
        <v>2</v>
      </c>
    </row>
    <row r="3779" spans="1:13" ht="45">
      <c r="A3779" s="3" t="s">
        <v>161</v>
      </c>
      <c r="B3779" s="293">
        <v>5</v>
      </c>
      <c r="C3779" s="293" t="s">
        <v>31</v>
      </c>
      <c r="D3779" s="293">
        <v>4</v>
      </c>
      <c r="E3779" s="293" t="s">
        <v>23</v>
      </c>
      <c r="F3779" s="279">
        <v>4</v>
      </c>
      <c r="G3779" s="293" t="s">
        <v>28</v>
      </c>
      <c r="H3779" s="139">
        <v>4</v>
      </c>
      <c r="J3779" s="3" t="s">
        <v>119</v>
      </c>
      <c r="K3779" s="293" t="s">
        <v>46</v>
      </c>
      <c r="L3779" s="156" t="s">
        <v>47</v>
      </c>
      <c r="M3779" s="82">
        <f t="shared" si="218"/>
        <v>2</v>
      </c>
    </row>
    <row r="3780" spans="1:13" ht="45">
      <c r="A3780" s="3"/>
      <c r="B3780" s="57" t="s">
        <v>132</v>
      </c>
      <c r="C3780" s="293" t="s">
        <v>30</v>
      </c>
      <c r="D3780" s="293">
        <v>4</v>
      </c>
      <c r="E3780" s="293" t="s">
        <v>490</v>
      </c>
      <c r="F3780" s="279">
        <v>4</v>
      </c>
      <c r="G3780" s="293" t="s">
        <v>29</v>
      </c>
      <c r="H3780" s="139">
        <v>4</v>
      </c>
      <c r="J3780" s="9" t="s">
        <v>31</v>
      </c>
      <c r="K3780" s="293" t="s">
        <v>51</v>
      </c>
      <c r="L3780" s="156" t="s">
        <v>47</v>
      </c>
      <c r="M3780" s="82">
        <f t="shared" si="218"/>
        <v>2</v>
      </c>
    </row>
    <row r="3781" spans="1:13" ht="30.75" thickBot="1">
      <c r="A3781" s="3"/>
      <c r="B3781" s="57" t="s">
        <v>132</v>
      </c>
      <c r="C3781" s="293"/>
      <c r="D3781" s="58" t="s">
        <v>132</v>
      </c>
      <c r="E3781" s="293" t="s">
        <v>144</v>
      </c>
      <c r="F3781" s="279">
        <v>4</v>
      </c>
      <c r="G3781" s="293" t="s">
        <v>318</v>
      </c>
      <c r="H3781" s="58">
        <v>4</v>
      </c>
      <c r="J3781" s="78" t="s">
        <v>117</v>
      </c>
      <c r="K3781" s="279" t="s">
        <v>152</v>
      </c>
      <c r="L3781" s="156" t="s">
        <v>48</v>
      </c>
      <c r="M3781" s="82">
        <f t="shared" si="218"/>
        <v>0</v>
      </c>
    </row>
    <row r="3782" spans="1:13" ht="30.75" thickBot="1">
      <c r="A3782" s="3"/>
      <c r="B3782" s="57" t="s">
        <v>132</v>
      </c>
      <c r="C3782" s="293"/>
      <c r="D3782" s="58" t="s">
        <v>132</v>
      </c>
      <c r="E3782" s="293" t="s">
        <v>478</v>
      </c>
      <c r="F3782" s="58">
        <v>5</v>
      </c>
      <c r="G3782" s="293" t="s">
        <v>269</v>
      </c>
      <c r="H3782" s="58">
        <v>4</v>
      </c>
      <c r="J3782" s="157" t="s">
        <v>135</v>
      </c>
      <c r="K3782" s="280" t="s">
        <v>107</v>
      </c>
      <c r="L3782" s="158"/>
      <c r="M3782" s="83"/>
    </row>
    <row r="3783" spans="1:13" ht="15.75" thickBot="1">
      <c r="A3783" s="276"/>
      <c r="B3783" s="277" t="s">
        <v>132</v>
      </c>
      <c r="C3783" s="278"/>
      <c r="D3783" s="277" t="s">
        <v>132</v>
      </c>
      <c r="E3783" s="278"/>
      <c r="F3783" s="277" t="s">
        <v>132</v>
      </c>
      <c r="G3783" s="278"/>
      <c r="H3783" s="277" t="s">
        <v>132</v>
      </c>
      <c r="K3783" s="90"/>
    </row>
    <row r="3784" spans="1:13" ht="21.75" thickBot="1">
      <c r="A3784" s="394" t="s">
        <v>562</v>
      </c>
      <c r="B3784" s="395"/>
      <c r="C3784" s="395"/>
      <c r="D3784" s="395"/>
      <c r="E3784" s="395"/>
      <c r="F3784" s="395"/>
      <c r="G3784" s="395"/>
      <c r="H3784" s="395"/>
      <c r="I3784" s="395"/>
      <c r="J3784" s="395"/>
      <c r="K3784" s="395"/>
      <c r="L3784" s="396"/>
    </row>
    <row r="3785" spans="1:13" ht="18.75">
      <c r="A3785" s="285" t="s">
        <v>569</v>
      </c>
      <c r="B3785" s="286" t="s">
        <v>563</v>
      </c>
      <c r="C3785" s="286" t="s">
        <v>564</v>
      </c>
      <c r="D3785" s="397" t="s">
        <v>565</v>
      </c>
      <c r="E3785" s="397"/>
      <c r="F3785" s="397" t="s">
        <v>566</v>
      </c>
      <c r="G3785" s="397"/>
      <c r="H3785" s="288" t="s">
        <v>567</v>
      </c>
      <c r="I3785" s="288" t="s">
        <v>575</v>
      </c>
      <c r="J3785" s="397" t="s">
        <v>568</v>
      </c>
      <c r="K3785" s="397"/>
      <c r="L3785" s="288" t="s">
        <v>578</v>
      </c>
    </row>
    <row r="3786" spans="1:13" ht="18.75">
      <c r="A3786" s="281">
        <v>25</v>
      </c>
      <c r="B3786" s="291">
        <v>0.80902777777777779</v>
      </c>
      <c r="C3786" s="284" t="s">
        <v>570</v>
      </c>
      <c r="D3786" s="362" t="s">
        <v>571</v>
      </c>
      <c r="E3786" s="362"/>
      <c r="F3786" s="362" t="s">
        <v>572</v>
      </c>
      <c r="G3786" s="362"/>
      <c r="H3786" s="44">
        <v>0.95</v>
      </c>
      <c r="I3786" s="44">
        <v>1</v>
      </c>
      <c r="J3786" s="362" t="s">
        <v>573</v>
      </c>
      <c r="K3786" s="362"/>
      <c r="L3786" s="294">
        <v>0.7</v>
      </c>
    </row>
    <row r="3787" spans="1:13" ht="18.75">
      <c r="A3787" s="281">
        <v>15</v>
      </c>
      <c r="B3787" s="291">
        <v>0.81944444444444453</v>
      </c>
      <c r="C3787" s="284" t="s">
        <v>570</v>
      </c>
      <c r="D3787" s="362" t="s">
        <v>576</v>
      </c>
      <c r="E3787" s="362"/>
      <c r="F3787" s="398" t="s">
        <v>574</v>
      </c>
      <c r="G3787" s="398"/>
      <c r="H3787" s="44">
        <v>1</v>
      </c>
      <c r="I3787" s="44">
        <v>1</v>
      </c>
      <c r="J3787" s="362" t="s">
        <v>20</v>
      </c>
      <c r="K3787" s="362"/>
      <c r="L3787" s="294">
        <v>0.7</v>
      </c>
    </row>
    <row r="3788" spans="1:13" ht="18.75">
      <c r="A3788" s="281">
        <v>10</v>
      </c>
      <c r="B3788" s="291">
        <v>0.82638888888888884</v>
      </c>
      <c r="C3788" s="284" t="s">
        <v>570</v>
      </c>
      <c r="D3788" s="362" t="s">
        <v>577</v>
      </c>
      <c r="E3788" s="362"/>
      <c r="F3788" s="362" t="s">
        <v>579</v>
      </c>
      <c r="G3788" s="362"/>
      <c r="H3788" s="44">
        <v>0.8</v>
      </c>
      <c r="I3788" s="44">
        <v>0.8</v>
      </c>
      <c r="J3788" s="362" t="s">
        <v>573</v>
      </c>
      <c r="K3788" s="362"/>
      <c r="L3788" s="294">
        <v>0.7</v>
      </c>
    </row>
    <row r="3789" spans="1:13" ht="18.75">
      <c r="A3789" s="281">
        <v>10</v>
      </c>
      <c r="B3789" s="291">
        <v>0.83333333333333337</v>
      </c>
      <c r="C3789" s="279" t="s">
        <v>580</v>
      </c>
      <c r="D3789" s="362" t="s">
        <v>581</v>
      </c>
      <c r="E3789" s="362"/>
      <c r="F3789" s="362" t="s">
        <v>582</v>
      </c>
      <c r="G3789" s="362"/>
      <c r="H3789" s="44">
        <v>1</v>
      </c>
      <c r="I3789" s="44">
        <v>1</v>
      </c>
      <c r="J3789" s="362" t="s">
        <v>583</v>
      </c>
      <c r="K3789" s="362"/>
      <c r="L3789" s="294">
        <v>0.9</v>
      </c>
    </row>
    <row r="3790" spans="1:13" ht="18.75">
      <c r="A3790" s="281"/>
      <c r="B3790" s="292"/>
      <c r="C3790" s="279"/>
      <c r="D3790" s="362"/>
      <c r="E3790" s="362"/>
      <c r="F3790" s="362"/>
      <c r="G3790" s="362"/>
      <c r="H3790" s="279"/>
      <c r="I3790" s="279"/>
      <c r="J3790" s="362"/>
      <c r="K3790" s="362"/>
      <c r="L3790" s="139"/>
    </row>
    <row r="3791" spans="1:13" ht="18.75">
      <c r="A3791" s="281"/>
      <c r="B3791" s="292"/>
      <c r="C3791" s="279"/>
      <c r="D3791" s="362"/>
      <c r="E3791" s="362"/>
      <c r="F3791" s="362"/>
      <c r="G3791" s="362"/>
      <c r="H3791" s="279"/>
      <c r="I3791" s="279"/>
      <c r="J3791" s="362"/>
      <c r="K3791" s="362"/>
      <c r="L3791" s="139"/>
    </row>
    <row r="3792" spans="1:13" ht="18.75">
      <c r="A3792" s="281"/>
      <c r="B3792" s="292"/>
      <c r="C3792" s="279"/>
      <c r="D3792" s="362"/>
      <c r="E3792" s="362"/>
      <c r="F3792" s="362"/>
      <c r="G3792" s="362"/>
      <c r="H3792" s="279"/>
      <c r="I3792" s="279"/>
      <c r="J3792" s="362"/>
      <c r="K3792" s="362"/>
      <c r="L3792" s="139"/>
    </row>
    <row r="3793" spans="1:12" ht="18.75">
      <c r="A3793" s="281"/>
      <c r="B3793" s="292"/>
      <c r="C3793" s="279"/>
      <c r="D3793" s="362"/>
      <c r="E3793" s="362"/>
      <c r="F3793" s="362"/>
      <c r="G3793" s="362"/>
      <c r="H3793" s="279"/>
      <c r="I3793" s="279"/>
      <c r="J3793" s="362"/>
      <c r="K3793" s="362"/>
      <c r="L3793" s="139"/>
    </row>
    <row r="3794" spans="1:12" ht="18.75">
      <c r="A3794" s="281"/>
      <c r="B3794" s="292"/>
      <c r="C3794" s="279"/>
      <c r="D3794" s="362"/>
      <c r="E3794" s="362"/>
      <c r="F3794" s="362"/>
      <c r="G3794" s="362"/>
      <c r="H3794" s="279"/>
      <c r="I3794" s="279"/>
      <c r="J3794" s="362"/>
      <c r="K3794" s="362"/>
      <c r="L3794" s="139"/>
    </row>
    <row r="3795" spans="1:12" ht="18.75">
      <c r="A3795" s="281"/>
      <c r="B3795" s="292"/>
      <c r="C3795" s="279"/>
      <c r="D3795" s="382" t="s">
        <v>584</v>
      </c>
      <c r="E3795" s="383"/>
      <c r="F3795" s="383"/>
      <c r="G3795" s="383"/>
      <c r="H3795" s="383"/>
      <c r="I3795" s="383"/>
      <c r="J3795" s="383"/>
      <c r="K3795" s="384"/>
      <c r="L3795" s="139"/>
    </row>
    <row r="3796" spans="1:12" ht="18.75">
      <c r="A3796" s="281"/>
      <c r="B3796" s="292"/>
      <c r="C3796" s="279"/>
      <c r="D3796" s="385"/>
      <c r="E3796" s="386"/>
      <c r="F3796" s="386"/>
      <c r="G3796" s="386"/>
      <c r="H3796" s="386"/>
      <c r="I3796" s="386"/>
      <c r="J3796" s="386"/>
      <c r="K3796" s="387"/>
      <c r="L3796" s="139"/>
    </row>
    <row r="3797" spans="1:12" ht="18.75">
      <c r="A3797" s="281"/>
      <c r="B3797" s="292"/>
      <c r="C3797" s="279"/>
      <c r="D3797" s="385"/>
      <c r="E3797" s="386"/>
      <c r="F3797" s="386"/>
      <c r="G3797" s="386"/>
      <c r="H3797" s="386"/>
      <c r="I3797" s="386"/>
      <c r="J3797" s="386"/>
      <c r="K3797" s="387"/>
      <c r="L3797" s="139"/>
    </row>
    <row r="3798" spans="1:12" ht="18.75">
      <c r="A3798" s="281"/>
      <c r="B3798" s="292"/>
      <c r="C3798" s="279"/>
      <c r="D3798" s="388"/>
      <c r="E3798" s="389"/>
      <c r="F3798" s="389"/>
      <c r="G3798" s="389"/>
      <c r="H3798" s="389"/>
      <c r="I3798" s="389"/>
      <c r="J3798" s="389"/>
      <c r="K3798" s="390"/>
      <c r="L3798" s="139"/>
    </row>
    <row r="3799" spans="1:12" ht="18.75">
      <c r="A3799" s="281"/>
      <c r="B3799" s="292"/>
      <c r="C3799" s="279"/>
      <c r="D3799" s="362"/>
      <c r="E3799" s="362"/>
      <c r="F3799" s="362"/>
      <c r="G3799" s="362"/>
      <c r="H3799" s="279"/>
      <c r="I3799" s="279"/>
      <c r="J3799" s="362"/>
      <c r="K3799" s="362"/>
      <c r="L3799" s="139"/>
    </row>
    <row r="3800" spans="1:12" ht="18.75">
      <c r="A3800" s="281"/>
      <c r="B3800" s="292"/>
      <c r="C3800" s="279"/>
      <c r="D3800" s="362"/>
      <c r="E3800" s="362"/>
      <c r="F3800" s="362"/>
      <c r="G3800" s="362"/>
      <c r="H3800" s="279"/>
      <c r="I3800" s="279"/>
      <c r="J3800" s="362"/>
      <c r="K3800" s="362"/>
      <c r="L3800" s="139"/>
    </row>
    <row r="3801" spans="1:12" ht="18.75">
      <c r="A3801" s="281"/>
      <c r="B3801" s="292"/>
      <c r="C3801" s="279"/>
      <c r="D3801" s="362"/>
      <c r="E3801" s="362"/>
      <c r="F3801" s="362"/>
      <c r="G3801" s="362"/>
      <c r="H3801" s="279"/>
      <c r="I3801" s="279"/>
      <c r="J3801" s="362"/>
      <c r="K3801" s="362"/>
      <c r="L3801" s="139"/>
    </row>
    <row r="3802" spans="1:12" ht="18.75">
      <c r="A3802" s="281"/>
      <c r="B3802" s="292"/>
      <c r="C3802" s="279"/>
      <c r="D3802" s="362"/>
      <c r="E3802" s="362"/>
      <c r="F3802" s="362"/>
      <c r="G3802" s="362"/>
      <c r="H3802" s="279"/>
      <c r="I3802" s="279"/>
      <c r="J3802" s="362"/>
      <c r="K3802" s="362"/>
      <c r="L3802" s="139"/>
    </row>
    <row r="3803" spans="1:12" ht="18.75">
      <c r="A3803" s="281"/>
      <c r="B3803" s="292"/>
      <c r="C3803" s="279"/>
      <c r="D3803" s="362"/>
      <c r="E3803" s="362"/>
      <c r="F3803" s="362"/>
      <c r="G3803" s="362"/>
      <c r="H3803" s="279"/>
      <c r="I3803" s="279"/>
      <c r="J3803" s="362"/>
      <c r="K3803" s="362"/>
      <c r="L3803" s="139"/>
    </row>
    <row r="3804" spans="1:12" ht="18.75">
      <c r="A3804" s="281"/>
      <c r="B3804" s="292"/>
      <c r="C3804" s="279"/>
      <c r="D3804" s="362"/>
      <c r="E3804" s="362"/>
      <c r="F3804" s="362"/>
      <c r="G3804" s="362"/>
      <c r="H3804" s="279"/>
      <c r="I3804" s="279"/>
      <c r="J3804" s="362"/>
      <c r="K3804" s="362"/>
      <c r="L3804" s="139"/>
    </row>
    <row r="3805" spans="1:12" ht="18.75">
      <c r="A3805" s="281"/>
      <c r="B3805" s="292"/>
      <c r="C3805" s="279"/>
      <c r="D3805" s="362"/>
      <c r="E3805" s="362"/>
      <c r="F3805" s="362"/>
      <c r="G3805" s="362"/>
      <c r="H3805" s="279"/>
      <c r="I3805" s="279"/>
      <c r="J3805" s="362"/>
      <c r="K3805" s="362"/>
      <c r="L3805" s="139"/>
    </row>
    <row r="3806" spans="1:12" ht="18.75">
      <c r="A3806" s="281"/>
      <c r="B3806" s="292"/>
      <c r="C3806" s="279"/>
      <c r="D3806" s="362"/>
      <c r="E3806" s="362"/>
      <c r="F3806" s="362"/>
      <c r="G3806" s="362"/>
      <c r="H3806" s="279"/>
      <c r="I3806" s="279"/>
      <c r="J3806" s="362"/>
      <c r="K3806" s="362"/>
      <c r="L3806" s="139"/>
    </row>
    <row r="3807" spans="1:12" ht="18.75">
      <c r="A3807" s="281"/>
      <c r="B3807" s="292"/>
      <c r="C3807" s="279"/>
      <c r="D3807" s="362"/>
      <c r="E3807" s="362"/>
      <c r="F3807" s="362"/>
      <c r="G3807" s="362"/>
      <c r="H3807" s="279"/>
      <c r="I3807" s="279"/>
      <c r="J3807" s="362"/>
      <c r="K3807" s="362"/>
      <c r="L3807" s="139"/>
    </row>
    <row r="3808" spans="1:12" ht="18.75">
      <c r="A3808" s="281"/>
      <c r="B3808" s="292"/>
      <c r="C3808" s="279"/>
      <c r="D3808" s="362"/>
      <c r="E3808" s="362"/>
      <c r="F3808" s="362"/>
      <c r="G3808" s="362"/>
      <c r="H3808" s="279"/>
      <c r="I3808" s="279"/>
      <c r="J3808" s="362"/>
      <c r="K3808" s="362"/>
      <c r="L3808" s="139"/>
    </row>
    <row r="3809" spans="1:13" ht="18.75">
      <c r="A3809" s="282" t="s">
        <v>58</v>
      </c>
      <c r="B3809" s="289"/>
      <c r="C3809" s="279"/>
      <c r="D3809" s="362"/>
      <c r="E3809" s="362"/>
      <c r="F3809" s="362"/>
      <c r="G3809" s="362"/>
      <c r="H3809" s="279"/>
      <c r="I3809" s="279"/>
      <c r="J3809" s="362"/>
      <c r="K3809" s="362"/>
      <c r="L3809" s="139"/>
    </row>
    <row r="3810" spans="1:13" ht="19.5" thickBot="1">
      <c r="A3810" s="283">
        <f>SUM(A3786:A3808)</f>
        <v>60</v>
      </c>
      <c r="B3810" s="290"/>
      <c r="C3810" s="280"/>
      <c r="D3810" s="363"/>
      <c r="E3810" s="363"/>
      <c r="F3810" s="363"/>
      <c r="G3810" s="363"/>
      <c r="H3810" s="280"/>
      <c r="I3810" s="280"/>
      <c r="J3810" s="363"/>
      <c r="K3810" s="363"/>
      <c r="L3810" s="120"/>
    </row>
    <row r="3811" spans="1:13" ht="15.75" thickBot="1">
      <c r="A3811"/>
      <c r="B3811"/>
      <c r="C3811"/>
      <c r="D3811"/>
      <c r="E3811"/>
      <c r="F3811"/>
      <c r="G3811"/>
      <c r="H3811"/>
      <c r="J3811"/>
      <c r="K3811"/>
      <c r="L3811"/>
    </row>
    <row r="3812" spans="1:13" ht="19.5" thickBot="1">
      <c r="A3812" s="391">
        <v>45510</v>
      </c>
      <c r="B3812" s="392"/>
      <c r="C3812" s="392"/>
      <c r="D3812" s="392"/>
      <c r="E3812" s="392"/>
      <c r="F3812" s="392"/>
      <c r="G3812" s="393"/>
      <c r="H3812" s="89">
        <f>SUM(B3814:B3827,D3814:D3827,F3814:F3827,H3814:H3827)+SUM(M3813:M3825)</f>
        <v>213</v>
      </c>
      <c r="J3812" s="53" t="s">
        <v>34</v>
      </c>
      <c r="K3812" s="54" t="s">
        <v>35</v>
      </c>
      <c r="L3812" s="91" t="s">
        <v>50</v>
      </c>
      <c r="M3812" s="161" t="s">
        <v>151</v>
      </c>
    </row>
    <row r="3813" spans="1:13" ht="60.75" thickBot="1">
      <c r="A3813" s="49" t="s">
        <v>0</v>
      </c>
      <c r="B3813" s="51" t="s">
        <v>120</v>
      </c>
      <c r="C3813" s="50" t="s">
        <v>1</v>
      </c>
      <c r="D3813" s="51" t="s">
        <v>120</v>
      </c>
      <c r="E3813" s="50" t="s">
        <v>112</v>
      </c>
      <c r="F3813" s="51" t="s">
        <v>120</v>
      </c>
      <c r="G3813" s="50" t="s">
        <v>131</v>
      </c>
      <c r="H3813" s="52" t="s">
        <v>120</v>
      </c>
      <c r="I3813" s="155">
        <f>H3812/230</f>
        <v>0.92608695652173911</v>
      </c>
      <c r="J3813" s="10" t="s">
        <v>21</v>
      </c>
      <c r="K3813" s="46" t="s">
        <v>467</v>
      </c>
      <c r="L3813" s="159" t="s">
        <v>47</v>
      </c>
      <c r="M3813" s="160">
        <f t="shared" ref="M3813:M3825" si="219">IF(L3813="✔",2,0)</f>
        <v>2</v>
      </c>
    </row>
    <row r="3814" spans="1:13" ht="45">
      <c r="A3814" s="47" t="s">
        <v>424</v>
      </c>
      <c r="B3814" s="48">
        <v>5</v>
      </c>
      <c r="C3814" s="48" t="s">
        <v>2</v>
      </c>
      <c r="D3814" s="48">
        <v>4</v>
      </c>
      <c r="E3814" s="48" t="s">
        <v>11</v>
      </c>
      <c r="F3814" s="55">
        <v>5</v>
      </c>
      <c r="G3814" s="48" t="s">
        <v>5</v>
      </c>
      <c r="H3814" s="138">
        <v>4</v>
      </c>
      <c r="J3814" s="7" t="s">
        <v>2</v>
      </c>
      <c r="K3814" s="293" t="s">
        <v>37</v>
      </c>
      <c r="L3814" s="156" t="s">
        <v>47</v>
      </c>
      <c r="M3814" s="82">
        <f t="shared" si="219"/>
        <v>2</v>
      </c>
    </row>
    <row r="3815" spans="1:13" ht="45">
      <c r="A3815" s="3" t="s">
        <v>113</v>
      </c>
      <c r="B3815" s="293">
        <v>4</v>
      </c>
      <c r="C3815" s="293" t="s">
        <v>21</v>
      </c>
      <c r="D3815" s="293">
        <v>2</v>
      </c>
      <c r="E3815" s="293" t="s">
        <v>479</v>
      </c>
      <c r="F3815" s="279">
        <v>5</v>
      </c>
      <c r="G3815" s="293" t="s">
        <v>6</v>
      </c>
      <c r="H3815" s="139">
        <v>4</v>
      </c>
      <c r="J3815" s="8" t="s">
        <v>4</v>
      </c>
      <c r="K3815" s="293" t="s">
        <v>39</v>
      </c>
      <c r="L3815" s="156" t="s">
        <v>47</v>
      </c>
      <c r="M3815" s="82">
        <f t="shared" si="219"/>
        <v>2</v>
      </c>
    </row>
    <row r="3816" spans="1:13" ht="45">
      <c r="A3816" s="3" t="s">
        <v>163</v>
      </c>
      <c r="B3816" s="293">
        <v>5</v>
      </c>
      <c r="C3816" s="293" t="s">
        <v>17</v>
      </c>
      <c r="D3816" s="293">
        <v>2</v>
      </c>
      <c r="E3816" s="293" t="s">
        <v>12</v>
      </c>
      <c r="F3816" s="279">
        <v>5</v>
      </c>
      <c r="G3816" s="293" t="s">
        <v>7</v>
      </c>
      <c r="H3816" s="139">
        <v>4</v>
      </c>
      <c r="J3816" s="8" t="s">
        <v>38</v>
      </c>
      <c r="K3816" s="293" t="s">
        <v>41</v>
      </c>
      <c r="L3816" s="156" t="s">
        <v>47</v>
      </c>
      <c r="M3816" s="82">
        <f t="shared" si="219"/>
        <v>2</v>
      </c>
    </row>
    <row r="3817" spans="1:13" ht="45">
      <c r="A3817" s="3" t="s">
        <v>114</v>
      </c>
      <c r="B3817" s="293">
        <v>5</v>
      </c>
      <c r="C3817" s="293" t="s">
        <v>4</v>
      </c>
      <c r="D3817" s="293">
        <v>3</v>
      </c>
      <c r="E3817" s="293" t="s">
        <v>13</v>
      </c>
      <c r="F3817" s="279">
        <v>4</v>
      </c>
      <c r="G3817" s="293" t="s">
        <v>8</v>
      </c>
      <c r="H3817" s="139">
        <v>4</v>
      </c>
      <c r="J3817" s="6" t="s">
        <v>20</v>
      </c>
      <c r="K3817" s="293" t="s">
        <v>44</v>
      </c>
      <c r="L3817" s="156" t="s">
        <v>47</v>
      </c>
      <c r="M3817" s="82">
        <f t="shared" si="219"/>
        <v>2</v>
      </c>
    </row>
    <row r="3818" spans="1:13" ht="60">
      <c r="A3818" s="3" t="s">
        <v>32</v>
      </c>
      <c r="B3818" s="293">
        <v>5</v>
      </c>
      <c r="C3818" s="293" t="s">
        <v>38</v>
      </c>
      <c r="D3818" s="293">
        <v>3</v>
      </c>
      <c r="E3818" s="293" t="s">
        <v>43</v>
      </c>
      <c r="F3818" s="279">
        <v>4</v>
      </c>
      <c r="G3818" s="293" t="s">
        <v>9</v>
      </c>
      <c r="H3818" s="139">
        <v>4</v>
      </c>
      <c r="J3818" s="8" t="s">
        <v>31</v>
      </c>
      <c r="K3818" s="293" t="s">
        <v>45</v>
      </c>
      <c r="L3818" s="156" t="s">
        <v>47</v>
      </c>
      <c r="M3818" s="82">
        <f t="shared" si="219"/>
        <v>2</v>
      </c>
    </row>
    <row r="3819" spans="1:13" ht="45">
      <c r="A3819" s="3" t="s">
        <v>115</v>
      </c>
      <c r="B3819" s="293">
        <v>5</v>
      </c>
      <c r="C3819" s="293" t="s">
        <v>27</v>
      </c>
      <c r="D3819" s="293">
        <v>4</v>
      </c>
      <c r="E3819" s="293" t="s">
        <v>14</v>
      </c>
      <c r="F3819" s="279">
        <v>4</v>
      </c>
      <c r="G3819" s="293" t="s">
        <v>10</v>
      </c>
      <c r="H3819" s="139">
        <v>4</v>
      </c>
      <c r="J3819" s="3" t="s">
        <v>33</v>
      </c>
      <c r="K3819" s="293" t="s">
        <v>49</v>
      </c>
      <c r="L3819" s="156" t="s">
        <v>47</v>
      </c>
      <c r="M3819" s="82">
        <f t="shared" si="219"/>
        <v>2</v>
      </c>
    </row>
    <row r="3820" spans="1:13" ht="45">
      <c r="A3820" s="3" t="s">
        <v>116</v>
      </c>
      <c r="B3820" s="293">
        <v>5</v>
      </c>
      <c r="C3820" s="293" t="s">
        <v>323</v>
      </c>
      <c r="D3820" s="293">
        <v>3</v>
      </c>
      <c r="E3820" s="293" t="s">
        <v>15</v>
      </c>
      <c r="F3820" s="279">
        <v>4</v>
      </c>
      <c r="G3820" s="293" t="s">
        <v>18</v>
      </c>
      <c r="H3820" s="139">
        <v>4</v>
      </c>
      <c r="J3820" s="8" t="s">
        <v>16</v>
      </c>
      <c r="K3820" s="293" t="s">
        <v>40</v>
      </c>
      <c r="L3820" s="156" t="s">
        <v>48</v>
      </c>
      <c r="M3820" s="82">
        <f t="shared" si="219"/>
        <v>0</v>
      </c>
    </row>
    <row r="3821" spans="1:13" ht="60">
      <c r="A3821" s="3" t="s">
        <v>117</v>
      </c>
      <c r="B3821" s="293">
        <v>3</v>
      </c>
      <c r="C3821" s="293" t="s">
        <v>130</v>
      </c>
      <c r="D3821" s="293">
        <v>4</v>
      </c>
      <c r="E3821" s="293" t="s">
        <v>16</v>
      </c>
      <c r="F3821" s="279">
        <v>4</v>
      </c>
      <c r="G3821" s="293" t="s">
        <v>252</v>
      </c>
      <c r="H3821" s="139">
        <v>4</v>
      </c>
      <c r="J3821" s="9" t="s">
        <v>27</v>
      </c>
      <c r="K3821" s="293" t="s">
        <v>476</v>
      </c>
      <c r="L3821" s="156" t="s">
        <v>47</v>
      </c>
      <c r="M3821" s="82">
        <f t="shared" si="219"/>
        <v>2</v>
      </c>
    </row>
    <row r="3822" spans="1:13" ht="45">
      <c r="A3822" s="3" t="s">
        <v>118</v>
      </c>
      <c r="B3822" s="293">
        <v>5</v>
      </c>
      <c r="C3822" s="293" t="s">
        <v>164</v>
      </c>
      <c r="D3822" s="293">
        <v>3</v>
      </c>
      <c r="E3822" s="293" t="s">
        <v>26</v>
      </c>
      <c r="F3822" s="279">
        <v>4</v>
      </c>
      <c r="G3822" s="293" t="s">
        <v>25</v>
      </c>
      <c r="H3822" s="139">
        <v>4</v>
      </c>
      <c r="J3822" s="6" t="s">
        <v>28</v>
      </c>
      <c r="K3822" s="293" t="s">
        <v>40</v>
      </c>
      <c r="L3822" s="156" t="s">
        <v>47</v>
      </c>
      <c r="M3822" s="82">
        <f t="shared" si="219"/>
        <v>2</v>
      </c>
    </row>
    <row r="3823" spans="1:13" ht="45">
      <c r="A3823" s="3" t="s">
        <v>161</v>
      </c>
      <c r="B3823" s="293">
        <v>5</v>
      </c>
      <c r="C3823" s="293" t="s">
        <v>31</v>
      </c>
      <c r="D3823" s="293">
        <v>4</v>
      </c>
      <c r="E3823" s="293" t="s">
        <v>23</v>
      </c>
      <c r="F3823" s="279">
        <v>4</v>
      </c>
      <c r="G3823" s="293" t="s">
        <v>28</v>
      </c>
      <c r="H3823" s="139">
        <v>4</v>
      </c>
      <c r="J3823" s="3" t="s">
        <v>119</v>
      </c>
      <c r="K3823" s="293" t="s">
        <v>46</v>
      </c>
      <c r="L3823" s="156" t="s">
        <v>47</v>
      </c>
      <c r="M3823" s="82">
        <f t="shared" si="219"/>
        <v>2</v>
      </c>
    </row>
    <row r="3824" spans="1:13" ht="45">
      <c r="A3824" s="3"/>
      <c r="B3824" s="57" t="s">
        <v>132</v>
      </c>
      <c r="C3824" s="293" t="s">
        <v>30</v>
      </c>
      <c r="D3824" s="293">
        <v>4</v>
      </c>
      <c r="E3824" s="293" t="s">
        <v>490</v>
      </c>
      <c r="F3824" s="279">
        <v>4</v>
      </c>
      <c r="G3824" s="293" t="s">
        <v>29</v>
      </c>
      <c r="H3824" s="139">
        <v>4</v>
      </c>
      <c r="J3824" s="9" t="s">
        <v>31</v>
      </c>
      <c r="K3824" s="293" t="s">
        <v>51</v>
      </c>
      <c r="L3824" s="156" t="s">
        <v>47</v>
      </c>
      <c r="M3824" s="82">
        <f t="shared" si="219"/>
        <v>2</v>
      </c>
    </row>
    <row r="3825" spans="1:13" ht="30.75" thickBot="1">
      <c r="A3825" s="3"/>
      <c r="B3825" s="57" t="s">
        <v>132</v>
      </c>
      <c r="C3825" s="293"/>
      <c r="D3825" s="58" t="s">
        <v>132</v>
      </c>
      <c r="E3825" s="293" t="s">
        <v>144</v>
      </c>
      <c r="F3825" s="279">
        <v>4</v>
      </c>
      <c r="G3825" s="293" t="s">
        <v>318</v>
      </c>
      <c r="H3825" s="58">
        <v>4</v>
      </c>
      <c r="J3825" s="78" t="s">
        <v>117</v>
      </c>
      <c r="K3825" s="279" t="s">
        <v>152</v>
      </c>
      <c r="L3825" s="156" t="s">
        <v>48</v>
      </c>
      <c r="M3825" s="82">
        <f t="shared" si="219"/>
        <v>0</v>
      </c>
    </row>
    <row r="3826" spans="1:13" ht="30.75" thickBot="1">
      <c r="A3826" s="3"/>
      <c r="B3826" s="57" t="s">
        <v>132</v>
      </c>
      <c r="C3826" s="293"/>
      <c r="D3826" s="58" t="s">
        <v>132</v>
      </c>
      <c r="E3826" s="293" t="s">
        <v>478</v>
      </c>
      <c r="F3826" s="58">
        <v>5</v>
      </c>
      <c r="G3826" s="293" t="s">
        <v>269</v>
      </c>
      <c r="H3826" s="58">
        <v>4</v>
      </c>
      <c r="J3826" s="157" t="s">
        <v>135</v>
      </c>
      <c r="K3826" s="280" t="s">
        <v>107</v>
      </c>
      <c r="L3826" s="158"/>
      <c r="M3826" s="83"/>
    </row>
    <row r="3827" spans="1:13" ht="15.75" thickBot="1">
      <c r="A3827" s="276"/>
      <c r="B3827" s="277" t="s">
        <v>132</v>
      </c>
      <c r="C3827" s="278"/>
      <c r="D3827" s="277" t="s">
        <v>132</v>
      </c>
      <c r="E3827" s="278"/>
      <c r="F3827" s="277" t="s">
        <v>132</v>
      </c>
      <c r="G3827" s="278"/>
      <c r="H3827" s="277" t="s">
        <v>132</v>
      </c>
      <c r="K3827" s="90"/>
    </row>
    <row r="3828" spans="1:13" ht="21.75" thickBot="1">
      <c r="A3828" s="394" t="s">
        <v>562</v>
      </c>
      <c r="B3828" s="395"/>
      <c r="C3828" s="395"/>
      <c r="D3828" s="395"/>
      <c r="E3828" s="395"/>
      <c r="F3828" s="395"/>
      <c r="G3828" s="395"/>
      <c r="H3828" s="395"/>
      <c r="I3828" s="395"/>
      <c r="J3828" s="395"/>
      <c r="K3828" s="395"/>
      <c r="L3828" s="396"/>
    </row>
    <row r="3829" spans="1:13" ht="18.75">
      <c r="A3829" s="285" t="s">
        <v>569</v>
      </c>
      <c r="B3829" s="286" t="s">
        <v>563</v>
      </c>
      <c r="C3829" s="286" t="s">
        <v>564</v>
      </c>
      <c r="D3829" s="397" t="s">
        <v>565</v>
      </c>
      <c r="E3829" s="397"/>
      <c r="F3829" s="397" t="s">
        <v>566</v>
      </c>
      <c r="G3829" s="397"/>
      <c r="H3829" s="288" t="s">
        <v>567</v>
      </c>
      <c r="I3829" s="288" t="s">
        <v>575</v>
      </c>
      <c r="J3829" s="397" t="s">
        <v>568</v>
      </c>
      <c r="K3829" s="397"/>
      <c r="L3829" s="288" t="s">
        <v>578</v>
      </c>
    </row>
    <row r="3830" spans="1:13" ht="18.75">
      <c r="A3830" s="281">
        <v>25</v>
      </c>
      <c r="B3830" s="291">
        <v>0.80902777777777779</v>
      </c>
      <c r="C3830" s="284" t="s">
        <v>570</v>
      </c>
      <c r="D3830" s="362" t="s">
        <v>571</v>
      </c>
      <c r="E3830" s="362"/>
      <c r="F3830" s="362" t="s">
        <v>572</v>
      </c>
      <c r="G3830" s="362"/>
      <c r="H3830" s="44">
        <v>0.95</v>
      </c>
      <c r="I3830" s="44">
        <v>1</v>
      </c>
      <c r="J3830" s="362" t="s">
        <v>573</v>
      </c>
      <c r="K3830" s="362"/>
      <c r="L3830" s="294">
        <v>0.7</v>
      </c>
    </row>
    <row r="3831" spans="1:13" ht="18.75">
      <c r="A3831" s="281">
        <v>15</v>
      </c>
      <c r="B3831" s="291">
        <v>0.81944444444444453</v>
      </c>
      <c r="C3831" s="284" t="s">
        <v>570</v>
      </c>
      <c r="D3831" s="362" t="s">
        <v>576</v>
      </c>
      <c r="E3831" s="362"/>
      <c r="F3831" s="398" t="s">
        <v>574</v>
      </c>
      <c r="G3831" s="398"/>
      <c r="H3831" s="44">
        <v>1</v>
      </c>
      <c r="I3831" s="44">
        <v>1</v>
      </c>
      <c r="J3831" s="362" t="s">
        <v>20</v>
      </c>
      <c r="K3831" s="362"/>
      <c r="L3831" s="294">
        <v>0.7</v>
      </c>
    </row>
    <row r="3832" spans="1:13" ht="18.75">
      <c r="A3832" s="281">
        <v>10</v>
      </c>
      <c r="B3832" s="291">
        <v>0.82638888888888884</v>
      </c>
      <c r="C3832" s="284" t="s">
        <v>570</v>
      </c>
      <c r="D3832" s="362" t="s">
        <v>577</v>
      </c>
      <c r="E3832" s="362"/>
      <c r="F3832" s="362" t="s">
        <v>579</v>
      </c>
      <c r="G3832" s="362"/>
      <c r="H3832" s="44">
        <v>0.8</v>
      </c>
      <c r="I3832" s="44">
        <v>0.8</v>
      </c>
      <c r="J3832" s="362" t="s">
        <v>573</v>
      </c>
      <c r="K3832" s="362"/>
      <c r="L3832" s="294">
        <v>0.7</v>
      </c>
    </row>
    <row r="3833" spans="1:13" ht="18.75">
      <c r="A3833" s="281">
        <v>10</v>
      </c>
      <c r="B3833" s="291">
        <v>0.83333333333333337</v>
      </c>
      <c r="C3833" s="279" t="s">
        <v>580</v>
      </c>
      <c r="D3833" s="362" t="s">
        <v>581</v>
      </c>
      <c r="E3833" s="362"/>
      <c r="F3833" s="362" t="s">
        <v>582</v>
      </c>
      <c r="G3833" s="362"/>
      <c r="H3833" s="44">
        <v>1</v>
      </c>
      <c r="I3833" s="44">
        <v>1</v>
      </c>
      <c r="J3833" s="362" t="s">
        <v>583</v>
      </c>
      <c r="K3833" s="362"/>
      <c r="L3833" s="294">
        <v>0.9</v>
      </c>
    </row>
    <row r="3834" spans="1:13" ht="18.75">
      <c r="A3834" s="281"/>
      <c r="B3834" s="292"/>
      <c r="C3834" s="279"/>
      <c r="D3834" s="362"/>
      <c r="E3834" s="362"/>
      <c r="F3834" s="362"/>
      <c r="G3834" s="362"/>
      <c r="H3834" s="279"/>
      <c r="I3834" s="279"/>
      <c r="J3834" s="362"/>
      <c r="K3834" s="362"/>
      <c r="L3834" s="139"/>
    </row>
    <row r="3835" spans="1:13" ht="18.75">
      <c r="A3835" s="281"/>
      <c r="B3835" s="292"/>
      <c r="C3835" s="279"/>
      <c r="D3835" s="362"/>
      <c r="E3835" s="362"/>
      <c r="F3835" s="362"/>
      <c r="G3835" s="362"/>
      <c r="H3835" s="279"/>
      <c r="I3835" s="279"/>
      <c r="J3835" s="362"/>
      <c r="K3835" s="362"/>
      <c r="L3835" s="139"/>
    </row>
    <row r="3836" spans="1:13" ht="18.75">
      <c r="A3836" s="281"/>
      <c r="B3836" s="292"/>
      <c r="C3836" s="279"/>
      <c r="D3836" s="362"/>
      <c r="E3836" s="362"/>
      <c r="F3836" s="362"/>
      <c r="G3836" s="362"/>
      <c r="H3836" s="279"/>
      <c r="I3836" s="279"/>
      <c r="J3836" s="362"/>
      <c r="K3836" s="362"/>
      <c r="L3836" s="139"/>
    </row>
    <row r="3837" spans="1:13" ht="18.75">
      <c r="A3837" s="281"/>
      <c r="B3837" s="292"/>
      <c r="C3837" s="279"/>
      <c r="D3837" s="362"/>
      <c r="E3837" s="362"/>
      <c r="F3837" s="362"/>
      <c r="G3837" s="362"/>
      <c r="H3837" s="279"/>
      <c r="I3837" s="279"/>
      <c r="J3837" s="362"/>
      <c r="K3837" s="362"/>
      <c r="L3837" s="139"/>
    </row>
    <row r="3838" spans="1:13" ht="18.75">
      <c r="A3838" s="281"/>
      <c r="B3838" s="292"/>
      <c r="C3838" s="279"/>
      <c r="D3838" s="382" t="s">
        <v>584</v>
      </c>
      <c r="E3838" s="383"/>
      <c r="F3838" s="383"/>
      <c r="G3838" s="383"/>
      <c r="H3838" s="383"/>
      <c r="I3838" s="383"/>
      <c r="J3838" s="383"/>
      <c r="K3838" s="384"/>
      <c r="L3838" s="139"/>
    </row>
    <row r="3839" spans="1:13" ht="18.75">
      <c r="A3839" s="281"/>
      <c r="B3839" s="292"/>
      <c r="C3839" s="279"/>
      <c r="D3839" s="385"/>
      <c r="E3839" s="386"/>
      <c r="F3839" s="386"/>
      <c r="G3839" s="386"/>
      <c r="H3839" s="386"/>
      <c r="I3839" s="386"/>
      <c r="J3839" s="386"/>
      <c r="K3839" s="387"/>
      <c r="L3839" s="139"/>
    </row>
    <row r="3840" spans="1:13" ht="18.75">
      <c r="A3840" s="281"/>
      <c r="B3840" s="292"/>
      <c r="C3840" s="279"/>
      <c r="D3840" s="385"/>
      <c r="E3840" s="386"/>
      <c r="F3840" s="386"/>
      <c r="G3840" s="386"/>
      <c r="H3840" s="386"/>
      <c r="I3840" s="386"/>
      <c r="J3840" s="386"/>
      <c r="K3840" s="387"/>
      <c r="L3840" s="139"/>
    </row>
    <row r="3841" spans="1:13" ht="18.75">
      <c r="A3841" s="281"/>
      <c r="B3841" s="292"/>
      <c r="C3841" s="279"/>
      <c r="D3841" s="388"/>
      <c r="E3841" s="389"/>
      <c r="F3841" s="389"/>
      <c r="G3841" s="389"/>
      <c r="H3841" s="389"/>
      <c r="I3841" s="389"/>
      <c r="J3841" s="389"/>
      <c r="K3841" s="390"/>
      <c r="L3841" s="139"/>
    </row>
    <row r="3842" spans="1:13" ht="18.75">
      <c r="A3842" s="281"/>
      <c r="B3842" s="292"/>
      <c r="C3842" s="279"/>
      <c r="D3842" s="362"/>
      <c r="E3842" s="362"/>
      <c r="F3842" s="362"/>
      <c r="G3842" s="362"/>
      <c r="H3842" s="279"/>
      <c r="I3842" s="279"/>
      <c r="J3842" s="362"/>
      <c r="K3842" s="362"/>
      <c r="L3842" s="139"/>
    </row>
    <row r="3843" spans="1:13" ht="18.75">
      <c r="A3843" s="281"/>
      <c r="B3843" s="292"/>
      <c r="C3843" s="279"/>
      <c r="D3843" s="362"/>
      <c r="E3843" s="362"/>
      <c r="F3843" s="362"/>
      <c r="G3843" s="362"/>
      <c r="H3843" s="279"/>
      <c r="I3843" s="279"/>
      <c r="J3843" s="362"/>
      <c r="K3843" s="362"/>
      <c r="L3843" s="139"/>
    </row>
    <row r="3844" spans="1:13" ht="18.75">
      <c r="A3844" s="281"/>
      <c r="B3844" s="292"/>
      <c r="C3844" s="279"/>
      <c r="D3844" s="362"/>
      <c r="E3844" s="362"/>
      <c r="F3844" s="362"/>
      <c r="G3844" s="362"/>
      <c r="H3844" s="279"/>
      <c r="I3844" s="279"/>
      <c r="J3844" s="362"/>
      <c r="K3844" s="362"/>
      <c r="L3844" s="139"/>
    </row>
    <row r="3845" spans="1:13" ht="18.75">
      <c r="A3845" s="281"/>
      <c r="B3845" s="292"/>
      <c r="C3845" s="279"/>
      <c r="D3845" s="362"/>
      <c r="E3845" s="362"/>
      <c r="F3845" s="362"/>
      <c r="G3845" s="362"/>
      <c r="H3845" s="279"/>
      <c r="I3845" s="279"/>
      <c r="J3845" s="362"/>
      <c r="K3845" s="362"/>
      <c r="L3845" s="139"/>
    </row>
    <row r="3846" spans="1:13" ht="18.75">
      <c r="A3846" s="281"/>
      <c r="B3846" s="292"/>
      <c r="C3846" s="279"/>
      <c r="D3846" s="362"/>
      <c r="E3846" s="362"/>
      <c r="F3846" s="362"/>
      <c r="G3846" s="362"/>
      <c r="H3846" s="279"/>
      <c r="I3846" s="279"/>
      <c r="J3846" s="362"/>
      <c r="K3846" s="362"/>
      <c r="L3846" s="139"/>
    </row>
    <row r="3847" spans="1:13" ht="18.75">
      <c r="A3847" s="281"/>
      <c r="B3847" s="292"/>
      <c r="C3847" s="279"/>
      <c r="D3847" s="362"/>
      <c r="E3847" s="362"/>
      <c r="F3847" s="362"/>
      <c r="G3847" s="362"/>
      <c r="H3847" s="279"/>
      <c r="I3847" s="279"/>
      <c r="J3847" s="362"/>
      <c r="K3847" s="362"/>
      <c r="L3847" s="139"/>
    </row>
    <row r="3848" spans="1:13" ht="18.75">
      <c r="A3848" s="281"/>
      <c r="B3848" s="292"/>
      <c r="C3848" s="279"/>
      <c r="D3848" s="362"/>
      <c r="E3848" s="362"/>
      <c r="F3848" s="362"/>
      <c r="G3848" s="362"/>
      <c r="H3848" s="279"/>
      <c r="I3848" s="279"/>
      <c r="J3848" s="362"/>
      <c r="K3848" s="362"/>
      <c r="L3848" s="139"/>
    </row>
    <row r="3849" spans="1:13" ht="18.75">
      <c r="A3849" s="281"/>
      <c r="B3849" s="292"/>
      <c r="C3849" s="279"/>
      <c r="D3849" s="362"/>
      <c r="E3849" s="362"/>
      <c r="F3849" s="362"/>
      <c r="G3849" s="362"/>
      <c r="H3849" s="279"/>
      <c r="I3849" s="279"/>
      <c r="J3849" s="362"/>
      <c r="K3849" s="362"/>
      <c r="L3849" s="139"/>
    </row>
    <row r="3850" spans="1:13" ht="18.75">
      <c r="A3850" s="281"/>
      <c r="B3850" s="292"/>
      <c r="C3850" s="279"/>
      <c r="D3850" s="362"/>
      <c r="E3850" s="362"/>
      <c r="F3850" s="362"/>
      <c r="G3850" s="362"/>
      <c r="H3850" s="279"/>
      <c r="I3850" s="279"/>
      <c r="J3850" s="362"/>
      <c r="K3850" s="362"/>
      <c r="L3850" s="139"/>
    </row>
    <row r="3851" spans="1:13" ht="18.75">
      <c r="A3851" s="281"/>
      <c r="B3851" s="292"/>
      <c r="C3851" s="279"/>
      <c r="D3851" s="362"/>
      <c r="E3851" s="362"/>
      <c r="F3851" s="362"/>
      <c r="G3851" s="362"/>
      <c r="H3851" s="279"/>
      <c r="I3851" s="279"/>
      <c r="J3851" s="362"/>
      <c r="K3851" s="362"/>
      <c r="L3851" s="139"/>
    </row>
    <row r="3852" spans="1:13" ht="18.75">
      <c r="A3852" s="281"/>
      <c r="B3852" s="292"/>
      <c r="C3852" s="279"/>
      <c r="D3852" s="362"/>
      <c r="E3852" s="362"/>
      <c r="F3852" s="362"/>
      <c r="G3852" s="362"/>
      <c r="H3852" s="279"/>
      <c r="I3852" s="279"/>
      <c r="J3852" s="362"/>
      <c r="K3852" s="362"/>
      <c r="L3852" s="139"/>
    </row>
    <row r="3853" spans="1:13" ht="18.75">
      <c r="A3853" s="282" t="s">
        <v>58</v>
      </c>
      <c r="B3853" s="289"/>
      <c r="C3853" s="279"/>
      <c r="D3853" s="362"/>
      <c r="E3853" s="362"/>
      <c r="F3853" s="362"/>
      <c r="G3853" s="362"/>
      <c r="H3853" s="279"/>
      <c r="I3853" s="279"/>
      <c r="J3853" s="362"/>
      <c r="K3853" s="362"/>
      <c r="L3853" s="139"/>
    </row>
    <row r="3854" spans="1:13" ht="19.5" thickBot="1">
      <c r="A3854" s="283">
        <f>SUM(A3830:A3852)</f>
        <v>60</v>
      </c>
      <c r="B3854" s="290"/>
      <c r="C3854" s="280"/>
      <c r="D3854" s="363"/>
      <c r="E3854" s="363"/>
      <c r="F3854" s="363"/>
      <c r="G3854" s="363"/>
      <c r="H3854" s="280"/>
      <c r="I3854" s="280"/>
      <c r="J3854" s="363"/>
      <c r="K3854" s="363"/>
      <c r="L3854" s="120"/>
    </row>
    <row r="3855" spans="1:13" ht="15.75" thickBot="1">
      <c r="A3855"/>
      <c r="B3855"/>
      <c r="C3855"/>
      <c r="D3855"/>
      <c r="E3855"/>
      <c r="F3855"/>
      <c r="G3855"/>
      <c r="H3855"/>
      <c r="J3855"/>
      <c r="K3855"/>
      <c r="L3855"/>
    </row>
    <row r="3856" spans="1:13" ht="19.5" thickBot="1">
      <c r="A3856" s="391">
        <v>45511</v>
      </c>
      <c r="B3856" s="392"/>
      <c r="C3856" s="392"/>
      <c r="D3856" s="392"/>
      <c r="E3856" s="392"/>
      <c r="F3856" s="392"/>
      <c r="G3856" s="393"/>
      <c r="H3856" s="89">
        <f>SUM(B3858:B3871,D3858:D3871,F3858:F3871,H3858:H3871)+SUM(M3857:M3869)</f>
        <v>213</v>
      </c>
      <c r="J3856" s="53" t="s">
        <v>34</v>
      </c>
      <c r="K3856" s="54" t="s">
        <v>35</v>
      </c>
      <c r="L3856" s="91" t="s">
        <v>50</v>
      </c>
      <c r="M3856" s="161" t="s">
        <v>151</v>
      </c>
    </row>
    <row r="3857" spans="1:13" ht="60.75" thickBot="1">
      <c r="A3857" s="49" t="s">
        <v>0</v>
      </c>
      <c r="B3857" s="51" t="s">
        <v>120</v>
      </c>
      <c r="C3857" s="50" t="s">
        <v>1</v>
      </c>
      <c r="D3857" s="51" t="s">
        <v>120</v>
      </c>
      <c r="E3857" s="50" t="s">
        <v>112</v>
      </c>
      <c r="F3857" s="51" t="s">
        <v>120</v>
      </c>
      <c r="G3857" s="50" t="s">
        <v>131</v>
      </c>
      <c r="H3857" s="52" t="s">
        <v>120</v>
      </c>
      <c r="I3857" s="155">
        <f>H3856/230</f>
        <v>0.92608695652173911</v>
      </c>
      <c r="J3857" s="10" t="s">
        <v>21</v>
      </c>
      <c r="K3857" s="46" t="s">
        <v>467</v>
      </c>
      <c r="L3857" s="159" t="s">
        <v>47</v>
      </c>
      <c r="M3857" s="160">
        <f t="shared" ref="M3857:M3869" si="220">IF(L3857="✔",2,0)</f>
        <v>2</v>
      </c>
    </row>
    <row r="3858" spans="1:13" ht="45">
      <c r="A3858" s="47" t="s">
        <v>424</v>
      </c>
      <c r="B3858" s="48">
        <v>5</v>
      </c>
      <c r="C3858" s="48" t="s">
        <v>2</v>
      </c>
      <c r="D3858" s="48">
        <v>4</v>
      </c>
      <c r="E3858" s="48" t="s">
        <v>11</v>
      </c>
      <c r="F3858" s="55">
        <v>5</v>
      </c>
      <c r="G3858" s="48" t="s">
        <v>5</v>
      </c>
      <c r="H3858" s="138">
        <v>4</v>
      </c>
      <c r="J3858" s="7" t="s">
        <v>2</v>
      </c>
      <c r="K3858" s="293" t="s">
        <v>37</v>
      </c>
      <c r="L3858" s="156" t="s">
        <v>47</v>
      </c>
      <c r="M3858" s="82">
        <f t="shared" si="220"/>
        <v>2</v>
      </c>
    </row>
    <row r="3859" spans="1:13" ht="45">
      <c r="A3859" s="3" t="s">
        <v>113</v>
      </c>
      <c r="B3859" s="293">
        <v>4</v>
      </c>
      <c r="C3859" s="293" t="s">
        <v>21</v>
      </c>
      <c r="D3859" s="293">
        <v>2</v>
      </c>
      <c r="E3859" s="293" t="s">
        <v>479</v>
      </c>
      <c r="F3859" s="279">
        <v>5</v>
      </c>
      <c r="G3859" s="293" t="s">
        <v>6</v>
      </c>
      <c r="H3859" s="139">
        <v>4</v>
      </c>
      <c r="J3859" s="8" t="s">
        <v>4</v>
      </c>
      <c r="K3859" s="293" t="s">
        <v>39</v>
      </c>
      <c r="L3859" s="156" t="s">
        <v>47</v>
      </c>
      <c r="M3859" s="82">
        <f t="shared" si="220"/>
        <v>2</v>
      </c>
    </row>
    <row r="3860" spans="1:13" ht="45">
      <c r="A3860" s="3" t="s">
        <v>163</v>
      </c>
      <c r="B3860" s="293">
        <v>5</v>
      </c>
      <c r="C3860" s="293" t="s">
        <v>17</v>
      </c>
      <c r="D3860" s="293">
        <v>2</v>
      </c>
      <c r="E3860" s="293" t="s">
        <v>12</v>
      </c>
      <c r="F3860" s="279">
        <v>5</v>
      </c>
      <c r="G3860" s="293" t="s">
        <v>7</v>
      </c>
      <c r="H3860" s="139">
        <v>4</v>
      </c>
      <c r="J3860" s="8" t="s">
        <v>38</v>
      </c>
      <c r="K3860" s="293" t="s">
        <v>41</v>
      </c>
      <c r="L3860" s="156" t="s">
        <v>47</v>
      </c>
      <c r="M3860" s="82">
        <f t="shared" si="220"/>
        <v>2</v>
      </c>
    </row>
    <row r="3861" spans="1:13" ht="45">
      <c r="A3861" s="3" t="s">
        <v>114</v>
      </c>
      <c r="B3861" s="293">
        <v>5</v>
      </c>
      <c r="C3861" s="293" t="s">
        <v>4</v>
      </c>
      <c r="D3861" s="293">
        <v>3</v>
      </c>
      <c r="E3861" s="293" t="s">
        <v>13</v>
      </c>
      <c r="F3861" s="279">
        <v>4</v>
      </c>
      <c r="G3861" s="293" t="s">
        <v>8</v>
      </c>
      <c r="H3861" s="139">
        <v>4</v>
      </c>
      <c r="J3861" s="6" t="s">
        <v>20</v>
      </c>
      <c r="K3861" s="293" t="s">
        <v>44</v>
      </c>
      <c r="L3861" s="156" t="s">
        <v>47</v>
      </c>
      <c r="M3861" s="82">
        <f t="shared" si="220"/>
        <v>2</v>
      </c>
    </row>
    <row r="3862" spans="1:13" ht="60">
      <c r="A3862" s="3" t="s">
        <v>32</v>
      </c>
      <c r="B3862" s="293">
        <v>5</v>
      </c>
      <c r="C3862" s="293" t="s">
        <v>38</v>
      </c>
      <c r="D3862" s="293">
        <v>3</v>
      </c>
      <c r="E3862" s="293" t="s">
        <v>43</v>
      </c>
      <c r="F3862" s="279">
        <v>4</v>
      </c>
      <c r="G3862" s="293" t="s">
        <v>9</v>
      </c>
      <c r="H3862" s="139">
        <v>4</v>
      </c>
      <c r="J3862" s="8" t="s">
        <v>31</v>
      </c>
      <c r="K3862" s="293" t="s">
        <v>45</v>
      </c>
      <c r="L3862" s="156" t="s">
        <v>47</v>
      </c>
      <c r="M3862" s="82">
        <f t="shared" si="220"/>
        <v>2</v>
      </c>
    </row>
    <row r="3863" spans="1:13" ht="45">
      <c r="A3863" s="3" t="s">
        <v>115</v>
      </c>
      <c r="B3863" s="293">
        <v>5</v>
      </c>
      <c r="C3863" s="293" t="s">
        <v>27</v>
      </c>
      <c r="D3863" s="293">
        <v>4</v>
      </c>
      <c r="E3863" s="293" t="s">
        <v>14</v>
      </c>
      <c r="F3863" s="279">
        <v>4</v>
      </c>
      <c r="G3863" s="293" t="s">
        <v>10</v>
      </c>
      <c r="H3863" s="139">
        <v>4</v>
      </c>
      <c r="J3863" s="3" t="s">
        <v>33</v>
      </c>
      <c r="K3863" s="293" t="s">
        <v>49</v>
      </c>
      <c r="L3863" s="156" t="s">
        <v>47</v>
      </c>
      <c r="M3863" s="82">
        <f t="shared" si="220"/>
        <v>2</v>
      </c>
    </row>
    <row r="3864" spans="1:13" ht="45">
      <c r="A3864" s="3" t="s">
        <v>116</v>
      </c>
      <c r="B3864" s="293">
        <v>5</v>
      </c>
      <c r="C3864" s="293" t="s">
        <v>323</v>
      </c>
      <c r="D3864" s="293">
        <v>3</v>
      </c>
      <c r="E3864" s="293" t="s">
        <v>15</v>
      </c>
      <c r="F3864" s="279">
        <v>4</v>
      </c>
      <c r="G3864" s="293" t="s">
        <v>18</v>
      </c>
      <c r="H3864" s="139">
        <v>4</v>
      </c>
      <c r="J3864" s="8" t="s">
        <v>16</v>
      </c>
      <c r="K3864" s="293" t="s">
        <v>40</v>
      </c>
      <c r="L3864" s="156" t="s">
        <v>48</v>
      </c>
      <c r="M3864" s="82">
        <f t="shared" si="220"/>
        <v>0</v>
      </c>
    </row>
    <row r="3865" spans="1:13" ht="60">
      <c r="A3865" s="3" t="s">
        <v>117</v>
      </c>
      <c r="B3865" s="293">
        <v>3</v>
      </c>
      <c r="C3865" s="293" t="s">
        <v>130</v>
      </c>
      <c r="D3865" s="293">
        <v>4</v>
      </c>
      <c r="E3865" s="293" t="s">
        <v>16</v>
      </c>
      <c r="F3865" s="279">
        <v>4</v>
      </c>
      <c r="G3865" s="293" t="s">
        <v>252</v>
      </c>
      <c r="H3865" s="139">
        <v>4</v>
      </c>
      <c r="J3865" s="9" t="s">
        <v>27</v>
      </c>
      <c r="K3865" s="293" t="s">
        <v>476</v>
      </c>
      <c r="L3865" s="156" t="s">
        <v>47</v>
      </c>
      <c r="M3865" s="82">
        <f t="shared" si="220"/>
        <v>2</v>
      </c>
    </row>
    <row r="3866" spans="1:13" ht="45">
      <c r="A3866" s="3" t="s">
        <v>118</v>
      </c>
      <c r="B3866" s="293">
        <v>5</v>
      </c>
      <c r="C3866" s="293" t="s">
        <v>164</v>
      </c>
      <c r="D3866" s="293">
        <v>3</v>
      </c>
      <c r="E3866" s="293" t="s">
        <v>26</v>
      </c>
      <c r="F3866" s="279">
        <v>4</v>
      </c>
      <c r="G3866" s="293" t="s">
        <v>25</v>
      </c>
      <c r="H3866" s="139">
        <v>4</v>
      </c>
      <c r="J3866" s="6" t="s">
        <v>28</v>
      </c>
      <c r="K3866" s="293" t="s">
        <v>40</v>
      </c>
      <c r="L3866" s="156" t="s">
        <v>47</v>
      </c>
      <c r="M3866" s="82">
        <f t="shared" si="220"/>
        <v>2</v>
      </c>
    </row>
    <row r="3867" spans="1:13" ht="45">
      <c r="A3867" s="3" t="s">
        <v>161</v>
      </c>
      <c r="B3867" s="293">
        <v>5</v>
      </c>
      <c r="C3867" s="293" t="s">
        <v>31</v>
      </c>
      <c r="D3867" s="293">
        <v>4</v>
      </c>
      <c r="E3867" s="293" t="s">
        <v>23</v>
      </c>
      <c r="F3867" s="279">
        <v>4</v>
      </c>
      <c r="G3867" s="293" t="s">
        <v>28</v>
      </c>
      <c r="H3867" s="139">
        <v>4</v>
      </c>
      <c r="J3867" s="3" t="s">
        <v>119</v>
      </c>
      <c r="K3867" s="293" t="s">
        <v>46</v>
      </c>
      <c r="L3867" s="156" t="s">
        <v>47</v>
      </c>
      <c r="M3867" s="82">
        <f t="shared" si="220"/>
        <v>2</v>
      </c>
    </row>
    <row r="3868" spans="1:13" ht="45">
      <c r="A3868" s="3"/>
      <c r="B3868" s="57" t="s">
        <v>132</v>
      </c>
      <c r="C3868" s="293" t="s">
        <v>30</v>
      </c>
      <c r="D3868" s="293">
        <v>4</v>
      </c>
      <c r="E3868" s="293" t="s">
        <v>490</v>
      </c>
      <c r="F3868" s="279">
        <v>4</v>
      </c>
      <c r="G3868" s="293" t="s">
        <v>29</v>
      </c>
      <c r="H3868" s="139">
        <v>4</v>
      </c>
      <c r="J3868" s="9" t="s">
        <v>31</v>
      </c>
      <c r="K3868" s="293" t="s">
        <v>51</v>
      </c>
      <c r="L3868" s="156" t="s">
        <v>47</v>
      </c>
      <c r="M3868" s="82">
        <f t="shared" si="220"/>
        <v>2</v>
      </c>
    </row>
    <row r="3869" spans="1:13" ht="30.75" thickBot="1">
      <c r="A3869" s="3"/>
      <c r="B3869" s="57" t="s">
        <v>132</v>
      </c>
      <c r="C3869" s="293"/>
      <c r="D3869" s="58" t="s">
        <v>132</v>
      </c>
      <c r="E3869" s="293" t="s">
        <v>144</v>
      </c>
      <c r="F3869" s="279">
        <v>4</v>
      </c>
      <c r="G3869" s="293" t="s">
        <v>318</v>
      </c>
      <c r="H3869" s="58">
        <v>4</v>
      </c>
      <c r="J3869" s="78" t="s">
        <v>117</v>
      </c>
      <c r="K3869" s="279" t="s">
        <v>152</v>
      </c>
      <c r="L3869" s="156" t="s">
        <v>48</v>
      </c>
      <c r="M3869" s="82">
        <f t="shared" si="220"/>
        <v>0</v>
      </c>
    </row>
    <row r="3870" spans="1:13" ht="30.75" thickBot="1">
      <c r="A3870" s="3"/>
      <c r="B3870" s="57" t="s">
        <v>132</v>
      </c>
      <c r="C3870" s="293"/>
      <c r="D3870" s="58" t="s">
        <v>132</v>
      </c>
      <c r="E3870" s="293" t="s">
        <v>478</v>
      </c>
      <c r="F3870" s="58">
        <v>5</v>
      </c>
      <c r="G3870" s="293" t="s">
        <v>269</v>
      </c>
      <c r="H3870" s="58">
        <v>4</v>
      </c>
      <c r="J3870" s="157" t="s">
        <v>135</v>
      </c>
      <c r="K3870" s="280" t="s">
        <v>107</v>
      </c>
      <c r="L3870" s="158"/>
      <c r="M3870" s="83"/>
    </row>
    <row r="3871" spans="1:13" ht="15.75" thickBot="1">
      <c r="A3871" s="276"/>
      <c r="B3871" s="277" t="s">
        <v>132</v>
      </c>
      <c r="C3871" s="278"/>
      <c r="D3871" s="277" t="s">
        <v>132</v>
      </c>
      <c r="E3871" s="278"/>
      <c r="F3871" s="277" t="s">
        <v>132</v>
      </c>
      <c r="G3871" s="278"/>
      <c r="H3871" s="277" t="s">
        <v>132</v>
      </c>
      <c r="K3871" s="90"/>
    </row>
    <row r="3872" spans="1:13" ht="21.75" thickBot="1">
      <c r="A3872" s="394" t="s">
        <v>562</v>
      </c>
      <c r="B3872" s="395"/>
      <c r="C3872" s="395"/>
      <c r="D3872" s="395"/>
      <c r="E3872" s="395"/>
      <c r="F3872" s="395"/>
      <c r="G3872" s="395"/>
      <c r="H3872" s="395"/>
      <c r="I3872" s="395"/>
      <c r="J3872" s="395"/>
      <c r="K3872" s="395"/>
      <c r="L3872" s="396"/>
    </row>
    <row r="3873" spans="1:12" ht="18.75">
      <c r="A3873" s="285" t="s">
        <v>569</v>
      </c>
      <c r="B3873" s="286" t="s">
        <v>563</v>
      </c>
      <c r="C3873" s="286" t="s">
        <v>564</v>
      </c>
      <c r="D3873" s="397" t="s">
        <v>565</v>
      </c>
      <c r="E3873" s="397"/>
      <c r="F3873" s="397" t="s">
        <v>566</v>
      </c>
      <c r="G3873" s="397"/>
      <c r="H3873" s="288" t="s">
        <v>567</v>
      </c>
      <c r="I3873" s="288" t="s">
        <v>575</v>
      </c>
      <c r="J3873" s="397" t="s">
        <v>568</v>
      </c>
      <c r="K3873" s="397"/>
      <c r="L3873" s="288" t="s">
        <v>578</v>
      </c>
    </row>
    <row r="3874" spans="1:12" ht="18.75">
      <c r="A3874" s="281">
        <v>25</v>
      </c>
      <c r="B3874" s="291">
        <v>0.80902777777777779</v>
      </c>
      <c r="C3874" s="284" t="s">
        <v>585</v>
      </c>
      <c r="D3874" s="362" t="s">
        <v>571</v>
      </c>
      <c r="E3874" s="362"/>
      <c r="F3874" s="362" t="s">
        <v>572</v>
      </c>
      <c r="G3874" s="362"/>
      <c r="H3874" s="44">
        <v>0.95</v>
      </c>
      <c r="I3874" s="44">
        <v>1</v>
      </c>
      <c r="J3874" s="362" t="s">
        <v>573</v>
      </c>
      <c r="K3874" s="362"/>
      <c r="L3874" s="294">
        <v>0.7</v>
      </c>
    </row>
    <row r="3875" spans="1:12" ht="18.75">
      <c r="A3875" s="281">
        <v>15</v>
      </c>
      <c r="B3875" s="291">
        <v>0.81944444444444453</v>
      </c>
      <c r="C3875" s="284" t="s">
        <v>570</v>
      </c>
      <c r="D3875" s="362" t="s">
        <v>576</v>
      </c>
      <c r="E3875" s="362"/>
      <c r="F3875" s="398" t="s">
        <v>574</v>
      </c>
      <c r="G3875" s="398"/>
      <c r="H3875" s="44">
        <v>1</v>
      </c>
      <c r="I3875" s="44">
        <v>1</v>
      </c>
      <c r="J3875" s="362" t="s">
        <v>20</v>
      </c>
      <c r="K3875" s="362"/>
      <c r="L3875" s="294">
        <v>0.7</v>
      </c>
    </row>
    <row r="3876" spans="1:12" ht="18.75">
      <c r="A3876" s="281">
        <v>10</v>
      </c>
      <c r="B3876" s="291">
        <v>0.82638888888888884</v>
      </c>
      <c r="C3876" s="284" t="s">
        <v>570</v>
      </c>
      <c r="D3876" s="362" t="s">
        <v>577</v>
      </c>
      <c r="E3876" s="362"/>
      <c r="F3876" s="362" t="s">
        <v>579</v>
      </c>
      <c r="G3876" s="362"/>
      <c r="H3876" s="44">
        <v>0.8</v>
      </c>
      <c r="I3876" s="44">
        <v>0.8</v>
      </c>
      <c r="J3876" s="362" t="s">
        <v>573</v>
      </c>
      <c r="K3876" s="362"/>
      <c r="L3876" s="294">
        <v>0.7</v>
      </c>
    </row>
    <row r="3877" spans="1:12" ht="18.75">
      <c r="A3877" s="281">
        <v>10</v>
      </c>
      <c r="B3877" s="291">
        <v>0.83333333333333337</v>
      </c>
      <c r="C3877" s="279" t="s">
        <v>580</v>
      </c>
      <c r="D3877" s="362" t="s">
        <v>581</v>
      </c>
      <c r="E3877" s="362"/>
      <c r="F3877" s="362" t="s">
        <v>582</v>
      </c>
      <c r="G3877" s="362"/>
      <c r="H3877" s="44">
        <v>1</v>
      </c>
      <c r="I3877" s="44">
        <v>1</v>
      </c>
      <c r="J3877" s="362" t="s">
        <v>583</v>
      </c>
      <c r="K3877" s="362"/>
      <c r="L3877" s="294">
        <v>0.9</v>
      </c>
    </row>
    <row r="3878" spans="1:12" ht="18.75">
      <c r="A3878" s="281"/>
      <c r="B3878" s="292"/>
      <c r="C3878" s="279"/>
      <c r="D3878" s="362"/>
      <c r="E3878" s="362"/>
      <c r="F3878" s="362"/>
      <c r="G3878" s="362"/>
      <c r="H3878" s="279"/>
      <c r="I3878" s="279"/>
      <c r="J3878" s="362"/>
      <c r="K3878" s="362"/>
      <c r="L3878" s="139"/>
    </row>
    <row r="3879" spans="1:12" ht="18.75">
      <c r="A3879" s="281"/>
      <c r="B3879" s="292"/>
      <c r="C3879" s="279"/>
      <c r="D3879" s="362"/>
      <c r="E3879" s="362"/>
      <c r="F3879" s="362"/>
      <c r="G3879" s="362"/>
      <c r="H3879" s="279"/>
      <c r="I3879" s="279"/>
      <c r="J3879" s="362"/>
      <c r="K3879" s="362"/>
      <c r="L3879" s="139"/>
    </row>
    <row r="3880" spans="1:12" ht="18.75">
      <c r="A3880" s="281"/>
      <c r="B3880" s="292"/>
      <c r="C3880" s="279"/>
      <c r="D3880" s="362"/>
      <c r="E3880" s="362"/>
      <c r="F3880" s="362"/>
      <c r="G3880" s="362"/>
      <c r="H3880" s="279"/>
      <c r="I3880" s="279"/>
      <c r="J3880" s="362"/>
      <c r="K3880" s="362"/>
      <c r="L3880" s="139"/>
    </row>
    <row r="3881" spans="1:12" ht="18.75">
      <c r="A3881" s="281"/>
      <c r="B3881" s="292"/>
      <c r="C3881" s="279"/>
      <c r="D3881" s="373" t="s">
        <v>584</v>
      </c>
      <c r="E3881" s="374"/>
      <c r="F3881" s="374"/>
      <c r="G3881" s="374"/>
      <c r="H3881" s="374"/>
      <c r="I3881" s="374"/>
      <c r="J3881" s="374"/>
      <c r="K3881" s="375"/>
      <c r="L3881" s="139"/>
    </row>
    <row r="3882" spans="1:12" ht="18.75">
      <c r="A3882" s="281"/>
      <c r="B3882" s="292"/>
      <c r="C3882" s="279"/>
      <c r="D3882" s="376"/>
      <c r="E3882" s="377"/>
      <c r="F3882" s="377"/>
      <c r="G3882" s="377"/>
      <c r="H3882" s="377"/>
      <c r="I3882" s="377"/>
      <c r="J3882" s="377"/>
      <c r="K3882" s="378"/>
      <c r="L3882" s="139"/>
    </row>
    <row r="3883" spans="1:12" ht="18.75">
      <c r="A3883" s="281"/>
      <c r="B3883" s="292"/>
      <c r="C3883" s="279"/>
      <c r="D3883" s="376"/>
      <c r="E3883" s="377"/>
      <c r="F3883" s="377"/>
      <c r="G3883" s="377"/>
      <c r="H3883" s="377"/>
      <c r="I3883" s="377"/>
      <c r="J3883" s="377"/>
      <c r="K3883" s="378"/>
      <c r="L3883" s="139"/>
    </row>
    <row r="3884" spans="1:12" ht="18.75">
      <c r="A3884" s="281"/>
      <c r="B3884" s="292"/>
      <c r="C3884" s="279"/>
      <c r="D3884" s="379"/>
      <c r="E3884" s="380"/>
      <c r="F3884" s="380"/>
      <c r="G3884" s="380"/>
      <c r="H3884" s="380"/>
      <c r="I3884" s="380"/>
      <c r="J3884" s="380"/>
      <c r="K3884" s="381"/>
      <c r="L3884" s="139"/>
    </row>
    <row r="3885" spans="1:12" ht="18.75">
      <c r="A3885" s="281"/>
      <c r="B3885" s="292"/>
      <c r="C3885" s="279"/>
      <c r="D3885" s="362"/>
      <c r="E3885" s="362"/>
      <c r="F3885" s="362"/>
      <c r="G3885" s="362"/>
      <c r="H3885" s="279"/>
      <c r="I3885" s="279"/>
      <c r="J3885" s="362"/>
      <c r="K3885" s="362"/>
      <c r="L3885" s="139"/>
    </row>
    <row r="3886" spans="1:12" ht="18.75">
      <c r="A3886" s="281"/>
      <c r="B3886" s="292"/>
      <c r="C3886" s="279"/>
      <c r="D3886" s="362"/>
      <c r="E3886" s="362"/>
      <c r="F3886" s="362"/>
      <c r="G3886" s="362"/>
      <c r="H3886" s="279"/>
      <c r="I3886" s="279"/>
      <c r="J3886" s="362"/>
      <c r="K3886" s="362"/>
      <c r="L3886" s="139"/>
    </row>
    <row r="3887" spans="1:12" ht="18.75">
      <c r="A3887" s="281"/>
      <c r="B3887" s="292"/>
      <c r="C3887" s="279"/>
      <c r="D3887" s="362"/>
      <c r="E3887" s="362"/>
      <c r="F3887" s="362"/>
      <c r="G3887" s="362"/>
      <c r="H3887" s="279"/>
      <c r="I3887" s="279"/>
      <c r="J3887" s="362"/>
      <c r="K3887" s="362"/>
      <c r="L3887" s="139"/>
    </row>
    <row r="3888" spans="1:12" ht="18.75">
      <c r="A3888" s="281"/>
      <c r="B3888" s="292"/>
      <c r="C3888" s="279"/>
      <c r="D3888" s="362"/>
      <c r="E3888" s="362"/>
      <c r="F3888" s="362"/>
      <c r="G3888" s="362"/>
      <c r="H3888" s="279"/>
      <c r="I3888" s="279"/>
      <c r="J3888" s="362"/>
      <c r="K3888" s="362"/>
      <c r="L3888" s="139"/>
    </row>
    <row r="3889" spans="1:13" ht="18.75">
      <c r="A3889" s="281"/>
      <c r="B3889" s="292"/>
      <c r="C3889" s="279"/>
      <c r="D3889" s="362"/>
      <c r="E3889" s="362"/>
      <c r="F3889" s="362"/>
      <c r="G3889" s="362"/>
      <c r="H3889" s="279"/>
      <c r="I3889" s="279"/>
      <c r="J3889" s="362"/>
      <c r="K3889" s="362"/>
      <c r="L3889" s="139"/>
    </row>
    <row r="3890" spans="1:13" ht="18.75">
      <c r="A3890" s="281"/>
      <c r="B3890" s="292"/>
      <c r="C3890" s="279"/>
      <c r="D3890" s="362"/>
      <c r="E3890" s="362"/>
      <c r="F3890" s="362"/>
      <c r="G3890" s="362"/>
      <c r="H3890" s="279"/>
      <c r="I3890" s="279"/>
      <c r="J3890" s="362"/>
      <c r="K3890" s="362"/>
      <c r="L3890" s="139"/>
    </row>
    <row r="3891" spans="1:13" ht="18.75">
      <c r="A3891" s="281"/>
      <c r="B3891" s="292"/>
      <c r="C3891" s="279"/>
      <c r="D3891" s="362"/>
      <c r="E3891" s="362"/>
      <c r="F3891" s="362"/>
      <c r="G3891" s="362"/>
      <c r="H3891" s="279"/>
      <c r="I3891" s="279"/>
      <c r="J3891" s="362"/>
      <c r="K3891" s="362"/>
      <c r="L3891" s="139"/>
    </row>
    <row r="3892" spans="1:13" ht="18.75">
      <c r="A3892" s="281"/>
      <c r="B3892" s="292"/>
      <c r="C3892" s="279"/>
      <c r="D3892" s="362"/>
      <c r="E3892" s="362"/>
      <c r="F3892" s="362"/>
      <c r="G3892" s="362"/>
      <c r="H3892" s="279"/>
      <c r="I3892" s="279"/>
      <c r="J3892" s="362"/>
      <c r="K3892" s="362"/>
      <c r="L3892" s="139"/>
    </row>
    <row r="3893" spans="1:13" ht="18.75">
      <c r="A3893" s="281"/>
      <c r="B3893" s="292"/>
      <c r="C3893" s="279"/>
      <c r="D3893" s="362"/>
      <c r="E3893" s="362"/>
      <c r="F3893" s="362"/>
      <c r="G3893" s="362"/>
      <c r="H3893" s="279"/>
      <c r="I3893" s="279"/>
      <c r="J3893" s="362"/>
      <c r="K3893" s="362"/>
      <c r="L3893" s="139"/>
    </row>
    <row r="3894" spans="1:13" ht="18.75">
      <c r="A3894" s="281"/>
      <c r="B3894" s="292"/>
      <c r="C3894" s="279"/>
      <c r="D3894" s="362"/>
      <c r="E3894" s="362"/>
      <c r="F3894" s="362"/>
      <c r="G3894" s="362"/>
      <c r="H3894" s="279"/>
      <c r="I3894" s="279"/>
      <c r="J3894" s="362"/>
      <c r="K3894" s="362"/>
      <c r="L3894" s="139"/>
    </row>
    <row r="3895" spans="1:13" ht="18.75">
      <c r="A3895" s="281"/>
      <c r="B3895" s="292"/>
      <c r="C3895" s="279"/>
      <c r="D3895" s="362"/>
      <c r="E3895" s="362"/>
      <c r="F3895" s="362"/>
      <c r="G3895" s="362"/>
      <c r="H3895" s="279"/>
      <c r="I3895" s="279"/>
      <c r="J3895" s="362"/>
      <c r="K3895" s="362"/>
      <c r="L3895" s="139"/>
    </row>
    <row r="3896" spans="1:13" ht="18.75">
      <c r="A3896" s="281"/>
      <c r="B3896" s="292"/>
      <c r="C3896" s="279"/>
      <c r="D3896" s="362"/>
      <c r="E3896" s="362"/>
      <c r="F3896" s="362"/>
      <c r="G3896" s="362"/>
      <c r="H3896" s="279"/>
      <c r="I3896" s="279"/>
      <c r="J3896" s="362"/>
      <c r="K3896" s="362"/>
      <c r="L3896" s="139"/>
    </row>
    <row r="3897" spans="1:13" ht="18.75">
      <c r="A3897" s="282" t="s">
        <v>58</v>
      </c>
      <c r="B3897" s="289"/>
      <c r="C3897" s="279"/>
      <c r="D3897" s="362"/>
      <c r="E3897" s="362"/>
      <c r="F3897" s="362"/>
      <c r="G3897" s="362"/>
      <c r="H3897" s="279"/>
      <c r="I3897" s="279"/>
      <c r="J3897" s="362"/>
      <c r="K3897" s="362"/>
      <c r="L3897" s="139"/>
    </row>
    <row r="3898" spans="1:13" ht="19.5" thickBot="1">
      <c r="A3898" s="283">
        <f>SUM(A3874:A3896)</f>
        <v>60</v>
      </c>
      <c r="B3898" s="290"/>
      <c r="C3898" s="280"/>
      <c r="D3898" s="363"/>
      <c r="E3898" s="363"/>
      <c r="F3898" s="363"/>
      <c r="G3898" s="363"/>
      <c r="H3898" s="280"/>
      <c r="I3898" s="280"/>
      <c r="J3898" s="363"/>
      <c r="K3898" s="363"/>
      <c r="L3898" s="120"/>
    </row>
    <row r="3899" spans="1:13" ht="30.75" customHeight="1" thickBot="1">
      <c r="A3899" s="340"/>
      <c r="B3899" s="340"/>
      <c r="C3899" s="340"/>
      <c r="D3899" s="340"/>
      <c r="E3899" s="340"/>
      <c r="F3899" s="340"/>
      <c r="G3899" s="340"/>
      <c r="H3899" s="340"/>
      <c r="I3899" s="340"/>
      <c r="J3899" s="340"/>
      <c r="K3899" s="340"/>
      <c r="L3899" s="340"/>
      <c r="M3899" s="340"/>
    </row>
    <row r="3900" spans="1:13" ht="33.75" customHeight="1" thickBot="1">
      <c r="A3900" s="409">
        <v>45512</v>
      </c>
      <c r="B3900" s="410"/>
      <c r="C3900" s="410"/>
      <c r="D3900" s="410"/>
      <c r="E3900" s="410"/>
      <c r="F3900" s="410"/>
      <c r="G3900" s="410"/>
      <c r="H3900" s="411"/>
      <c r="I3900" s="311">
        <f>I3901/260</f>
        <v>0.65384615384615385</v>
      </c>
      <c r="J3900" s="412" t="s">
        <v>618</v>
      </c>
      <c r="K3900" s="412"/>
      <c r="L3900" s="412"/>
      <c r="M3900" s="412"/>
    </row>
    <row r="3901" spans="1:13" ht="31.5" customHeight="1" thickBot="1">
      <c r="A3901" s="403" t="s">
        <v>586</v>
      </c>
      <c r="B3901" s="404"/>
      <c r="C3901" s="404"/>
      <c r="D3901" s="405"/>
      <c r="E3901" s="406" t="s">
        <v>587</v>
      </c>
      <c r="F3901" s="407"/>
      <c r="G3901" s="407"/>
      <c r="H3901" s="408"/>
      <c r="I3901" s="89">
        <f>SUM(B3903:B3916,D3903:D3916,F3903:F3916,H3903:H3916)</f>
        <v>170</v>
      </c>
      <c r="J3901" s="342" t="s">
        <v>34</v>
      </c>
      <c r="K3901" s="343" t="s">
        <v>35</v>
      </c>
      <c r="L3901" s="98" t="s">
        <v>50</v>
      </c>
      <c r="M3901" s="99" t="s">
        <v>151</v>
      </c>
    </row>
    <row r="3902" spans="1:13" ht="27.75" customHeight="1" thickBot="1">
      <c r="A3902" s="305" t="s">
        <v>0</v>
      </c>
      <c r="B3902" s="306" t="s">
        <v>120</v>
      </c>
      <c r="C3902" s="306" t="s">
        <v>1</v>
      </c>
      <c r="D3902" s="307" t="s">
        <v>120</v>
      </c>
      <c r="E3902" s="301" t="s">
        <v>112</v>
      </c>
      <c r="F3902" s="299" t="s">
        <v>120</v>
      </c>
      <c r="G3902" s="299" t="s">
        <v>131</v>
      </c>
      <c r="H3902" s="300" t="s">
        <v>120</v>
      </c>
      <c r="J3902" s="10" t="s">
        <v>21</v>
      </c>
      <c r="K3902" s="46" t="s">
        <v>467</v>
      </c>
      <c r="L3902" s="159" t="s">
        <v>47</v>
      </c>
      <c r="M3902" s="127">
        <f t="shared" ref="M3902:M3914" si="221">IF(L3902="✔",2,0)</f>
        <v>2</v>
      </c>
    </row>
    <row r="3903" spans="1:13" ht="30" customHeight="1">
      <c r="A3903" s="47" t="s">
        <v>3</v>
      </c>
      <c r="B3903" s="48">
        <v>5</v>
      </c>
      <c r="C3903" s="48" t="s">
        <v>602</v>
      </c>
      <c r="D3903" s="308">
        <v>3</v>
      </c>
      <c r="E3903" s="303" t="s">
        <v>11</v>
      </c>
      <c r="F3903" s="55">
        <v>5</v>
      </c>
      <c r="G3903" s="48" t="s">
        <v>5</v>
      </c>
      <c r="H3903" s="138">
        <v>2</v>
      </c>
      <c r="J3903" s="7" t="s">
        <v>2</v>
      </c>
      <c r="K3903" s="297" t="s">
        <v>37</v>
      </c>
      <c r="L3903" s="156" t="s">
        <v>47</v>
      </c>
      <c r="M3903" s="139">
        <f t="shared" si="221"/>
        <v>2</v>
      </c>
    </row>
    <row r="3904" spans="1:13" ht="30" customHeight="1">
      <c r="A3904" s="304" t="s">
        <v>589</v>
      </c>
      <c r="B3904" s="297">
        <v>4</v>
      </c>
      <c r="C3904" s="297" t="s">
        <v>603</v>
      </c>
      <c r="D3904" s="309">
        <v>0</v>
      </c>
      <c r="E3904" s="304" t="s">
        <v>594</v>
      </c>
      <c r="F3904" s="295">
        <v>5</v>
      </c>
      <c r="G3904" s="297" t="s">
        <v>6</v>
      </c>
      <c r="H3904" s="139">
        <v>2</v>
      </c>
      <c r="J3904" s="8" t="s">
        <v>4</v>
      </c>
      <c r="K3904" s="297" t="s">
        <v>39</v>
      </c>
      <c r="L3904" s="156" t="s">
        <v>47</v>
      </c>
      <c r="M3904" s="139">
        <f t="shared" si="221"/>
        <v>2</v>
      </c>
    </row>
    <row r="3905" spans="1:13" ht="30" customHeight="1">
      <c r="A3905" s="3" t="s">
        <v>163</v>
      </c>
      <c r="B3905" s="297">
        <v>5</v>
      </c>
      <c r="C3905" s="297" t="s">
        <v>605</v>
      </c>
      <c r="D3905" s="309">
        <v>2</v>
      </c>
      <c r="E3905" s="304" t="s">
        <v>12</v>
      </c>
      <c r="F3905" s="295">
        <v>5</v>
      </c>
      <c r="G3905" s="297" t="s">
        <v>7</v>
      </c>
      <c r="H3905" s="139">
        <v>2</v>
      </c>
      <c r="J3905" s="8" t="s">
        <v>38</v>
      </c>
      <c r="K3905" s="297" t="s">
        <v>41</v>
      </c>
      <c r="L3905" s="156" t="s">
        <v>47</v>
      </c>
      <c r="M3905" s="139">
        <f t="shared" si="221"/>
        <v>2</v>
      </c>
    </row>
    <row r="3906" spans="1:13" ht="30" customHeight="1">
      <c r="A3906" s="3" t="s">
        <v>593</v>
      </c>
      <c r="B3906" s="297">
        <v>5</v>
      </c>
      <c r="C3906" s="297" t="s">
        <v>4</v>
      </c>
      <c r="D3906" s="309">
        <v>2</v>
      </c>
      <c r="E3906" s="304" t="s">
        <v>595</v>
      </c>
      <c r="F3906" s="295">
        <v>4</v>
      </c>
      <c r="G3906" s="297" t="s">
        <v>8</v>
      </c>
      <c r="H3906" s="139">
        <v>4</v>
      </c>
      <c r="J3906" s="6" t="s">
        <v>20</v>
      </c>
      <c r="K3906" s="297" t="s">
        <v>44</v>
      </c>
      <c r="L3906" s="156" t="s">
        <v>47</v>
      </c>
      <c r="M3906" s="139">
        <f t="shared" si="221"/>
        <v>2</v>
      </c>
    </row>
    <row r="3907" spans="1:13" ht="30" customHeight="1">
      <c r="A3907" s="304" t="s">
        <v>604</v>
      </c>
      <c r="B3907" s="297">
        <v>4</v>
      </c>
      <c r="C3907" s="297" t="s">
        <v>606</v>
      </c>
      <c r="D3907" s="309">
        <v>2</v>
      </c>
      <c r="E3907" s="304" t="s">
        <v>596</v>
      </c>
      <c r="F3907" s="295">
        <v>4</v>
      </c>
      <c r="G3907" s="297" t="s">
        <v>611</v>
      </c>
      <c r="H3907" s="139">
        <v>3</v>
      </c>
      <c r="J3907" s="8" t="s">
        <v>31</v>
      </c>
      <c r="K3907" s="297" t="s">
        <v>45</v>
      </c>
      <c r="L3907" s="156" t="s">
        <v>47</v>
      </c>
      <c r="M3907" s="139">
        <f t="shared" si="221"/>
        <v>2</v>
      </c>
    </row>
    <row r="3908" spans="1:13" ht="30" customHeight="1">
      <c r="A3908" s="3" t="s">
        <v>115</v>
      </c>
      <c r="B3908" s="297">
        <v>5</v>
      </c>
      <c r="C3908" s="297" t="s">
        <v>610</v>
      </c>
      <c r="D3908" s="309">
        <v>3</v>
      </c>
      <c r="E3908" s="304" t="s">
        <v>597</v>
      </c>
      <c r="F3908" s="295">
        <v>4</v>
      </c>
      <c r="G3908" s="297" t="s">
        <v>10</v>
      </c>
      <c r="H3908" s="139">
        <v>1</v>
      </c>
      <c r="J3908" s="3" t="s">
        <v>33</v>
      </c>
      <c r="K3908" s="297" t="s">
        <v>49</v>
      </c>
      <c r="L3908" s="156" t="s">
        <v>47</v>
      </c>
      <c r="M3908" s="139">
        <f t="shared" si="221"/>
        <v>2</v>
      </c>
    </row>
    <row r="3909" spans="1:13" ht="30" customHeight="1">
      <c r="A3909" s="3" t="s">
        <v>590</v>
      </c>
      <c r="B3909" s="297">
        <v>5</v>
      </c>
      <c r="C3909" s="297" t="s">
        <v>323</v>
      </c>
      <c r="D3909" s="309">
        <v>3</v>
      </c>
      <c r="E3909" s="304" t="s">
        <v>598</v>
      </c>
      <c r="F3909" s="295">
        <v>4</v>
      </c>
      <c r="G3909" s="297" t="s">
        <v>612</v>
      </c>
      <c r="H3909" s="139">
        <v>3</v>
      </c>
      <c r="J3909" s="8" t="s">
        <v>16</v>
      </c>
      <c r="K3909" s="297" t="s">
        <v>40</v>
      </c>
      <c r="L3909" s="156" t="s">
        <v>48</v>
      </c>
      <c r="M3909" s="139">
        <f t="shared" si="221"/>
        <v>0</v>
      </c>
    </row>
    <row r="3910" spans="1:13" ht="30" customHeight="1">
      <c r="A3910" s="3" t="s">
        <v>591</v>
      </c>
      <c r="B3910" s="297">
        <v>0</v>
      </c>
      <c r="C3910" s="297" t="s">
        <v>130</v>
      </c>
      <c r="D3910" s="309">
        <v>3</v>
      </c>
      <c r="E3910" s="304" t="s">
        <v>599</v>
      </c>
      <c r="F3910" s="295">
        <v>3</v>
      </c>
      <c r="G3910" s="297" t="s">
        <v>613</v>
      </c>
      <c r="H3910" s="139">
        <v>3</v>
      </c>
      <c r="J3910" s="9" t="s">
        <v>27</v>
      </c>
      <c r="K3910" s="297" t="s">
        <v>476</v>
      </c>
      <c r="L3910" s="156" t="s">
        <v>47</v>
      </c>
      <c r="M3910" s="139">
        <f t="shared" si="221"/>
        <v>2</v>
      </c>
    </row>
    <row r="3911" spans="1:13" ht="30" customHeight="1">
      <c r="A3911" s="3" t="s">
        <v>118</v>
      </c>
      <c r="B3911" s="297">
        <v>3</v>
      </c>
      <c r="C3911" s="297" t="s">
        <v>607</v>
      </c>
      <c r="D3911" s="309">
        <v>2</v>
      </c>
      <c r="E3911" s="3" t="s">
        <v>113</v>
      </c>
      <c r="F3911" s="295">
        <v>4</v>
      </c>
      <c r="G3911" s="297" t="s">
        <v>614</v>
      </c>
      <c r="H3911" s="139">
        <v>4</v>
      </c>
      <c r="J3911" s="6" t="s">
        <v>28</v>
      </c>
      <c r="K3911" s="297" t="s">
        <v>40</v>
      </c>
      <c r="L3911" s="156" t="s">
        <v>47</v>
      </c>
      <c r="M3911" s="139">
        <f t="shared" si="221"/>
        <v>2</v>
      </c>
    </row>
    <row r="3912" spans="1:13" ht="30" customHeight="1">
      <c r="A3912" s="3" t="s">
        <v>588</v>
      </c>
      <c r="B3912" s="297">
        <v>5</v>
      </c>
      <c r="C3912" s="297" t="s">
        <v>608</v>
      </c>
      <c r="D3912" s="309">
        <v>2</v>
      </c>
      <c r="E3912" s="304" t="s">
        <v>144</v>
      </c>
      <c r="F3912" s="295">
        <v>4</v>
      </c>
      <c r="G3912" s="297" t="s">
        <v>615</v>
      </c>
      <c r="H3912" s="139">
        <v>3</v>
      </c>
      <c r="J3912" s="3" t="s">
        <v>119</v>
      </c>
      <c r="K3912" s="297" t="s">
        <v>46</v>
      </c>
      <c r="L3912" s="156" t="s">
        <v>47</v>
      </c>
      <c r="M3912" s="139">
        <f t="shared" si="221"/>
        <v>2</v>
      </c>
    </row>
    <row r="3913" spans="1:13" ht="30" customHeight="1">
      <c r="A3913" s="304" t="s">
        <v>592</v>
      </c>
      <c r="B3913" s="57">
        <v>4</v>
      </c>
      <c r="C3913" s="297" t="s">
        <v>609</v>
      </c>
      <c r="D3913" s="309">
        <v>4</v>
      </c>
      <c r="E3913" s="3" t="s">
        <v>32</v>
      </c>
      <c r="F3913" s="295">
        <v>4</v>
      </c>
      <c r="G3913" s="297" t="s">
        <v>616</v>
      </c>
      <c r="H3913" s="139">
        <v>2</v>
      </c>
      <c r="J3913" s="9" t="s">
        <v>31</v>
      </c>
      <c r="K3913" s="297" t="s">
        <v>51</v>
      </c>
      <c r="L3913" s="156" t="s">
        <v>47</v>
      </c>
      <c r="M3913" s="139">
        <f t="shared" si="221"/>
        <v>2</v>
      </c>
    </row>
    <row r="3914" spans="1:13" ht="30" customHeight="1" thickBot="1">
      <c r="A3914" s="1" t="s">
        <v>600</v>
      </c>
      <c r="B3914" s="57">
        <v>3</v>
      </c>
      <c r="C3914" s="297" t="s">
        <v>619</v>
      </c>
      <c r="D3914" s="310">
        <v>2</v>
      </c>
      <c r="E3914" s="13" t="s">
        <v>601</v>
      </c>
      <c r="F3914" s="295">
        <v>3</v>
      </c>
      <c r="G3914" s="297" t="s">
        <v>617</v>
      </c>
      <c r="H3914" s="302">
        <v>3</v>
      </c>
      <c r="J3914" s="78" t="s">
        <v>117</v>
      </c>
      <c r="K3914" s="295" t="s">
        <v>152</v>
      </c>
      <c r="L3914" s="156" t="s">
        <v>48</v>
      </c>
      <c r="M3914" s="139">
        <f t="shared" si="221"/>
        <v>0</v>
      </c>
    </row>
    <row r="3915" spans="1:13" ht="30" customHeight="1" thickBot="1">
      <c r="A3915" s="3" t="s">
        <v>620</v>
      </c>
      <c r="B3915" s="57">
        <v>2</v>
      </c>
      <c r="C3915" s="1" t="s">
        <v>623</v>
      </c>
      <c r="D3915" s="310">
        <v>2</v>
      </c>
      <c r="E3915" s="304"/>
      <c r="F3915" s="58" t="s">
        <v>132</v>
      </c>
      <c r="G3915" s="297"/>
      <c r="H3915" s="302" t="s">
        <v>132</v>
      </c>
      <c r="J3915" s="157" t="s">
        <v>135</v>
      </c>
      <c r="K3915" s="296" t="s">
        <v>107</v>
      </c>
      <c r="L3915" s="158"/>
      <c r="M3915" s="83"/>
    </row>
    <row r="3916" spans="1:13" ht="30" customHeight="1" thickBot="1">
      <c r="A3916" s="276" t="s">
        <v>622</v>
      </c>
      <c r="B3916" s="277">
        <v>4</v>
      </c>
      <c r="C3916" s="278" t="s">
        <v>621</v>
      </c>
      <c r="D3916" s="315">
        <v>5</v>
      </c>
      <c r="E3916" s="316"/>
      <c r="F3916" s="277" t="s">
        <v>132</v>
      </c>
      <c r="G3916" s="278"/>
      <c r="H3916" s="315" t="s">
        <v>132</v>
      </c>
      <c r="K3916" s="90"/>
    </row>
    <row r="3917" spans="1:13" ht="36" customHeight="1" thickBot="1">
      <c r="A3917" s="394" t="s">
        <v>562</v>
      </c>
      <c r="B3917" s="395"/>
      <c r="C3917" s="395"/>
      <c r="D3917" s="395"/>
      <c r="E3917" s="395"/>
      <c r="F3917" s="395"/>
      <c r="G3917" s="395"/>
      <c r="H3917" s="395"/>
      <c r="I3917" s="395"/>
      <c r="J3917" s="395"/>
      <c r="K3917" s="395"/>
      <c r="L3917" s="395"/>
      <c r="M3917" s="396"/>
    </row>
    <row r="3918" spans="1:13" ht="21.75" thickBot="1">
      <c r="A3918" s="317" t="s">
        <v>569</v>
      </c>
      <c r="B3918" s="318" t="s">
        <v>631</v>
      </c>
      <c r="C3918" s="318" t="s">
        <v>564</v>
      </c>
      <c r="D3918" s="413" t="s">
        <v>565</v>
      </c>
      <c r="E3918" s="413"/>
      <c r="F3918" s="413" t="s">
        <v>680</v>
      </c>
      <c r="G3918" s="413"/>
      <c r="H3918" s="319" t="s">
        <v>567</v>
      </c>
      <c r="I3918" s="319" t="s">
        <v>575</v>
      </c>
      <c r="J3918" s="413" t="s">
        <v>568</v>
      </c>
      <c r="K3918" s="413"/>
      <c r="L3918" s="320" t="s">
        <v>578</v>
      </c>
      <c r="M3918" s="320" t="s">
        <v>106</v>
      </c>
    </row>
    <row r="3919" spans="1:13" ht="18.75">
      <c r="A3919" s="312">
        <v>25</v>
      </c>
      <c r="B3919" s="313">
        <v>0.80902777777777779</v>
      </c>
      <c r="C3919" s="314" t="s">
        <v>570</v>
      </c>
      <c r="D3919" s="414" t="s">
        <v>571</v>
      </c>
      <c r="E3919" s="414"/>
      <c r="F3919" s="414" t="s">
        <v>572</v>
      </c>
      <c r="G3919" s="414"/>
      <c r="H3919" s="168">
        <v>0.95</v>
      </c>
      <c r="I3919" s="329">
        <v>1</v>
      </c>
      <c r="J3919" s="414" t="s">
        <v>573</v>
      </c>
      <c r="K3919" s="414"/>
      <c r="L3919" s="168">
        <v>0.7</v>
      </c>
      <c r="M3919" s="138" t="s">
        <v>637</v>
      </c>
    </row>
    <row r="3920" spans="1:13" ht="33.75" customHeight="1">
      <c r="A3920" s="281">
        <v>15</v>
      </c>
      <c r="B3920" s="291">
        <v>0.81944444444444453</v>
      </c>
      <c r="C3920" s="284" t="s">
        <v>570</v>
      </c>
      <c r="D3920" s="362" t="s">
        <v>576</v>
      </c>
      <c r="E3920" s="362"/>
      <c r="F3920" s="398" t="s">
        <v>574</v>
      </c>
      <c r="G3920" s="398"/>
      <c r="H3920" s="44">
        <v>1</v>
      </c>
      <c r="I3920" s="330">
        <v>1</v>
      </c>
      <c r="J3920" s="362" t="s">
        <v>20</v>
      </c>
      <c r="K3920" s="362"/>
      <c r="L3920" s="44">
        <v>0.7</v>
      </c>
      <c r="M3920" s="139" t="s">
        <v>635</v>
      </c>
    </row>
    <row r="3921" spans="1:13" ht="18.75">
      <c r="A3921" s="281">
        <v>10</v>
      </c>
      <c r="B3921" s="291">
        <v>0.82638888888888884</v>
      </c>
      <c r="C3921" s="284" t="s">
        <v>570</v>
      </c>
      <c r="D3921" s="362" t="s">
        <v>577</v>
      </c>
      <c r="E3921" s="362"/>
      <c r="F3921" s="362" t="s">
        <v>579</v>
      </c>
      <c r="G3921" s="362"/>
      <c r="H3921" s="44">
        <v>0.8</v>
      </c>
      <c r="I3921" s="330">
        <v>0.8</v>
      </c>
      <c r="J3921" s="362" t="s">
        <v>573</v>
      </c>
      <c r="K3921" s="362"/>
      <c r="L3921" s="44">
        <v>0.7</v>
      </c>
      <c r="M3921" s="139" t="s">
        <v>635</v>
      </c>
    </row>
    <row r="3922" spans="1:13" ht="18.75">
      <c r="A3922" s="281">
        <v>10</v>
      </c>
      <c r="B3922" s="291">
        <v>0.83333333333333337</v>
      </c>
      <c r="C3922" s="295" t="s">
        <v>580</v>
      </c>
      <c r="D3922" s="362" t="s">
        <v>581</v>
      </c>
      <c r="E3922" s="362"/>
      <c r="F3922" s="362" t="s">
        <v>582</v>
      </c>
      <c r="G3922" s="362"/>
      <c r="H3922" s="44">
        <v>1</v>
      </c>
      <c r="I3922" s="330">
        <v>1</v>
      </c>
      <c r="J3922" s="362" t="s">
        <v>583</v>
      </c>
      <c r="K3922" s="362"/>
      <c r="L3922" s="44">
        <v>0.9</v>
      </c>
      <c r="M3922" s="139" t="s">
        <v>635</v>
      </c>
    </row>
    <row r="3923" spans="1:13" ht="18.75">
      <c r="A3923" s="281">
        <v>80</v>
      </c>
      <c r="B3923" s="291">
        <v>0.88888888888888884</v>
      </c>
      <c r="C3923" s="295" t="s">
        <v>626</v>
      </c>
      <c r="D3923" s="362" t="s">
        <v>627</v>
      </c>
      <c r="E3923" s="362"/>
      <c r="F3923" s="362" t="s">
        <v>628</v>
      </c>
      <c r="G3923" s="362"/>
      <c r="H3923" s="44">
        <v>0.5</v>
      </c>
      <c r="I3923" s="330">
        <v>0.5</v>
      </c>
      <c r="J3923" s="362" t="s">
        <v>629</v>
      </c>
      <c r="K3923" s="362"/>
      <c r="L3923" s="295" t="s">
        <v>456</v>
      </c>
      <c r="M3923" s="139" t="s">
        <v>636</v>
      </c>
    </row>
    <row r="3924" spans="1:13" ht="18.75">
      <c r="A3924" s="281">
        <v>35</v>
      </c>
      <c r="B3924" s="291">
        <v>0.91319444444444453</v>
      </c>
      <c r="C3924" s="295" t="s">
        <v>630</v>
      </c>
      <c r="D3924" s="362" t="s">
        <v>632</v>
      </c>
      <c r="E3924" s="362"/>
      <c r="F3924" s="362" t="s">
        <v>633</v>
      </c>
      <c r="G3924" s="362"/>
      <c r="H3924" s="295" t="s">
        <v>456</v>
      </c>
      <c r="I3924" s="73" t="s">
        <v>456</v>
      </c>
      <c r="J3924" s="362" t="s">
        <v>632</v>
      </c>
      <c r="K3924" s="362"/>
      <c r="L3924" s="295" t="s">
        <v>456</v>
      </c>
      <c r="M3924" s="139" t="s">
        <v>634</v>
      </c>
    </row>
    <row r="3925" spans="1:13" ht="18.75">
      <c r="A3925" s="281">
        <v>10</v>
      </c>
      <c r="B3925" s="291">
        <v>0.92013888888888884</v>
      </c>
      <c r="C3925" s="295" t="s">
        <v>638</v>
      </c>
      <c r="D3925" s="362" t="s">
        <v>639</v>
      </c>
      <c r="E3925" s="362"/>
      <c r="F3925" s="362" t="s">
        <v>640</v>
      </c>
      <c r="G3925" s="362"/>
      <c r="H3925" s="44">
        <v>0.7</v>
      </c>
      <c r="I3925" s="330">
        <v>0.5</v>
      </c>
      <c r="J3925" s="362" t="s">
        <v>641</v>
      </c>
      <c r="K3925" s="362"/>
      <c r="L3925" s="44">
        <v>0.8</v>
      </c>
      <c r="M3925" s="139" t="s">
        <v>635</v>
      </c>
    </row>
    <row r="3926" spans="1:13" ht="18.75" customHeight="1">
      <c r="A3926" s="281">
        <v>25</v>
      </c>
      <c r="B3926" s="291">
        <v>0.9375</v>
      </c>
      <c r="C3926" s="295" t="s">
        <v>643</v>
      </c>
      <c r="D3926" s="360" t="s">
        <v>644</v>
      </c>
      <c r="E3926" s="360"/>
      <c r="F3926" s="360" t="s">
        <v>645</v>
      </c>
      <c r="G3926" s="360"/>
      <c r="H3926" s="44">
        <v>0.7</v>
      </c>
      <c r="I3926" s="331">
        <v>0.9</v>
      </c>
      <c r="J3926" s="360" t="s">
        <v>646</v>
      </c>
      <c r="K3926" s="360"/>
      <c r="L3926" s="295" t="s">
        <v>456</v>
      </c>
      <c r="M3926" s="139" t="s">
        <v>647</v>
      </c>
    </row>
    <row r="3927" spans="1:13" ht="33" customHeight="1">
      <c r="A3927" s="281">
        <v>60</v>
      </c>
      <c r="B3927" s="291">
        <v>0.97916666666666663</v>
      </c>
      <c r="C3927" s="321" t="s">
        <v>648</v>
      </c>
      <c r="D3927" s="360" t="s">
        <v>649</v>
      </c>
      <c r="E3927" s="360"/>
      <c r="F3927" s="361" t="s">
        <v>650</v>
      </c>
      <c r="G3927" s="361"/>
      <c r="H3927" s="322">
        <v>0.9</v>
      </c>
      <c r="I3927" s="331">
        <v>0.9</v>
      </c>
      <c r="J3927" s="360" t="s">
        <v>646</v>
      </c>
      <c r="K3927" s="360"/>
      <c r="L3927" s="322">
        <v>0.75</v>
      </c>
      <c r="M3927" s="139" t="s">
        <v>651</v>
      </c>
    </row>
    <row r="3928" spans="1:13" ht="18.75" customHeight="1">
      <c r="A3928" s="281">
        <v>30</v>
      </c>
      <c r="B3928" s="291">
        <v>0</v>
      </c>
      <c r="C3928" s="295" t="s">
        <v>643</v>
      </c>
      <c r="D3928" s="360" t="s">
        <v>652</v>
      </c>
      <c r="E3928" s="360"/>
      <c r="F3928" s="360" t="s">
        <v>653</v>
      </c>
      <c r="G3928" s="360"/>
      <c r="H3928" s="322">
        <v>0.9</v>
      </c>
      <c r="I3928" s="331">
        <v>0.9</v>
      </c>
      <c r="J3928" s="360" t="s">
        <v>700</v>
      </c>
      <c r="K3928" s="360"/>
      <c r="L3928" s="322">
        <v>0.9</v>
      </c>
      <c r="M3928" s="139" t="s">
        <v>654</v>
      </c>
    </row>
    <row r="3929" spans="1:13" ht="18.75" customHeight="1">
      <c r="A3929" s="281">
        <v>30</v>
      </c>
      <c r="B3929" s="291">
        <v>2.0833333333333332E-2</v>
      </c>
      <c r="C3929" s="295" t="s">
        <v>643</v>
      </c>
      <c r="D3929" s="360" t="s">
        <v>655</v>
      </c>
      <c r="E3929" s="360"/>
      <c r="F3929" s="360" t="s">
        <v>656</v>
      </c>
      <c r="G3929" s="360"/>
      <c r="H3929" s="322" t="s">
        <v>657</v>
      </c>
      <c r="I3929" s="331">
        <v>1</v>
      </c>
      <c r="J3929" s="360" t="s">
        <v>658</v>
      </c>
      <c r="K3929" s="360"/>
      <c r="L3929" s="322">
        <v>0.7</v>
      </c>
      <c r="M3929" s="139" t="s">
        <v>659</v>
      </c>
    </row>
    <row r="3930" spans="1:13" ht="33" customHeight="1">
      <c r="A3930" s="281">
        <v>30</v>
      </c>
      <c r="B3930" s="291">
        <v>4.1666666666666664E-2</v>
      </c>
      <c r="C3930" s="295" t="s">
        <v>643</v>
      </c>
      <c r="D3930" s="360" t="s">
        <v>660</v>
      </c>
      <c r="E3930" s="360"/>
      <c r="F3930" s="361" t="s">
        <v>661</v>
      </c>
      <c r="G3930" s="361"/>
      <c r="H3930" s="322">
        <v>0.4</v>
      </c>
      <c r="I3930" s="331">
        <v>0.8</v>
      </c>
      <c r="J3930" s="360" t="s">
        <v>658</v>
      </c>
      <c r="K3930" s="360"/>
      <c r="L3930" s="322">
        <v>0.5</v>
      </c>
      <c r="M3930" s="139" t="s">
        <v>662</v>
      </c>
    </row>
    <row r="3931" spans="1:13" ht="18.75">
      <c r="A3931" s="281">
        <v>15</v>
      </c>
      <c r="B3931" s="291">
        <v>5.2083333333333336E-2</v>
      </c>
      <c r="C3931" s="295" t="s">
        <v>630</v>
      </c>
      <c r="D3931" s="360" t="s">
        <v>663</v>
      </c>
      <c r="E3931" s="360"/>
      <c r="F3931" s="360" t="s">
        <v>664</v>
      </c>
      <c r="G3931" s="360"/>
      <c r="H3931" s="322">
        <v>0.4</v>
      </c>
      <c r="I3931" s="331">
        <v>0.5</v>
      </c>
      <c r="J3931" s="360" t="s">
        <v>665</v>
      </c>
      <c r="K3931" s="360"/>
      <c r="L3931" s="322">
        <v>0.8</v>
      </c>
      <c r="M3931" s="139" t="s">
        <v>635</v>
      </c>
    </row>
    <row r="3932" spans="1:13" ht="49.5" customHeight="1">
      <c r="A3932" s="281">
        <v>60</v>
      </c>
      <c r="B3932" s="291">
        <v>9.375E-2</v>
      </c>
      <c r="C3932" s="295" t="s">
        <v>630</v>
      </c>
      <c r="D3932" s="360" t="s">
        <v>666</v>
      </c>
      <c r="E3932" s="360"/>
      <c r="F3932" s="361" t="s">
        <v>667</v>
      </c>
      <c r="G3932" s="361"/>
      <c r="H3932" s="322">
        <v>0.9</v>
      </c>
      <c r="I3932" s="331">
        <v>0.9</v>
      </c>
      <c r="J3932" s="360" t="s">
        <v>669</v>
      </c>
      <c r="K3932" s="360"/>
      <c r="L3932" s="321" t="s">
        <v>456</v>
      </c>
      <c r="M3932" s="139" t="s">
        <v>670</v>
      </c>
    </row>
    <row r="3933" spans="1:13" ht="18.75">
      <c r="A3933" s="281">
        <v>10</v>
      </c>
      <c r="B3933" s="291">
        <v>9.375E-2</v>
      </c>
      <c r="C3933" s="321" t="s">
        <v>638</v>
      </c>
      <c r="D3933" s="360" t="s">
        <v>639</v>
      </c>
      <c r="E3933" s="360"/>
      <c r="F3933" s="360" t="s">
        <v>668</v>
      </c>
      <c r="G3933" s="360"/>
      <c r="H3933" s="44">
        <v>0.7</v>
      </c>
      <c r="I3933" s="330">
        <v>0.5</v>
      </c>
      <c r="J3933" s="362" t="s">
        <v>701</v>
      </c>
      <c r="K3933" s="362"/>
      <c r="L3933" s="44">
        <v>0.8</v>
      </c>
      <c r="M3933" s="139" t="s">
        <v>635</v>
      </c>
    </row>
    <row r="3934" spans="1:13" ht="18.75">
      <c r="A3934" s="281">
        <v>20</v>
      </c>
      <c r="B3934" s="291">
        <v>0.1076388888888889</v>
      </c>
      <c r="C3934" s="321" t="s">
        <v>643</v>
      </c>
      <c r="D3934" s="360" t="s">
        <v>652</v>
      </c>
      <c r="E3934" s="360"/>
      <c r="F3934" s="360" t="s">
        <v>671</v>
      </c>
      <c r="G3934" s="360"/>
      <c r="H3934" s="322">
        <v>0.9</v>
      </c>
      <c r="I3934" s="331">
        <v>0.9</v>
      </c>
      <c r="J3934" s="360" t="s">
        <v>700</v>
      </c>
      <c r="K3934" s="360"/>
      <c r="L3934" s="322">
        <v>0.9</v>
      </c>
      <c r="M3934" s="139" t="s">
        <v>654</v>
      </c>
    </row>
    <row r="3935" spans="1:13" ht="36" customHeight="1">
      <c r="A3935" s="281">
        <v>60</v>
      </c>
      <c r="B3935" s="291">
        <v>0.14930555555555555</v>
      </c>
      <c r="C3935" s="321" t="s">
        <v>648</v>
      </c>
      <c r="D3935" s="360" t="s">
        <v>673</v>
      </c>
      <c r="E3935" s="360"/>
      <c r="F3935" s="361" t="s">
        <v>674</v>
      </c>
      <c r="G3935" s="361"/>
      <c r="H3935" s="322">
        <v>0.8</v>
      </c>
      <c r="I3935" s="331">
        <v>0.8</v>
      </c>
      <c r="J3935" s="360" t="s">
        <v>675</v>
      </c>
      <c r="K3935" s="360"/>
      <c r="L3935" s="322">
        <v>0.8</v>
      </c>
      <c r="M3935" s="139" t="s">
        <v>651</v>
      </c>
    </row>
    <row r="3936" spans="1:13" ht="33" customHeight="1">
      <c r="A3936" s="281">
        <v>20</v>
      </c>
      <c r="B3936" s="291">
        <v>0.16319444444444445</v>
      </c>
      <c r="C3936" s="321" t="s">
        <v>643</v>
      </c>
      <c r="D3936" s="360" t="s">
        <v>676</v>
      </c>
      <c r="E3936" s="360"/>
      <c r="F3936" s="361" t="s">
        <v>677</v>
      </c>
      <c r="G3936" s="361"/>
      <c r="H3936" s="322">
        <v>0.6</v>
      </c>
      <c r="I3936" s="331">
        <v>0.8</v>
      </c>
      <c r="J3936" s="361" t="s">
        <v>678</v>
      </c>
      <c r="K3936" s="361"/>
      <c r="L3936" s="322">
        <v>0.6</v>
      </c>
      <c r="M3936" s="139" t="s">
        <v>654</v>
      </c>
    </row>
    <row r="3937" spans="1:13" ht="18.75">
      <c r="A3937" s="281">
        <v>20</v>
      </c>
      <c r="B3937" s="291">
        <v>0.17708333333333334</v>
      </c>
      <c r="C3937" s="295" t="s">
        <v>643</v>
      </c>
      <c r="D3937" s="360" t="s">
        <v>652</v>
      </c>
      <c r="E3937" s="360"/>
      <c r="F3937" s="360" t="s">
        <v>653</v>
      </c>
      <c r="G3937" s="360"/>
      <c r="H3937" s="322">
        <v>0.9</v>
      </c>
      <c r="I3937" s="331">
        <v>0.9</v>
      </c>
      <c r="J3937" s="360" t="s">
        <v>672</v>
      </c>
      <c r="K3937" s="360"/>
      <c r="L3937" s="322">
        <v>0.9</v>
      </c>
      <c r="M3937" s="139" t="s">
        <v>654</v>
      </c>
    </row>
    <row r="3938" spans="1:13" ht="18.75">
      <c r="A3938" s="281">
        <v>20</v>
      </c>
      <c r="B3938" s="291">
        <v>0.19097222222222221</v>
      </c>
      <c r="C3938" s="295" t="s">
        <v>643</v>
      </c>
      <c r="D3938" s="360" t="s">
        <v>655</v>
      </c>
      <c r="E3938" s="360"/>
      <c r="F3938" s="360" t="s">
        <v>656</v>
      </c>
      <c r="G3938" s="360"/>
      <c r="H3938" s="322" t="s">
        <v>657</v>
      </c>
      <c r="I3938" s="331">
        <v>1</v>
      </c>
      <c r="J3938" s="360" t="s">
        <v>679</v>
      </c>
      <c r="K3938" s="360"/>
      <c r="L3938" s="322">
        <v>0.7</v>
      </c>
      <c r="M3938" s="139" t="s">
        <v>659</v>
      </c>
    </row>
    <row r="3939" spans="1:13" ht="33" customHeight="1">
      <c r="A3939" s="281">
        <v>25</v>
      </c>
      <c r="B3939" s="291">
        <v>0.20833333333333334</v>
      </c>
      <c r="C3939" s="321" t="s">
        <v>648</v>
      </c>
      <c r="D3939" s="360" t="s">
        <v>673</v>
      </c>
      <c r="E3939" s="360"/>
      <c r="F3939" s="361" t="s">
        <v>674</v>
      </c>
      <c r="G3939" s="361"/>
      <c r="H3939" s="322">
        <v>0.8</v>
      </c>
      <c r="I3939" s="331">
        <v>0.8</v>
      </c>
      <c r="J3939" s="360" t="s">
        <v>675</v>
      </c>
      <c r="K3939" s="360"/>
      <c r="L3939" s="322">
        <v>0.8</v>
      </c>
      <c r="M3939" s="139" t="s">
        <v>651</v>
      </c>
    </row>
    <row r="3940" spans="1:13" ht="36.75" customHeight="1">
      <c r="A3940" s="281">
        <v>30</v>
      </c>
      <c r="B3940" s="291">
        <v>0.22916666666666666</v>
      </c>
      <c r="C3940" s="295" t="s">
        <v>643</v>
      </c>
      <c r="D3940" s="362" t="s">
        <v>681</v>
      </c>
      <c r="E3940" s="362"/>
      <c r="F3940" s="398" t="s">
        <v>682</v>
      </c>
      <c r="G3940" s="398"/>
      <c r="H3940" s="44">
        <v>0.7</v>
      </c>
      <c r="I3940" s="331">
        <v>0.8</v>
      </c>
      <c r="J3940" s="362" t="s">
        <v>560</v>
      </c>
      <c r="K3940" s="362"/>
      <c r="L3940" s="295" t="s">
        <v>560</v>
      </c>
      <c r="M3940" s="139" t="s">
        <v>683</v>
      </c>
    </row>
    <row r="3941" spans="1:13" ht="38.25" customHeight="1">
      <c r="A3941" s="281">
        <v>15</v>
      </c>
      <c r="B3941" s="291">
        <v>0.23958333333333334</v>
      </c>
      <c r="C3941" s="295" t="s">
        <v>643</v>
      </c>
      <c r="D3941" s="360" t="s">
        <v>660</v>
      </c>
      <c r="E3941" s="360"/>
      <c r="F3941" s="361" t="s">
        <v>661</v>
      </c>
      <c r="G3941" s="361"/>
      <c r="H3941" s="322">
        <v>0.4</v>
      </c>
      <c r="I3941" s="331">
        <v>0.8</v>
      </c>
      <c r="J3941" s="360" t="s">
        <v>684</v>
      </c>
      <c r="K3941" s="360"/>
      <c r="L3941" s="322">
        <v>0.5</v>
      </c>
      <c r="M3941" s="139" t="s">
        <v>662</v>
      </c>
    </row>
    <row r="3942" spans="1:13" ht="18.75">
      <c r="A3942" s="281">
        <v>15</v>
      </c>
      <c r="B3942" s="291">
        <v>0.25</v>
      </c>
      <c r="C3942" s="298" t="s">
        <v>643</v>
      </c>
      <c r="D3942" s="360" t="s">
        <v>652</v>
      </c>
      <c r="E3942" s="360"/>
      <c r="F3942" s="360" t="s">
        <v>653</v>
      </c>
      <c r="G3942" s="360"/>
      <c r="H3942" s="322">
        <v>0.9</v>
      </c>
      <c r="I3942" s="331">
        <v>0.9</v>
      </c>
      <c r="J3942" s="360" t="s">
        <v>672</v>
      </c>
      <c r="K3942" s="360"/>
      <c r="L3942" s="322">
        <v>0.9</v>
      </c>
      <c r="M3942" s="139" t="s">
        <v>654</v>
      </c>
    </row>
    <row r="3943" spans="1:13" ht="18.75">
      <c r="A3943" s="281">
        <v>15</v>
      </c>
      <c r="B3943" s="291">
        <v>0.26041666666666669</v>
      </c>
      <c r="C3943" s="298" t="s">
        <v>630</v>
      </c>
      <c r="D3943" s="360" t="s">
        <v>663</v>
      </c>
      <c r="E3943" s="360"/>
      <c r="F3943" s="360" t="s">
        <v>664</v>
      </c>
      <c r="G3943" s="360"/>
      <c r="H3943" s="322">
        <v>0.4</v>
      </c>
      <c r="I3943" s="331">
        <v>0.5</v>
      </c>
      <c r="J3943" s="360" t="s">
        <v>665</v>
      </c>
      <c r="K3943" s="360"/>
      <c r="L3943" s="322">
        <v>0.8</v>
      </c>
      <c r="M3943" s="139" t="s">
        <v>635</v>
      </c>
    </row>
    <row r="3944" spans="1:13" ht="48" customHeight="1">
      <c r="A3944" s="281">
        <v>60</v>
      </c>
      <c r="B3944" s="291">
        <v>0.30208333333333331</v>
      </c>
      <c r="C3944" s="298" t="s">
        <v>630</v>
      </c>
      <c r="D3944" s="360" t="s">
        <v>685</v>
      </c>
      <c r="E3944" s="360"/>
      <c r="F3944" s="361" t="s">
        <v>686</v>
      </c>
      <c r="G3944" s="361"/>
      <c r="H3944" s="322" t="s">
        <v>560</v>
      </c>
      <c r="I3944" s="331" t="s">
        <v>560</v>
      </c>
      <c r="J3944" s="360" t="s">
        <v>699</v>
      </c>
      <c r="K3944" s="360"/>
      <c r="L3944" s="321" t="s">
        <v>456</v>
      </c>
      <c r="M3944" s="139" t="s">
        <v>670</v>
      </c>
    </row>
    <row r="3945" spans="1:13" ht="39.75" customHeight="1">
      <c r="A3945" s="281">
        <v>30</v>
      </c>
      <c r="B3945" s="291">
        <v>0.32291666666666669</v>
      </c>
      <c r="C3945" s="321" t="s">
        <v>648</v>
      </c>
      <c r="D3945" s="360" t="s">
        <v>673</v>
      </c>
      <c r="E3945" s="360"/>
      <c r="F3945" s="361" t="s">
        <v>674</v>
      </c>
      <c r="G3945" s="361"/>
      <c r="H3945" s="322">
        <v>0.8</v>
      </c>
      <c r="I3945" s="331">
        <v>0.8</v>
      </c>
      <c r="J3945" s="360" t="s">
        <v>675</v>
      </c>
      <c r="K3945" s="360"/>
      <c r="L3945" s="322">
        <v>0.8</v>
      </c>
      <c r="M3945" s="139" t="s">
        <v>651</v>
      </c>
    </row>
    <row r="3946" spans="1:13" ht="18.75">
      <c r="A3946" s="281">
        <v>15</v>
      </c>
      <c r="B3946" s="291">
        <v>0.33333333333333331</v>
      </c>
      <c r="C3946" s="321" t="s">
        <v>643</v>
      </c>
      <c r="D3946" s="360" t="s">
        <v>652</v>
      </c>
      <c r="E3946" s="360"/>
      <c r="F3946" s="360" t="s">
        <v>653</v>
      </c>
      <c r="G3946" s="360"/>
      <c r="H3946" s="322">
        <v>0.9</v>
      </c>
      <c r="I3946" s="331">
        <v>0.9</v>
      </c>
      <c r="J3946" s="360" t="s">
        <v>672</v>
      </c>
      <c r="K3946" s="360"/>
      <c r="L3946" s="322">
        <v>0.9</v>
      </c>
      <c r="M3946" s="139" t="s">
        <v>654</v>
      </c>
    </row>
    <row r="3947" spans="1:13" ht="18.75">
      <c r="A3947" s="281">
        <v>15</v>
      </c>
      <c r="B3947" s="291">
        <v>0.34375</v>
      </c>
      <c r="C3947" s="321" t="s">
        <v>643</v>
      </c>
      <c r="D3947" s="360" t="s">
        <v>655</v>
      </c>
      <c r="E3947" s="360"/>
      <c r="F3947" s="360" t="s">
        <v>656</v>
      </c>
      <c r="G3947" s="360"/>
      <c r="H3947" s="322">
        <v>0.5</v>
      </c>
      <c r="I3947" s="331">
        <v>1</v>
      </c>
      <c r="J3947" s="360" t="s">
        <v>698</v>
      </c>
      <c r="K3947" s="360"/>
      <c r="L3947" s="322">
        <v>0.7</v>
      </c>
      <c r="M3947" s="139" t="s">
        <v>659</v>
      </c>
    </row>
    <row r="3948" spans="1:13" ht="33.75" customHeight="1">
      <c r="A3948" s="281">
        <v>15</v>
      </c>
      <c r="B3948" s="291">
        <v>0.35416666666666669</v>
      </c>
      <c r="C3948" s="321" t="s">
        <v>643</v>
      </c>
      <c r="D3948" s="360" t="s">
        <v>660</v>
      </c>
      <c r="E3948" s="360"/>
      <c r="F3948" s="361" t="s">
        <v>661</v>
      </c>
      <c r="G3948" s="361"/>
      <c r="H3948" s="322">
        <v>0.4</v>
      </c>
      <c r="I3948" s="331">
        <v>0.8</v>
      </c>
      <c r="J3948" s="360" t="s">
        <v>684</v>
      </c>
      <c r="K3948" s="360"/>
      <c r="L3948" s="322">
        <v>0.5</v>
      </c>
      <c r="M3948" s="139" t="s">
        <v>662</v>
      </c>
    </row>
    <row r="3949" spans="1:13" ht="33" customHeight="1">
      <c r="A3949" s="281">
        <v>30</v>
      </c>
      <c r="B3949" s="291">
        <v>0.375</v>
      </c>
      <c r="C3949" s="321" t="s">
        <v>648</v>
      </c>
      <c r="D3949" s="360" t="s">
        <v>673</v>
      </c>
      <c r="E3949" s="360"/>
      <c r="F3949" s="361" t="s">
        <v>674</v>
      </c>
      <c r="G3949" s="361"/>
      <c r="H3949" s="322">
        <v>0.8</v>
      </c>
      <c r="I3949" s="331">
        <v>0.8</v>
      </c>
      <c r="J3949" s="360" t="s">
        <v>675</v>
      </c>
      <c r="K3949" s="360"/>
      <c r="L3949" s="322">
        <v>0.8</v>
      </c>
      <c r="M3949" s="139" t="s">
        <v>651</v>
      </c>
    </row>
    <row r="3950" spans="1:13" ht="18.75" customHeight="1">
      <c r="A3950" s="281">
        <v>30</v>
      </c>
      <c r="B3950" s="291">
        <v>0.39583333333333331</v>
      </c>
      <c r="C3950" s="321" t="s">
        <v>643</v>
      </c>
      <c r="D3950" s="360" t="s">
        <v>655</v>
      </c>
      <c r="E3950" s="360"/>
      <c r="F3950" s="360" t="s">
        <v>656</v>
      </c>
      <c r="G3950" s="360"/>
      <c r="H3950" s="322">
        <v>0.2</v>
      </c>
      <c r="I3950" s="331">
        <v>1</v>
      </c>
      <c r="J3950" s="360" t="s">
        <v>698</v>
      </c>
      <c r="K3950" s="360"/>
      <c r="L3950" s="322">
        <v>0.5</v>
      </c>
      <c r="M3950" s="139" t="s">
        <v>659</v>
      </c>
    </row>
    <row r="3951" spans="1:13" ht="33" customHeight="1">
      <c r="A3951" s="281">
        <v>15</v>
      </c>
      <c r="B3951" s="291">
        <v>0.40625</v>
      </c>
      <c r="C3951" s="321" t="s">
        <v>643</v>
      </c>
      <c r="D3951" s="362" t="s">
        <v>687</v>
      </c>
      <c r="E3951" s="362"/>
      <c r="F3951" s="398" t="s">
        <v>688</v>
      </c>
      <c r="G3951" s="398"/>
      <c r="H3951" s="44">
        <v>0.4</v>
      </c>
      <c r="I3951" s="330">
        <v>0.7</v>
      </c>
      <c r="J3951" s="360" t="s">
        <v>675</v>
      </c>
      <c r="K3951" s="360"/>
      <c r="L3951" s="295" t="s">
        <v>456</v>
      </c>
      <c r="M3951" s="139" t="s">
        <v>689</v>
      </c>
    </row>
    <row r="3952" spans="1:13" ht="18.75">
      <c r="A3952" s="281">
        <v>10</v>
      </c>
      <c r="B3952" s="291">
        <v>0.41319444444444442</v>
      </c>
      <c r="C3952" s="321" t="s">
        <v>643</v>
      </c>
      <c r="D3952" s="360" t="s">
        <v>652</v>
      </c>
      <c r="E3952" s="360"/>
      <c r="F3952" s="360" t="s">
        <v>653</v>
      </c>
      <c r="G3952" s="360"/>
      <c r="H3952" s="322">
        <v>0.9</v>
      </c>
      <c r="I3952" s="331">
        <v>0.9</v>
      </c>
      <c r="J3952" s="360" t="s">
        <v>672</v>
      </c>
      <c r="K3952" s="360"/>
      <c r="L3952" s="322">
        <v>0.9</v>
      </c>
      <c r="M3952" s="139" t="s">
        <v>654</v>
      </c>
    </row>
    <row r="3953" spans="1:13" ht="18.75">
      <c r="A3953" s="281">
        <v>3</v>
      </c>
      <c r="B3953" s="291">
        <v>0.4152777777777778</v>
      </c>
      <c r="C3953" s="321" t="s">
        <v>638</v>
      </c>
      <c r="D3953" s="356" t="s">
        <v>690</v>
      </c>
      <c r="E3953" s="357"/>
      <c r="F3953" s="356" t="s">
        <v>691</v>
      </c>
      <c r="G3953" s="357"/>
      <c r="H3953" s="44">
        <v>0.7</v>
      </c>
      <c r="I3953" s="330">
        <v>0.7</v>
      </c>
      <c r="J3953" s="360" t="s">
        <v>675</v>
      </c>
      <c r="K3953" s="360"/>
      <c r="L3953" s="322">
        <v>0.9</v>
      </c>
      <c r="M3953" s="139" t="s">
        <v>635</v>
      </c>
    </row>
    <row r="3954" spans="1:13" ht="49.5" customHeight="1">
      <c r="A3954" s="281">
        <v>7</v>
      </c>
      <c r="B3954" s="291">
        <v>0.4201388888888889</v>
      </c>
      <c r="C3954" s="298" t="s">
        <v>626</v>
      </c>
      <c r="D3954" s="356" t="s">
        <v>692</v>
      </c>
      <c r="E3954" s="357"/>
      <c r="F3954" s="358" t="s">
        <v>693</v>
      </c>
      <c r="G3954" s="359"/>
      <c r="H3954" s="44">
        <v>0.9</v>
      </c>
      <c r="I3954" s="330">
        <v>0.8</v>
      </c>
      <c r="J3954" s="360" t="s">
        <v>675</v>
      </c>
      <c r="K3954" s="360"/>
      <c r="L3954" s="44">
        <v>0.98</v>
      </c>
      <c r="M3954" s="139" t="s">
        <v>635</v>
      </c>
    </row>
    <row r="3955" spans="1:13" ht="54.75" customHeight="1">
      <c r="A3955" s="281">
        <v>75</v>
      </c>
      <c r="B3955" s="291">
        <v>0.47222222222222227</v>
      </c>
      <c r="C3955" s="298" t="s">
        <v>626</v>
      </c>
      <c r="D3955" s="356" t="s">
        <v>695</v>
      </c>
      <c r="E3955" s="357"/>
      <c r="F3955" s="358" t="s">
        <v>696</v>
      </c>
      <c r="G3955" s="359"/>
      <c r="H3955" s="44">
        <v>0.5</v>
      </c>
      <c r="I3955" s="330">
        <v>0.5</v>
      </c>
      <c r="J3955" s="356" t="s">
        <v>697</v>
      </c>
      <c r="K3955" s="357"/>
      <c r="L3955" s="298" t="s">
        <v>456</v>
      </c>
      <c r="M3955" s="139" t="s">
        <v>635</v>
      </c>
    </row>
    <row r="3956" spans="1:13" ht="39" customHeight="1">
      <c r="A3956" s="281">
        <v>10</v>
      </c>
      <c r="B3956" s="291">
        <v>0.47916666666666669</v>
      </c>
      <c r="C3956" s="321" t="s">
        <v>580</v>
      </c>
      <c r="D3956" s="356" t="s">
        <v>694</v>
      </c>
      <c r="E3956" s="357"/>
      <c r="F3956" s="358" t="s">
        <v>705</v>
      </c>
      <c r="G3956" s="359"/>
      <c r="H3956" s="44">
        <v>0.9</v>
      </c>
      <c r="I3956" s="330">
        <v>0.9</v>
      </c>
      <c r="J3956" s="356" t="s">
        <v>702</v>
      </c>
      <c r="K3956" s="357"/>
      <c r="L3956" s="44">
        <v>0.9</v>
      </c>
      <c r="M3956" s="139" t="s">
        <v>635</v>
      </c>
    </row>
    <row r="3957" spans="1:13" ht="18.75">
      <c r="A3957" s="281">
        <v>30</v>
      </c>
      <c r="B3957" s="291">
        <v>0.5</v>
      </c>
      <c r="C3957" s="321" t="s">
        <v>703</v>
      </c>
      <c r="D3957" s="356" t="s">
        <v>704</v>
      </c>
      <c r="E3957" s="357"/>
      <c r="F3957" s="356" t="s">
        <v>706</v>
      </c>
      <c r="G3957" s="357"/>
      <c r="H3957" s="44">
        <v>0.8</v>
      </c>
      <c r="I3957" s="330">
        <v>0.65</v>
      </c>
      <c r="J3957" s="356" t="s">
        <v>707</v>
      </c>
      <c r="K3957" s="357"/>
      <c r="L3957" s="44">
        <v>0.7</v>
      </c>
      <c r="M3957" s="139" t="s">
        <v>635</v>
      </c>
    </row>
    <row r="3958" spans="1:13" ht="34.5" customHeight="1">
      <c r="A3958" s="281">
        <v>20</v>
      </c>
      <c r="B3958" s="291">
        <v>0.51388888888888895</v>
      </c>
      <c r="C3958" s="321" t="s">
        <v>703</v>
      </c>
      <c r="D3958" s="356" t="s">
        <v>708</v>
      </c>
      <c r="E3958" s="357"/>
      <c r="F3958" s="358" t="s">
        <v>709</v>
      </c>
      <c r="G3958" s="359"/>
      <c r="H3958" s="44">
        <v>0.8</v>
      </c>
      <c r="I3958" s="330">
        <v>0.65</v>
      </c>
      <c r="J3958" s="356" t="s">
        <v>707</v>
      </c>
      <c r="K3958" s="357"/>
      <c r="L3958" s="44">
        <v>0.7</v>
      </c>
      <c r="M3958" s="139" t="s">
        <v>710</v>
      </c>
    </row>
    <row r="3959" spans="1:13" ht="66" customHeight="1">
      <c r="A3959" s="281">
        <v>180</v>
      </c>
      <c r="B3959" s="291">
        <v>0.64583333333333337</v>
      </c>
      <c r="C3959" s="321" t="s">
        <v>703</v>
      </c>
      <c r="D3959" s="356" t="s">
        <v>712</v>
      </c>
      <c r="E3959" s="357"/>
      <c r="F3959" s="358" t="s">
        <v>713</v>
      </c>
      <c r="G3959" s="359"/>
      <c r="H3959" s="44">
        <v>0.8</v>
      </c>
      <c r="I3959" s="330">
        <v>0.8</v>
      </c>
      <c r="J3959" s="356" t="s">
        <v>632</v>
      </c>
      <c r="K3959" s="357"/>
      <c r="L3959" s="44">
        <v>0.7</v>
      </c>
      <c r="M3959" s="139" t="s">
        <v>714</v>
      </c>
    </row>
    <row r="3960" spans="1:13" ht="56.25" customHeight="1">
      <c r="A3960" s="281">
        <v>30</v>
      </c>
      <c r="B3960" s="291">
        <v>0.66666666666666663</v>
      </c>
      <c r="C3960" s="321" t="s">
        <v>703</v>
      </c>
      <c r="D3960" s="356" t="s">
        <v>632</v>
      </c>
      <c r="E3960" s="357"/>
      <c r="F3960" s="358" t="s">
        <v>711</v>
      </c>
      <c r="G3960" s="359"/>
      <c r="H3960" s="298" t="s">
        <v>456</v>
      </c>
      <c r="I3960" s="73" t="s">
        <v>456</v>
      </c>
      <c r="J3960" s="356" t="s">
        <v>456</v>
      </c>
      <c r="K3960" s="357"/>
      <c r="L3960" s="44">
        <v>0.7</v>
      </c>
      <c r="M3960" s="139" t="s">
        <v>689</v>
      </c>
    </row>
    <row r="3961" spans="1:13" ht="56.25" customHeight="1">
      <c r="A3961" s="281">
        <v>180</v>
      </c>
      <c r="B3961" s="291">
        <v>0.79166666666666663</v>
      </c>
      <c r="C3961" s="321" t="s">
        <v>703</v>
      </c>
      <c r="D3961" s="356" t="s">
        <v>685</v>
      </c>
      <c r="E3961" s="357"/>
      <c r="F3961" s="358" t="s">
        <v>715</v>
      </c>
      <c r="G3961" s="359"/>
      <c r="H3961" s="44">
        <v>0.8</v>
      </c>
      <c r="I3961" s="330">
        <v>0.8</v>
      </c>
      <c r="J3961" s="356" t="s">
        <v>632</v>
      </c>
      <c r="K3961" s="357"/>
      <c r="L3961" s="298" t="s">
        <v>456</v>
      </c>
      <c r="M3961" s="139" t="s">
        <v>635</v>
      </c>
    </row>
    <row r="3962" spans="1:13" ht="18.75">
      <c r="A3962" s="282" t="s">
        <v>642</v>
      </c>
      <c r="B3962" s="333"/>
      <c r="C3962" s="77"/>
      <c r="D3962" s="415"/>
      <c r="E3962" s="415"/>
      <c r="F3962" s="415"/>
      <c r="G3962" s="415"/>
      <c r="H3962" s="77"/>
      <c r="I3962" s="77"/>
      <c r="J3962" s="415"/>
      <c r="K3962" s="415"/>
      <c r="L3962" s="77"/>
      <c r="M3962" s="335"/>
    </row>
    <row r="3963" spans="1:13" ht="19.5" thickBot="1">
      <c r="A3963" s="283">
        <f>SUM(A3919:A3961)</f>
        <v>1440</v>
      </c>
      <c r="B3963" s="336"/>
      <c r="C3963" s="337"/>
      <c r="D3963" s="416"/>
      <c r="E3963" s="416"/>
      <c r="F3963" s="416"/>
      <c r="G3963" s="416"/>
      <c r="H3963" s="337"/>
      <c r="I3963" s="337"/>
      <c r="J3963" s="416"/>
      <c r="K3963" s="416"/>
      <c r="L3963" s="337"/>
      <c r="M3963" s="339"/>
    </row>
    <row r="3964" spans="1:13" ht="24" thickBot="1">
      <c r="A3964" s="409">
        <v>45513</v>
      </c>
      <c r="B3964" s="410"/>
      <c r="C3964" s="410"/>
      <c r="D3964" s="410"/>
      <c r="E3964" s="410"/>
      <c r="F3964" s="410"/>
      <c r="G3964" s="410"/>
      <c r="H3964" s="411"/>
      <c r="I3964" s="311">
        <f>I3965/260</f>
        <v>0.65384615384615385</v>
      </c>
      <c r="J3964" s="412" t="s">
        <v>618</v>
      </c>
      <c r="K3964" s="412"/>
      <c r="L3964" s="412"/>
      <c r="M3964" s="412"/>
    </row>
    <row r="3965" spans="1:13" ht="19.5" thickBot="1">
      <c r="A3965" s="403" t="s">
        <v>586</v>
      </c>
      <c r="B3965" s="404"/>
      <c r="C3965" s="404"/>
      <c r="D3965" s="405"/>
      <c r="E3965" s="406" t="s">
        <v>587</v>
      </c>
      <c r="F3965" s="407"/>
      <c r="G3965" s="407"/>
      <c r="H3965" s="408"/>
      <c r="I3965" s="89">
        <f>SUM(B3967:B3980,D3967:D3980,F3967:F3980,H3967:H3980)</f>
        <v>170</v>
      </c>
      <c r="J3965" s="342" t="s">
        <v>34</v>
      </c>
      <c r="K3965" s="343" t="s">
        <v>35</v>
      </c>
      <c r="L3965" s="98" t="s">
        <v>50</v>
      </c>
      <c r="M3965" s="99" t="s">
        <v>151</v>
      </c>
    </row>
    <row r="3966" spans="1:13" ht="60.75" thickBot="1">
      <c r="A3966" s="305" t="s">
        <v>0</v>
      </c>
      <c r="B3966" s="306" t="s">
        <v>120</v>
      </c>
      <c r="C3966" s="306" t="s">
        <v>1</v>
      </c>
      <c r="D3966" s="307" t="s">
        <v>120</v>
      </c>
      <c r="E3966" s="301" t="s">
        <v>112</v>
      </c>
      <c r="F3966" s="299" t="s">
        <v>120</v>
      </c>
      <c r="G3966" s="299" t="s">
        <v>131</v>
      </c>
      <c r="H3966" s="300" t="s">
        <v>120</v>
      </c>
      <c r="J3966" s="10" t="s">
        <v>21</v>
      </c>
      <c r="K3966" s="46" t="s">
        <v>467</v>
      </c>
      <c r="L3966" s="159" t="s">
        <v>47</v>
      </c>
      <c r="M3966" s="127">
        <f t="shared" ref="M3966:M3978" si="222">IF(L3966="✔",2,0)</f>
        <v>2</v>
      </c>
    </row>
    <row r="3967" spans="1:13" ht="45">
      <c r="A3967" s="47" t="s">
        <v>3</v>
      </c>
      <c r="B3967" s="48">
        <v>5</v>
      </c>
      <c r="C3967" s="48" t="s">
        <v>602</v>
      </c>
      <c r="D3967" s="308">
        <v>3</v>
      </c>
      <c r="E3967" s="303" t="s">
        <v>11</v>
      </c>
      <c r="F3967" s="328">
        <v>5</v>
      </c>
      <c r="G3967" s="48" t="s">
        <v>5</v>
      </c>
      <c r="H3967" s="138">
        <v>2</v>
      </c>
      <c r="J3967" s="7" t="s">
        <v>2</v>
      </c>
      <c r="K3967" s="326" t="s">
        <v>37</v>
      </c>
      <c r="L3967" s="156" t="s">
        <v>47</v>
      </c>
      <c r="M3967" s="139">
        <f t="shared" si="222"/>
        <v>2</v>
      </c>
    </row>
    <row r="3968" spans="1:13" ht="45">
      <c r="A3968" s="332" t="s">
        <v>589</v>
      </c>
      <c r="B3968" s="326">
        <v>4</v>
      </c>
      <c r="C3968" s="326" t="s">
        <v>603</v>
      </c>
      <c r="D3968" s="309">
        <v>0</v>
      </c>
      <c r="E3968" s="332" t="s">
        <v>594</v>
      </c>
      <c r="F3968" s="325">
        <v>5</v>
      </c>
      <c r="G3968" s="326" t="s">
        <v>6</v>
      </c>
      <c r="H3968" s="139">
        <v>2</v>
      </c>
      <c r="J3968" s="8" t="s">
        <v>4</v>
      </c>
      <c r="K3968" s="326" t="s">
        <v>39</v>
      </c>
      <c r="L3968" s="156" t="s">
        <v>47</v>
      </c>
      <c r="M3968" s="139">
        <f t="shared" si="222"/>
        <v>2</v>
      </c>
    </row>
    <row r="3969" spans="1:13" ht="45">
      <c r="A3969" s="3" t="s">
        <v>163</v>
      </c>
      <c r="B3969" s="326">
        <v>5</v>
      </c>
      <c r="C3969" s="326" t="s">
        <v>605</v>
      </c>
      <c r="D3969" s="309">
        <v>2</v>
      </c>
      <c r="E3969" s="332" t="s">
        <v>12</v>
      </c>
      <c r="F3969" s="325">
        <v>5</v>
      </c>
      <c r="G3969" s="326" t="s">
        <v>7</v>
      </c>
      <c r="H3969" s="139">
        <v>2</v>
      </c>
      <c r="J3969" s="8" t="s">
        <v>38</v>
      </c>
      <c r="K3969" s="326" t="s">
        <v>41</v>
      </c>
      <c r="L3969" s="156" t="s">
        <v>47</v>
      </c>
      <c r="M3969" s="139">
        <f t="shared" si="222"/>
        <v>2</v>
      </c>
    </row>
    <row r="3970" spans="1:13" ht="45">
      <c r="A3970" s="3" t="s">
        <v>593</v>
      </c>
      <c r="B3970" s="326">
        <v>5</v>
      </c>
      <c r="C3970" s="326" t="s">
        <v>4</v>
      </c>
      <c r="D3970" s="309">
        <v>2</v>
      </c>
      <c r="E3970" s="332" t="s">
        <v>595</v>
      </c>
      <c r="F3970" s="325">
        <v>4</v>
      </c>
      <c r="G3970" s="326" t="s">
        <v>8</v>
      </c>
      <c r="H3970" s="139">
        <v>4</v>
      </c>
      <c r="J3970" s="6" t="s">
        <v>20</v>
      </c>
      <c r="K3970" s="326" t="s">
        <v>44</v>
      </c>
      <c r="L3970" s="156" t="s">
        <v>47</v>
      </c>
      <c r="M3970" s="139">
        <f t="shared" si="222"/>
        <v>2</v>
      </c>
    </row>
    <row r="3971" spans="1:13" ht="60">
      <c r="A3971" s="332" t="s">
        <v>604</v>
      </c>
      <c r="B3971" s="326">
        <v>4</v>
      </c>
      <c r="C3971" s="326" t="s">
        <v>606</v>
      </c>
      <c r="D3971" s="309">
        <v>2</v>
      </c>
      <c r="E3971" s="332" t="s">
        <v>596</v>
      </c>
      <c r="F3971" s="325">
        <v>4</v>
      </c>
      <c r="G3971" s="326" t="s">
        <v>611</v>
      </c>
      <c r="H3971" s="139">
        <v>3</v>
      </c>
      <c r="J3971" s="8" t="s">
        <v>31</v>
      </c>
      <c r="K3971" s="326" t="s">
        <v>45</v>
      </c>
      <c r="L3971" s="156" t="s">
        <v>47</v>
      </c>
      <c r="M3971" s="139">
        <f t="shared" si="222"/>
        <v>2</v>
      </c>
    </row>
    <row r="3972" spans="1:13" ht="45">
      <c r="A3972" s="3" t="s">
        <v>115</v>
      </c>
      <c r="B3972" s="326">
        <v>5</v>
      </c>
      <c r="C3972" s="326" t="s">
        <v>610</v>
      </c>
      <c r="D3972" s="309">
        <v>3</v>
      </c>
      <c r="E3972" s="332" t="s">
        <v>597</v>
      </c>
      <c r="F3972" s="325">
        <v>4</v>
      </c>
      <c r="G3972" s="326" t="s">
        <v>10</v>
      </c>
      <c r="H3972" s="139">
        <v>1</v>
      </c>
      <c r="J3972" s="3" t="s">
        <v>33</v>
      </c>
      <c r="K3972" s="326" t="s">
        <v>49</v>
      </c>
      <c r="L3972" s="156" t="s">
        <v>47</v>
      </c>
      <c r="M3972" s="139">
        <f t="shared" si="222"/>
        <v>2</v>
      </c>
    </row>
    <row r="3973" spans="1:13" ht="45">
      <c r="A3973" s="3" t="s">
        <v>590</v>
      </c>
      <c r="B3973" s="326">
        <v>5</v>
      </c>
      <c r="C3973" s="326" t="s">
        <v>323</v>
      </c>
      <c r="D3973" s="309">
        <v>3</v>
      </c>
      <c r="E3973" s="332" t="s">
        <v>598</v>
      </c>
      <c r="F3973" s="325">
        <v>4</v>
      </c>
      <c r="G3973" s="326" t="s">
        <v>612</v>
      </c>
      <c r="H3973" s="139">
        <v>3</v>
      </c>
      <c r="J3973" s="8" t="s">
        <v>16</v>
      </c>
      <c r="K3973" s="326" t="s">
        <v>40</v>
      </c>
      <c r="L3973" s="156" t="s">
        <v>48</v>
      </c>
      <c r="M3973" s="139">
        <f t="shared" si="222"/>
        <v>0</v>
      </c>
    </row>
    <row r="3974" spans="1:13" ht="60">
      <c r="A3974" s="3" t="s">
        <v>591</v>
      </c>
      <c r="B3974" s="326">
        <v>0</v>
      </c>
      <c r="C3974" s="326" t="s">
        <v>130</v>
      </c>
      <c r="D3974" s="309">
        <v>3</v>
      </c>
      <c r="E3974" s="332" t="s">
        <v>599</v>
      </c>
      <c r="F3974" s="325">
        <v>3</v>
      </c>
      <c r="G3974" s="326" t="s">
        <v>613</v>
      </c>
      <c r="H3974" s="139">
        <v>3</v>
      </c>
      <c r="J3974" s="9" t="s">
        <v>27</v>
      </c>
      <c r="K3974" s="326" t="s">
        <v>476</v>
      </c>
      <c r="L3974" s="156" t="s">
        <v>47</v>
      </c>
      <c r="M3974" s="139">
        <f t="shared" si="222"/>
        <v>2</v>
      </c>
    </row>
    <row r="3975" spans="1:13" ht="45">
      <c r="A3975" s="3" t="s">
        <v>118</v>
      </c>
      <c r="B3975" s="326">
        <v>3</v>
      </c>
      <c r="C3975" s="326" t="s">
        <v>607</v>
      </c>
      <c r="D3975" s="309">
        <v>2</v>
      </c>
      <c r="E3975" s="3" t="s">
        <v>113</v>
      </c>
      <c r="F3975" s="325">
        <v>4</v>
      </c>
      <c r="G3975" s="326" t="s">
        <v>614</v>
      </c>
      <c r="H3975" s="139">
        <v>4</v>
      </c>
      <c r="J3975" s="6" t="s">
        <v>28</v>
      </c>
      <c r="K3975" s="326" t="s">
        <v>40</v>
      </c>
      <c r="L3975" s="156" t="s">
        <v>47</v>
      </c>
      <c r="M3975" s="139">
        <f t="shared" si="222"/>
        <v>2</v>
      </c>
    </row>
    <row r="3976" spans="1:13" ht="45">
      <c r="A3976" s="3" t="s">
        <v>588</v>
      </c>
      <c r="B3976" s="326">
        <v>5</v>
      </c>
      <c r="C3976" s="326" t="s">
        <v>608</v>
      </c>
      <c r="D3976" s="309">
        <v>2</v>
      </c>
      <c r="E3976" s="332" t="s">
        <v>144</v>
      </c>
      <c r="F3976" s="325">
        <v>4</v>
      </c>
      <c r="G3976" s="326" t="s">
        <v>615</v>
      </c>
      <c r="H3976" s="139">
        <v>3</v>
      </c>
      <c r="J3976" s="3" t="s">
        <v>119</v>
      </c>
      <c r="K3976" s="326" t="s">
        <v>46</v>
      </c>
      <c r="L3976" s="156" t="s">
        <v>47</v>
      </c>
      <c r="M3976" s="139">
        <f t="shared" si="222"/>
        <v>2</v>
      </c>
    </row>
    <row r="3977" spans="1:13" ht="45">
      <c r="A3977" s="332" t="s">
        <v>592</v>
      </c>
      <c r="B3977" s="57">
        <v>4</v>
      </c>
      <c r="C3977" s="326" t="s">
        <v>609</v>
      </c>
      <c r="D3977" s="309">
        <v>4</v>
      </c>
      <c r="E3977" s="3" t="s">
        <v>32</v>
      </c>
      <c r="F3977" s="325">
        <v>4</v>
      </c>
      <c r="G3977" s="326" t="s">
        <v>616</v>
      </c>
      <c r="H3977" s="139">
        <v>2</v>
      </c>
      <c r="J3977" s="9" t="s">
        <v>31</v>
      </c>
      <c r="K3977" s="326" t="s">
        <v>51</v>
      </c>
      <c r="L3977" s="156" t="s">
        <v>47</v>
      </c>
      <c r="M3977" s="139">
        <f t="shared" si="222"/>
        <v>2</v>
      </c>
    </row>
    <row r="3978" spans="1:13" ht="30.75" thickBot="1">
      <c r="A3978" s="1" t="s">
        <v>600</v>
      </c>
      <c r="B3978" s="57">
        <v>3</v>
      </c>
      <c r="C3978" s="326" t="s">
        <v>619</v>
      </c>
      <c r="D3978" s="310">
        <v>2</v>
      </c>
      <c r="E3978" s="13" t="s">
        <v>601</v>
      </c>
      <c r="F3978" s="325">
        <v>3</v>
      </c>
      <c r="G3978" s="326" t="s">
        <v>617</v>
      </c>
      <c r="H3978" s="302">
        <v>3</v>
      </c>
      <c r="J3978" s="78" t="s">
        <v>117</v>
      </c>
      <c r="K3978" s="325" t="s">
        <v>152</v>
      </c>
      <c r="L3978" s="156" t="s">
        <v>48</v>
      </c>
      <c r="M3978" s="139">
        <f t="shared" si="222"/>
        <v>0</v>
      </c>
    </row>
    <row r="3979" spans="1:13" ht="30.75" thickBot="1">
      <c r="A3979" s="3" t="s">
        <v>620</v>
      </c>
      <c r="B3979" s="57">
        <v>2</v>
      </c>
      <c r="C3979" s="1" t="s">
        <v>623</v>
      </c>
      <c r="D3979" s="310">
        <v>2</v>
      </c>
      <c r="E3979" s="332"/>
      <c r="F3979" s="58" t="s">
        <v>132</v>
      </c>
      <c r="G3979" s="326"/>
      <c r="H3979" s="302" t="s">
        <v>132</v>
      </c>
      <c r="J3979" s="157" t="s">
        <v>135</v>
      </c>
      <c r="K3979" s="323" t="s">
        <v>107</v>
      </c>
      <c r="L3979" s="158"/>
      <c r="M3979" s="83"/>
    </row>
    <row r="3980" spans="1:13" ht="15.75" thickBot="1">
      <c r="A3980" s="276" t="s">
        <v>622</v>
      </c>
      <c r="B3980" s="277">
        <v>4</v>
      </c>
      <c r="C3980" s="278" t="s">
        <v>621</v>
      </c>
      <c r="D3980" s="315">
        <v>5</v>
      </c>
      <c r="E3980" s="316"/>
      <c r="F3980" s="277" t="s">
        <v>132</v>
      </c>
      <c r="G3980" s="278"/>
      <c r="H3980" s="315" t="s">
        <v>132</v>
      </c>
      <c r="K3980" s="90"/>
    </row>
    <row r="3981" spans="1:13" ht="21.75" thickBot="1">
      <c r="A3981" s="394" t="s">
        <v>562</v>
      </c>
      <c r="B3981" s="395"/>
      <c r="C3981" s="395"/>
      <c r="D3981" s="395"/>
      <c r="E3981" s="395"/>
      <c r="F3981" s="395"/>
      <c r="G3981" s="395"/>
      <c r="H3981" s="395"/>
      <c r="I3981" s="395"/>
      <c r="J3981" s="395"/>
      <c r="K3981" s="395"/>
      <c r="L3981" s="395"/>
      <c r="M3981" s="396"/>
    </row>
    <row r="3982" spans="1:13" ht="21.75" thickBot="1">
      <c r="A3982" s="317" t="s">
        <v>569</v>
      </c>
      <c r="B3982" s="318" t="s">
        <v>631</v>
      </c>
      <c r="C3982" s="318" t="s">
        <v>564</v>
      </c>
      <c r="D3982" s="413" t="s">
        <v>565</v>
      </c>
      <c r="E3982" s="413"/>
      <c r="F3982" s="413" t="s">
        <v>680</v>
      </c>
      <c r="G3982" s="413"/>
      <c r="H3982" s="327" t="s">
        <v>567</v>
      </c>
      <c r="I3982" s="327" t="s">
        <v>575</v>
      </c>
      <c r="J3982" s="413" t="s">
        <v>568</v>
      </c>
      <c r="K3982" s="413"/>
      <c r="L3982" s="320" t="s">
        <v>578</v>
      </c>
      <c r="M3982" s="320" t="s">
        <v>106</v>
      </c>
    </row>
    <row r="3983" spans="1:13" ht="18.75">
      <c r="A3983" s="312">
        <v>25</v>
      </c>
      <c r="B3983" s="313">
        <v>0.80902777777777779</v>
      </c>
      <c r="C3983" s="314" t="s">
        <v>570</v>
      </c>
      <c r="D3983" s="414" t="s">
        <v>717</v>
      </c>
      <c r="E3983" s="414"/>
      <c r="F3983" s="414" t="s">
        <v>719</v>
      </c>
      <c r="G3983" s="414"/>
      <c r="H3983" s="168">
        <v>0.95</v>
      </c>
      <c r="I3983" s="329">
        <v>1</v>
      </c>
      <c r="J3983" s="414" t="s">
        <v>718</v>
      </c>
      <c r="K3983" s="414"/>
      <c r="L3983" s="168">
        <v>0.8</v>
      </c>
      <c r="M3983" s="138" t="s">
        <v>637</v>
      </c>
    </row>
    <row r="3984" spans="1:13" ht="29.25" customHeight="1">
      <c r="A3984" s="281">
        <v>15</v>
      </c>
      <c r="B3984" s="291">
        <v>0.81944444444444453</v>
      </c>
      <c r="C3984" s="284" t="s">
        <v>570</v>
      </c>
      <c r="D3984" s="362" t="s">
        <v>576</v>
      </c>
      <c r="E3984" s="362"/>
      <c r="F3984" s="398" t="s">
        <v>721</v>
      </c>
      <c r="G3984" s="398"/>
      <c r="H3984" s="44">
        <v>0.9</v>
      </c>
      <c r="I3984" s="330">
        <v>1</v>
      </c>
      <c r="J3984" s="362" t="s">
        <v>720</v>
      </c>
      <c r="K3984" s="362"/>
      <c r="L3984" s="44">
        <v>0.7</v>
      </c>
      <c r="M3984" s="139" t="s">
        <v>635</v>
      </c>
    </row>
    <row r="3985" spans="1:13" ht="18.75">
      <c r="A3985" s="281">
        <v>10</v>
      </c>
      <c r="B3985" s="291">
        <v>0.82638888888888884</v>
      </c>
      <c r="C3985" s="284" t="s">
        <v>570</v>
      </c>
      <c r="D3985" s="362" t="s">
        <v>577</v>
      </c>
      <c r="E3985" s="362"/>
      <c r="F3985" s="362" t="s">
        <v>723</v>
      </c>
      <c r="G3985" s="362"/>
      <c r="H3985" s="44">
        <v>0.7</v>
      </c>
      <c r="I3985" s="330">
        <v>0.8</v>
      </c>
      <c r="J3985" s="362" t="s">
        <v>722</v>
      </c>
      <c r="K3985" s="362"/>
      <c r="L3985" s="44">
        <v>0.6</v>
      </c>
      <c r="M3985" s="139" t="s">
        <v>635</v>
      </c>
    </row>
    <row r="3986" spans="1:13" ht="18.75">
      <c r="A3986" s="281">
        <v>10</v>
      </c>
      <c r="B3986" s="291">
        <v>0.83333333333333337</v>
      </c>
      <c r="C3986" s="325" t="s">
        <v>580</v>
      </c>
      <c r="D3986" s="362" t="s">
        <v>724</v>
      </c>
      <c r="E3986" s="362"/>
      <c r="F3986" s="362" t="s">
        <v>725</v>
      </c>
      <c r="G3986" s="362"/>
      <c r="H3986" s="44">
        <v>1</v>
      </c>
      <c r="I3986" s="330">
        <v>1</v>
      </c>
      <c r="J3986" s="362" t="s">
        <v>583</v>
      </c>
      <c r="K3986" s="362"/>
      <c r="L3986" s="44">
        <v>0.9</v>
      </c>
      <c r="M3986" s="139" t="s">
        <v>635</v>
      </c>
    </row>
    <row r="3987" spans="1:13" ht="18.75">
      <c r="A3987" s="281">
        <v>80</v>
      </c>
      <c r="B3987" s="291">
        <v>0.88888888888888884</v>
      </c>
      <c r="C3987" s="325" t="s">
        <v>626</v>
      </c>
      <c r="D3987" s="362" t="s">
        <v>726</v>
      </c>
      <c r="E3987" s="362"/>
      <c r="F3987" s="362" t="s">
        <v>727</v>
      </c>
      <c r="G3987" s="362"/>
      <c r="H3987" s="44">
        <v>0.7</v>
      </c>
      <c r="I3987" s="330">
        <v>0.5</v>
      </c>
      <c r="J3987" s="362" t="s">
        <v>629</v>
      </c>
      <c r="K3987" s="362"/>
      <c r="L3987" s="325" t="s">
        <v>456</v>
      </c>
      <c r="M3987" s="139" t="s">
        <v>636</v>
      </c>
    </row>
    <row r="3988" spans="1:13" ht="18.75">
      <c r="A3988" s="281">
        <v>35</v>
      </c>
      <c r="B3988" s="291">
        <v>0.91319444444444453</v>
      </c>
      <c r="C3988" s="325" t="s">
        <v>630</v>
      </c>
      <c r="D3988" s="362" t="s">
        <v>728</v>
      </c>
      <c r="E3988" s="362"/>
      <c r="F3988" s="362" t="s">
        <v>633</v>
      </c>
      <c r="G3988" s="362"/>
      <c r="H3988" s="325" t="s">
        <v>456</v>
      </c>
      <c r="I3988" s="73" t="s">
        <v>456</v>
      </c>
      <c r="J3988" s="362" t="s">
        <v>729</v>
      </c>
      <c r="K3988" s="362"/>
      <c r="L3988" s="325" t="s">
        <v>456</v>
      </c>
      <c r="M3988" s="139" t="s">
        <v>634</v>
      </c>
    </row>
    <row r="3989" spans="1:13" ht="18.75">
      <c r="A3989" s="281">
        <v>10</v>
      </c>
      <c r="B3989" s="291">
        <v>0.92013888888888884</v>
      </c>
      <c r="C3989" s="325" t="s">
        <v>638</v>
      </c>
      <c r="D3989" s="362" t="s">
        <v>639</v>
      </c>
      <c r="E3989" s="362"/>
      <c r="F3989" s="362" t="s">
        <v>730</v>
      </c>
      <c r="G3989" s="362"/>
      <c r="H3989" s="44">
        <v>0.7</v>
      </c>
      <c r="I3989" s="330">
        <v>0.5</v>
      </c>
      <c r="J3989" s="362" t="s">
        <v>641</v>
      </c>
      <c r="K3989" s="362"/>
      <c r="L3989" s="44">
        <v>0.8</v>
      </c>
      <c r="M3989" s="139" t="s">
        <v>635</v>
      </c>
    </row>
    <row r="3990" spans="1:13" ht="18.75">
      <c r="A3990" s="281">
        <v>25</v>
      </c>
      <c r="B3990" s="291">
        <v>0.9375</v>
      </c>
      <c r="C3990" s="325" t="s">
        <v>643</v>
      </c>
      <c r="D3990" s="360" t="s">
        <v>644</v>
      </c>
      <c r="E3990" s="360"/>
      <c r="F3990" s="360" t="s">
        <v>645</v>
      </c>
      <c r="G3990" s="360"/>
      <c r="H3990" s="44">
        <v>0.7</v>
      </c>
      <c r="I3990" s="331">
        <v>0.9</v>
      </c>
      <c r="J3990" s="360" t="s">
        <v>646</v>
      </c>
      <c r="K3990" s="360"/>
      <c r="L3990" s="325" t="s">
        <v>456</v>
      </c>
      <c r="M3990" s="139" t="s">
        <v>647</v>
      </c>
    </row>
    <row r="3991" spans="1:13" ht="33.75" customHeight="1">
      <c r="A3991" s="281">
        <v>60</v>
      </c>
      <c r="B3991" s="291">
        <v>0.97916666666666663</v>
      </c>
      <c r="C3991" s="324" t="s">
        <v>648</v>
      </c>
      <c r="D3991" s="360" t="s">
        <v>649</v>
      </c>
      <c r="E3991" s="360"/>
      <c r="F3991" s="361" t="s">
        <v>650</v>
      </c>
      <c r="G3991" s="361"/>
      <c r="H3991" s="322">
        <v>0.9</v>
      </c>
      <c r="I3991" s="331">
        <v>0.9</v>
      </c>
      <c r="J3991" s="360" t="s">
        <v>646</v>
      </c>
      <c r="K3991" s="360"/>
      <c r="L3991" s="322">
        <v>0.75</v>
      </c>
      <c r="M3991" s="139" t="s">
        <v>651</v>
      </c>
    </row>
    <row r="3992" spans="1:13" ht="18.75">
      <c r="A3992" s="281">
        <v>30</v>
      </c>
      <c r="B3992" s="291">
        <v>0</v>
      </c>
      <c r="C3992" s="325" t="s">
        <v>643</v>
      </c>
      <c r="D3992" s="360" t="s">
        <v>652</v>
      </c>
      <c r="E3992" s="360"/>
      <c r="F3992" s="360" t="s">
        <v>653</v>
      </c>
      <c r="G3992" s="360"/>
      <c r="H3992" s="322">
        <v>0.9</v>
      </c>
      <c r="I3992" s="331">
        <v>0.9</v>
      </c>
      <c r="J3992" s="360" t="s">
        <v>700</v>
      </c>
      <c r="K3992" s="360"/>
      <c r="L3992" s="322">
        <v>0.9</v>
      </c>
      <c r="M3992" s="139" t="s">
        <v>654</v>
      </c>
    </row>
    <row r="3993" spans="1:13" ht="33.75" customHeight="1">
      <c r="A3993" s="281">
        <v>45</v>
      </c>
      <c r="B3993" s="291">
        <v>3.125E-2</v>
      </c>
      <c r="C3993" s="325" t="s">
        <v>643</v>
      </c>
      <c r="D3993" s="360" t="s">
        <v>732</v>
      </c>
      <c r="E3993" s="360"/>
      <c r="F3993" s="361" t="s">
        <v>731</v>
      </c>
      <c r="G3993" s="361"/>
      <c r="H3993" s="322" t="s">
        <v>657</v>
      </c>
      <c r="I3993" s="331">
        <v>1</v>
      </c>
      <c r="J3993" s="360" t="s">
        <v>733</v>
      </c>
      <c r="K3993" s="360"/>
      <c r="L3993" s="322">
        <v>0.6</v>
      </c>
      <c r="M3993" s="139" t="s">
        <v>734</v>
      </c>
    </row>
    <row r="3994" spans="1:13" ht="34.5" customHeight="1">
      <c r="A3994" s="281">
        <v>15</v>
      </c>
      <c r="B3994" s="291">
        <v>4.1666666666666664E-2</v>
      </c>
      <c r="C3994" s="325" t="s">
        <v>643</v>
      </c>
      <c r="D3994" s="360" t="s">
        <v>655</v>
      </c>
      <c r="E3994" s="360"/>
      <c r="F3994" s="360" t="s">
        <v>656</v>
      </c>
      <c r="G3994" s="360"/>
      <c r="H3994" s="322">
        <v>0.6</v>
      </c>
      <c r="I3994" s="331">
        <v>1</v>
      </c>
      <c r="J3994" s="360" t="s">
        <v>735</v>
      </c>
      <c r="K3994" s="360"/>
      <c r="L3994" s="322">
        <v>0.7</v>
      </c>
      <c r="M3994" s="139" t="s">
        <v>659</v>
      </c>
    </row>
    <row r="3995" spans="1:13" s="474" customFormat="1" ht="18.75">
      <c r="A3995" s="469">
        <v>15</v>
      </c>
      <c r="B3995" s="470">
        <v>5.2083333333333336E-2</v>
      </c>
      <c r="C3995" s="75" t="s">
        <v>630</v>
      </c>
      <c r="D3995" s="471" t="s">
        <v>663</v>
      </c>
      <c r="E3995" s="471"/>
      <c r="F3995" s="471" t="s">
        <v>664</v>
      </c>
      <c r="G3995" s="471"/>
      <c r="H3995" s="472">
        <v>0.4</v>
      </c>
      <c r="I3995" s="472">
        <v>0.5</v>
      </c>
      <c r="J3995" s="471" t="s">
        <v>665</v>
      </c>
      <c r="K3995" s="471"/>
      <c r="L3995" s="472">
        <v>0.8</v>
      </c>
      <c r="M3995" s="473" t="s">
        <v>635</v>
      </c>
    </row>
    <row r="3996" spans="1:13" ht="47.25" customHeight="1">
      <c r="A3996" s="281">
        <v>60</v>
      </c>
      <c r="B3996" s="291">
        <v>9.375E-2</v>
      </c>
      <c r="C3996" s="325" t="s">
        <v>630</v>
      </c>
      <c r="D3996" s="360" t="s">
        <v>666</v>
      </c>
      <c r="E3996" s="360"/>
      <c r="F3996" s="361" t="s">
        <v>667</v>
      </c>
      <c r="G3996" s="361"/>
      <c r="H3996" s="322">
        <v>0.9</v>
      </c>
      <c r="I3996" s="331">
        <v>0.9</v>
      </c>
      <c r="J3996" s="360" t="s">
        <v>669</v>
      </c>
      <c r="K3996" s="360"/>
      <c r="L3996" s="324" t="s">
        <v>456</v>
      </c>
      <c r="M3996" s="139" t="s">
        <v>670</v>
      </c>
    </row>
    <row r="3997" spans="1:13" ht="18.75">
      <c r="A3997" s="281">
        <v>10</v>
      </c>
      <c r="B3997" s="291">
        <v>9.375E-2</v>
      </c>
      <c r="C3997" s="324" t="s">
        <v>638</v>
      </c>
      <c r="D3997" s="360" t="s">
        <v>639</v>
      </c>
      <c r="E3997" s="360"/>
      <c r="F3997" s="360" t="s">
        <v>668</v>
      </c>
      <c r="G3997" s="360"/>
      <c r="H3997" s="44">
        <v>0.7</v>
      </c>
      <c r="I3997" s="330">
        <v>0.5</v>
      </c>
      <c r="J3997" s="362" t="s">
        <v>701</v>
      </c>
      <c r="K3997" s="362"/>
      <c r="L3997" s="44">
        <v>0.8</v>
      </c>
      <c r="M3997" s="139" t="s">
        <v>635</v>
      </c>
    </row>
    <row r="3998" spans="1:13" ht="18.75">
      <c r="A3998" s="281">
        <v>20</v>
      </c>
      <c r="B3998" s="291">
        <v>0.1076388888888889</v>
      </c>
      <c r="C3998" s="324" t="s">
        <v>643</v>
      </c>
      <c r="D3998" s="360" t="s">
        <v>652</v>
      </c>
      <c r="E3998" s="360"/>
      <c r="F3998" s="360" t="s">
        <v>671</v>
      </c>
      <c r="G3998" s="360"/>
      <c r="H3998" s="322">
        <v>0.9</v>
      </c>
      <c r="I3998" s="331">
        <v>0.9</v>
      </c>
      <c r="J3998" s="360" t="s">
        <v>700</v>
      </c>
      <c r="K3998" s="360"/>
      <c r="L3998" s="322">
        <v>0.9</v>
      </c>
      <c r="M3998" s="139" t="s">
        <v>654</v>
      </c>
    </row>
    <row r="3999" spans="1:13" ht="41.25" customHeight="1">
      <c r="A3999" s="281">
        <v>60</v>
      </c>
      <c r="B3999" s="291">
        <v>0.14930555555555555</v>
      </c>
      <c r="C3999" s="324" t="s">
        <v>648</v>
      </c>
      <c r="D3999" s="360" t="s">
        <v>673</v>
      </c>
      <c r="E3999" s="360"/>
      <c r="F3999" s="361" t="s">
        <v>674</v>
      </c>
      <c r="G3999" s="361"/>
      <c r="H3999" s="322">
        <v>0.8</v>
      </c>
      <c r="I3999" s="331">
        <v>0.8</v>
      </c>
      <c r="J3999" s="360" t="s">
        <v>675</v>
      </c>
      <c r="K3999" s="360"/>
      <c r="L3999" s="322">
        <v>0.8</v>
      </c>
      <c r="M3999" s="139" t="s">
        <v>651</v>
      </c>
    </row>
    <row r="4000" spans="1:13" ht="34.5" customHeight="1">
      <c r="A4000" s="281">
        <v>20</v>
      </c>
      <c r="B4000" s="291">
        <v>0.16319444444444445</v>
      </c>
      <c r="C4000" s="324" t="s">
        <v>643</v>
      </c>
      <c r="D4000" s="360" t="s">
        <v>676</v>
      </c>
      <c r="E4000" s="360"/>
      <c r="F4000" s="361" t="s">
        <v>677</v>
      </c>
      <c r="G4000" s="361"/>
      <c r="H4000" s="322">
        <v>0.6</v>
      </c>
      <c r="I4000" s="331">
        <v>0.8</v>
      </c>
      <c r="J4000" s="361" t="s">
        <v>678</v>
      </c>
      <c r="K4000" s="361"/>
      <c r="L4000" s="322">
        <v>0.6</v>
      </c>
      <c r="M4000" s="139" t="s">
        <v>654</v>
      </c>
    </row>
    <row r="4001" spans="1:13" ht="18.75">
      <c r="A4001" s="281">
        <v>20</v>
      </c>
      <c r="B4001" s="291">
        <v>0.17708333333333334</v>
      </c>
      <c r="C4001" s="325" t="s">
        <v>643</v>
      </c>
      <c r="D4001" s="360" t="s">
        <v>652</v>
      </c>
      <c r="E4001" s="360"/>
      <c r="F4001" s="360" t="s">
        <v>653</v>
      </c>
      <c r="G4001" s="360"/>
      <c r="H4001" s="322">
        <v>0.9</v>
      </c>
      <c r="I4001" s="331">
        <v>0.9</v>
      </c>
      <c r="J4001" s="360" t="s">
        <v>672</v>
      </c>
      <c r="K4001" s="360"/>
      <c r="L4001" s="322">
        <v>0.9</v>
      </c>
      <c r="M4001" s="139" t="s">
        <v>654</v>
      </c>
    </row>
    <row r="4002" spans="1:13" ht="18.75">
      <c r="A4002" s="281">
        <v>20</v>
      </c>
      <c r="B4002" s="291">
        <v>0.19097222222222221</v>
      </c>
      <c r="C4002" s="325" t="s">
        <v>643</v>
      </c>
      <c r="D4002" s="360" t="s">
        <v>655</v>
      </c>
      <c r="E4002" s="360"/>
      <c r="F4002" s="360" t="s">
        <v>656</v>
      </c>
      <c r="G4002" s="360"/>
      <c r="H4002" s="322" t="s">
        <v>657</v>
      </c>
      <c r="I4002" s="331">
        <v>1</v>
      </c>
      <c r="J4002" s="360" t="s">
        <v>679</v>
      </c>
      <c r="K4002" s="360"/>
      <c r="L4002" s="322">
        <v>0.7</v>
      </c>
      <c r="M4002" s="139" t="s">
        <v>659</v>
      </c>
    </row>
    <row r="4003" spans="1:13" ht="33.75" customHeight="1">
      <c r="A4003" s="281">
        <v>25</v>
      </c>
      <c r="B4003" s="291">
        <v>0.20833333333333334</v>
      </c>
      <c r="C4003" s="324" t="s">
        <v>648</v>
      </c>
      <c r="D4003" s="360" t="s">
        <v>673</v>
      </c>
      <c r="E4003" s="360"/>
      <c r="F4003" s="361" t="s">
        <v>674</v>
      </c>
      <c r="G4003" s="361"/>
      <c r="H4003" s="322">
        <v>0.8</v>
      </c>
      <c r="I4003" s="331">
        <v>0.8</v>
      </c>
      <c r="J4003" s="360" t="s">
        <v>675</v>
      </c>
      <c r="K4003" s="360"/>
      <c r="L4003" s="322">
        <v>0.8</v>
      </c>
      <c r="M4003" s="139" t="s">
        <v>651</v>
      </c>
    </row>
    <row r="4004" spans="1:13" ht="42" customHeight="1">
      <c r="A4004" s="281">
        <v>30</v>
      </c>
      <c r="B4004" s="291">
        <v>0.22916666666666666</v>
      </c>
      <c r="C4004" s="325" t="s">
        <v>643</v>
      </c>
      <c r="D4004" s="362" t="s">
        <v>681</v>
      </c>
      <c r="E4004" s="362"/>
      <c r="F4004" s="398" t="s">
        <v>682</v>
      </c>
      <c r="G4004" s="398"/>
      <c r="H4004" s="44">
        <v>0.7</v>
      </c>
      <c r="I4004" s="331">
        <v>0.8</v>
      </c>
      <c r="J4004" s="362" t="s">
        <v>560</v>
      </c>
      <c r="K4004" s="362"/>
      <c r="L4004" s="325" t="s">
        <v>560</v>
      </c>
      <c r="M4004" s="139" t="s">
        <v>683</v>
      </c>
    </row>
    <row r="4005" spans="1:13" ht="36" customHeight="1">
      <c r="A4005" s="281">
        <v>15</v>
      </c>
      <c r="B4005" s="291">
        <v>0.23958333333333334</v>
      </c>
      <c r="C4005" s="325" t="s">
        <v>643</v>
      </c>
      <c r="D4005" s="360" t="s">
        <v>660</v>
      </c>
      <c r="E4005" s="360"/>
      <c r="F4005" s="361" t="s">
        <v>661</v>
      </c>
      <c r="G4005" s="361"/>
      <c r="H4005" s="322">
        <v>0.4</v>
      </c>
      <c r="I4005" s="331">
        <v>0.8</v>
      </c>
      <c r="J4005" s="360" t="s">
        <v>684</v>
      </c>
      <c r="K4005" s="360"/>
      <c r="L4005" s="322">
        <v>0.5</v>
      </c>
      <c r="M4005" s="139" t="s">
        <v>662</v>
      </c>
    </row>
    <row r="4006" spans="1:13" ht="18.75">
      <c r="A4006" s="281">
        <v>15</v>
      </c>
      <c r="B4006" s="291">
        <v>0.25</v>
      </c>
      <c r="C4006" s="325" t="s">
        <v>643</v>
      </c>
      <c r="D4006" s="360" t="s">
        <v>652</v>
      </c>
      <c r="E4006" s="360"/>
      <c r="F4006" s="360" t="s">
        <v>653</v>
      </c>
      <c r="G4006" s="360"/>
      <c r="H4006" s="322">
        <v>0.9</v>
      </c>
      <c r="I4006" s="331">
        <v>0.9</v>
      </c>
      <c r="J4006" s="360" t="s">
        <v>672</v>
      </c>
      <c r="K4006" s="360"/>
      <c r="L4006" s="322">
        <v>0.9</v>
      </c>
      <c r="M4006" s="139" t="s">
        <v>654</v>
      </c>
    </row>
    <row r="4007" spans="1:13" ht="18.75">
      <c r="A4007" s="281">
        <v>15</v>
      </c>
      <c r="B4007" s="291">
        <v>0.26041666666666669</v>
      </c>
      <c r="C4007" s="325" t="s">
        <v>630</v>
      </c>
      <c r="D4007" s="360" t="s">
        <v>663</v>
      </c>
      <c r="E4007" s="360"/>
      <c r="F4007" s="360" t="s">
        <v>664</v>
      </c>
      <c r="G4007" s="360"/>
      <c r="H4007" s="322">
        <v>0.4</v>
      </c>
      <c r="I4007" s="331">
        <v>0.5</v>
      </c>
      <c r="J4007" s="360" t="s">
        <v>665</v>
      </c>
      <c r="K4007" s="360"/>
      <c r="L4007" s="322">
        <v>0.8</v>
      </c>
      <c r="M4007" s="139" t="s">
        <v>635</v>
      </c>
    </row>
    <row r="4008" spans="1:13" ht="36" customHeight="1">
      <c r="A4008" s="281">
        <v>60</v>
      </c>
      <c r="B4008" s="291">
        <v>0.30208333333333331</v>
      </c>
      <c r="C4008" s="325" t="s">
        <v>630</v>
      </c>
      <c r="D4008" s="360" t="s">
        <v>685</v>
      </c>
      <c r="E4008" s="360"/>
      <c r="F4008" s="361" t="s">
        <v>686</v>
      </c>
      <c r="G4008" s="361"/>
      <c r="H4008" s="322" t="s">
        <v>560</v>
      </c>
      <c r="I4008" s="331" t="s">
        <v>560</v>
      </c>
      <c r="J4008" s="360" t="s">
        <v>699</v>
      </c>
      <c r="K4008" s="360"/>
      <c r="L4008" s="324" t="s">
        <v>456</v>
      </c>
      <c r="M4008" s="139" t="s">
        <v>670</v>
      </c>
    </row>
    <row r="4009" spans="1:13" ht="36" customHeight="1">
      <c r="A4009" s="281">
        <v>30</v>
      </c>
      <c r="B4009" s="291">
        <v>0.32291666666666669</v>
      </c>
      <c r="C4009" s="324" t="s">
        <v>648</v>
      </c>
      <c r="D4009" s="360" t="s">
        <v>673</v>
      </c>
      <c r="E4009" s="360"/>
      <c r="F4009" s="361" t="s">
        <v>674</v>
      </c>
      <c r="G4009" s="361"/>
      <c r="H4009" s="322">
        <v>0.8</v>
      </c>
      <c r="I4009" s="331">
        <v>0.8</v>
      </c>
      <c r="J4009" s="360" t="s">
        <v>675</v>
      </c>
      <c r="K4009" s="360"/>
      <c r="L4009" s="322">
        <v>0.8</v>
      </c>
      <c r="M4009" s="139" t="s">
        <v>651</v>
      </c>
    </row>
    <row r="4010" spans="1:13" ht="18.75">
      <c r="A4010" s="281">
        <v>15</v>
      </c>
      <c r="B4010" s="291">
        <v>0.33333333333333331</v>
      </c>
      <c r="C4010" s="324" t="s">
        <v>643</v>
      </c>
      <c r="D4010" s="360" t="s">
        <v>652</v>
      </c>
      <c r="E4010" s="360"/>
      <c r="F4010" s="360" t="s">
        <v>653</v>
      </c>
      <c r="G4010" s="360"/>
      <c r="H4010" s="322">
        <v>0.9</v>
      </c>
      <c r="I4010" s="331">
        <v>0.9</v>
      </c>
      <c r="J4010" s="360" t="s">
        <v>672</v>
      </c>
      <c r="K4010" s="360"/>
      <c r="L4010" s="322">
        <v>0.9</v>
      </c>
      <c r="M4010" s="139" t="s">
        <v>654</v>
      </c>
    </row>
    <row r="4011" spans="1:13" ht="18.75">
      <c r="A4011" s="281">
        <v>15</v>
      </c>
      <c r="B4011" s="291">
        <v>0.34375</v>
      </c>
      <c r="C4011" s="324" t="s">
        <v>643</v>
      </c>
      <c r="D4011" s="360" t="s">
        <v>655</v>
      </c>
      <c r="E4011" s="360"/>
      <c r="F4011" s="360" t="s">
        <v>656</v>
      </c>
      <c r="G4011" s="360"/>
      <c r="H4011" s="322">
        <v>0.5</v>
      </c>
      <c r="I4011" s="331">
        <v>1</v>
      </c>
      <c r="J4011" s="360" t="s">
        <v>698</v>
      </c>
      <c r="K4011" s="360"/>
      <c r="L4011" s="322">
        <v>0.7</v>
      </c>
      <c r="M4011" s="139" t="s">
        <v>659</v>
      </c>
    </row>
    <row r="4012" spans="1:13" ht="36.75" customHeight="1">
      <c r="A4012" s="281">
        <v>15</v>
      </c>
      <c r="B4012" s="291">
        <v>0.35416666666666669</v>
      </c>
      <c r="C4012" s="324" t="s">
        <v>643</v>
      </c>
      <c r="D4012" s="360" t="s">
        <v>660</v>
      </c>
      <c r="E4012" s="360"/>
      <c r="F4012" s="361" t="s">
        <v>661</v>
      </c>
      <c r="G4012" s="361"/>
      <c r="H4012" s="322">
        <v>0.4</v>
      </c>
      <c r="I4012" s="331">
        <v>0.8</v>
      </c>
      <c r="J4012" s="360" t="s">
        <v>684</v>
      </c>
      <c r="K4012" s="360"/>
      <c r="L4012" s="322">
        <v>0.5</v>
      </c>
      <c r="M4012" s="139" t="s">
        <v>662</v>
      </c>
    </row>
    <row r="4013" spans="1:13" ht="30.75" customHeight="1">
      <c r="A4013" s="281">
        <v>30</v>
      </c>
      <c r="B4013" s="291">
        <v>0.375</v>
      </c>
      <c r="C4013" s="324" t="s">
        <v>648</v>
      </c>
      <c r="D4013" s="360" t="s">
        <v>673</v>
      </c>
      <c r="E4013" s="360"/>
      <c r="F4013" s="361" t="s">
        <v>674</v>
      </c>
      <c r="G4013" s="361"/>
      <c r="H4013" s="322">
        <v>0.8</v>
      </c>
      <c r="I4013" s="331">
        <v>0.8</v>
      </c>
      <c r="J4013" s="360" t="s">
        <v>675</v>
      </c>
      <c r="K4013" s="360"/>
      <c r="L4013" s="322">
        <v>0.8</v>
      </c>
      <c r="M4013" s="139" t="s">
        <v>651</v>
      </c>
    </row>
    <row r="4014" spans="1:13" ht="18.75">
      <c r="A4014" s="281">
        <v>30</v>
      </c>
      <c r="B4014" s="291">
        <v>0.39583333333333331</v>
      </c>
      <c r="C4014" s="324" t="s">
        <v>643</v>
      </c>
      <c r="D4014" s="360" t="s">
        <v>655</v>
      </c>
      <c r="E4014" s="360"/>
      <c r="F4014" s="360" t="s">
        <v>656</v>
      </c>
      <c r="G4014" s="360"/>
      <c r="H4014" s="322">
        <v>0.2</v>
      </c>
      <c r="I4014" s="331">
        <v>1</v>
      </c>
      <c r="J4014" s="360" t="s">
        <v>698</v>
      </c>
      <c r="K4014" s="360"/>
      <c r="L4014" s="322">
        <v>0.5</v>
      </c>
      <c r="M4014" s="139" t="s">
        <v>659</v>
      </c>
    </row>
    <row r="4015" spans="1:13" ht="28.5" customHeight="1">
      <c r="A4015" s="281">
        <v>15</v>
      </c>
      <c r="B4015" s="291">
        <v>0.40625</v>
      </c>
      <c r="C4015" s="324" t="s">
        <v>643</v>
      </c>
      <c r="D4015" s="362" t="s">
        <v>687</v>
      </c>
      <c r="E4015" s="362"/>
      <c r="F4015" s="398" t="s">
        <v>688</v>
      </c>
      <c r="G4015" s="398"/>
      <c r="H4015" s="44">
        <v>0.4</v>
      </c>
      <c r="I4015" s="330">
        <v>0.7</v>
      </c>
      <c r="J4015" s="360" t="s">
        <v>675</v>
      </c>
      <c r="K4015" s="360"/>
      <c r="L4015" s="325" t="s">
        <v>456</v>
      </c>
      <c r="M4015" s="139" t="s">
        <v>689</v>
      </c>
    </row>
    <row r="4016" spans="1:13" ht="18.75">
      <c r="A4016" s="281">
        <v>10</v>
      </c>
      <c r="B4016" s="291">
        <v>0.41319444444444442</v>
      </c>
      <c r="C4016" s="324" t="s">
        <v>643</v>
      </c>
      <c r="D4016" s="360" t="s">
        <v>652</v>
      </c>
      <c r="E4016" s="360"/>
      <c r="F4016" s="360" t="s">
        <v>653</v>
      </c>
      <c r="G4016" s="360"/>
      <c r="H4016" s="322">
        <v>0.9</v>
      </c>
      <c r="I4016" s="331">
        <v>0.9</v>
      </c>
      <c r="J4016" s="360" t="s">
        <v>672</v>
      </c>
      <c r="K4016" s="360"/>
      <c r="L4016" s="322">
        <v>0.9</v>
      </c>
      <c r="M4016" s="139" t="s">
        <v>654</v>
      </c>
    </row>
    <row r="4017" spans="1:13" ht="18.75">
      <c r="A4017" s="281">
        <v>3</v>
      </c>
      <c r="B4017" s="291">
        <v>0.4152777777777778</v>
      </c>
      <c r="C4017" s="324" t="s">
        <v>638</v>
      </c>
      <c r="D4017" s="356" t="s">
        <v>690</v>
      </c>
      <c r="E4017" s="357"/>
      <c r="F4017" s="356" t="s">
        <v>691</v>
      </c>
      <c r="G4017" s="357"/>
      <c r="H4017" s="44">
        <v>0.7</v>
      </c>
      <c r="I4017" s="330">
        <v>0.7</v>
      </c>
      <c r="J4017" s="360" t="s">
        <v>675</v>
      </c>
      <c r="K4017" s="360"/>
      <c r="L4017" s="322">
        <v>0.9</v>
      </c>
      <c r="M4017" s="139" t="s">
        <v>635</v>
      </c>
    </row>
    <row r="4018" spans="1:13" ht="42" customHeight="1">
      <c r="A4018" s="281">
        <v>7</v>
      </c>
      <c r="B4018" s="291">
        <v>0.4201388888888889</v>
      </c>
      <c r="C4018" s="325" t="s">
        <v>626</v>
      </c>
      <c r="D4018" s="356" t="s">
        <v>692</v>
      </c>
      <c r="E4018" s="357"/>
      <c r="F4018" s="358" t="s">
        <v>693</v>
      </c>
      <c r="G4018" s="359"/>
      <c r="H4018" s="44">
        <v>0.9</v>
      </c>
      <c r="I4018" s="330">
        <v>0.8</v>
      </c>
      <c r="J4018" s="360" t="s">
        <v>675</v>
      </c>
      <c r="K4018" s="360"/>
      <c r="L4018" s="44">
        <v>0.98</v>
      </c>
      <c r="M4018" s="139" t="s">
        <v>635</v>
      </c>
    </row>
    <row r="4019" spans="1:13" ht="48.75" customHeight="1">
      <c r="A4019" s="281">
        <v>75</v>
      </c>
      <c r="B4019" s="291">
        <v>0.47222222222222227</v>
      </c>
      <c r="C4019" s="325" t="s">
        <v>626</v>
      </c>
      <c r="D4019" s="356" t="s">
        <v>695</v>
      </c>
      <c r="E4019" s="357"/>
      <c r="F4019" s="358" t="s">
        <v>696</v>
      </c>
      <c r="G4019" s="359"/>
      <c r="H4019" s="44">
        <v>0.5</v>
      </c>
      <c r="I4019" s="330">
        <v>0.5</v>
      </c>
      <c r="J4019" s="356" t="s">
        <v>697</v>
      </c>
      <c r="K4019" s="357"/>
      <c r="L4019" s="325" t="s">
        <v>456</v>
      </c>
      <c r="M4019" s="139" t="s">
        <v>635</v>
      </c>
    </row>
    <row r="4020" spans="1:13" ht="35.25" customHeight="1">
      <c r="A4020" s="281">
        <v>10</v>
      </c>
      <c r="B4020" s="291">
        <v>0.47916666666666669</v>
      </c>
      <c r="C4020" s="324" t="s">
        <v>580</v>
      </c>
      <c r="D4020" s="356" t="s">
        <v>694</v>
      </c>
      <c r="E4020" s="357"/>
      <c r="F4020" s="358" t="s">
        <v>705</v>
      </c>
      <c r="G4020" s="359"/>
      <c r="H4020" s="44">
        <v>0.9</v>
      </c>
      <c r="I4020" s="330">
        <v>0.9</v>
      </c>
      <c r="J4020" s="356" t="s">
        <v>702</v>
      </c>
      <c r="K4020" s="357"/>
      <c r="L4020" s="44">
        <v>0.9</v>
      </c>
      <c r="M4020" s="139" t="s">
        <v>635</v>
      </c>
    </row>
    <row r="4021" spans="1:13" ht="18.75">
      <c r="A4021" s="281">
        <v>30</v>
      </c>
      <c r="B4021" s="291">
        <v>0.5</v>
      </c>
      <c r="C4021" s="324" t="s">
        <v>703</v>
      </c>
      <c r="D4021" s="356" t="s">
        <v>704</v>
      </c>
      <c r="E4021" s="357"/>
      <c r="F4021" s="356" t="s">
        <v>706</v>
      </c>
      <c r="G4021" s="357"/>
      <c r="H4021" s="44">
        <v>0.8</v>
      </c>
      <c r="I4021" s="330">
        <v>0.65</v>
      </c>
      <c r="J4021" s="356" t="s">
        <v>707</v>
      </c>
      <c r="K4021" s="357"/>
      <c r="L4021" s="44">
        <v>0.7</v>
      </c>
      <c r="M4021" s="139" t="s">
        <v>635</v>
      </c>
    </row>
    <row r="4022" spans="1:13" ht="37.5" customHeight="1">
      <c r="A4022" s="281">
        <v>20</v>
      </c>
      <c r="B4022" s="291">
        <v>0.51388888888888895</v>
      </c>
      <c r="C4022" s="324" t="s">
        <v>703</v>
      </c>
      <c r="D4022" s="356" t="s">
        <v>708</v>
      </c>
      <c r="E4022" s="357"/>
      <c r="F4022" s="358" t="s">
        <v>709</v>
      </c>
      <c r="G4022" s="359"/>
      <c r="H4022" s="44">
        <v>0.8</v>
      </c>
      <c r="I4022" s="330">
        <v>0.65</v>
      </c>
      <c r="J4022" s="356" t="s">
        <v>707</v>
      </c>
      <c r="K4022" s="357"/>
      <c r="L4022" s="44">
        <v>0.7</v>
      </c>
      <c r="M4022" s="139" t="s">
        <v>710</v>
      </c>
    </row>
    <row r="4023" spans="1:13" ht="67.5" customHeight="1">
      <c r="A4023" s="281">
        <v>180</v>
      </c>
      <c r="B4023" s="291">
        <v>0.64583333333333337</v>
      </c>
      <c r="C4023" s="324" t="s">
        <v>703</v>
      </c>
      <c r="D4023" s="356" t="s">
        <v>712</v>
      </c>
      <c r="E4023" s="357"/>
      <c r="F4023" s="358" t="s">
        <v>713</v>
      </c>
      <c r="G4023" s="359"/>
      <c r="H4023" s="44">
        <v>0.8</v>
      </c>
      <c r="I4023" s="330">
        <v>0.8</v>
      </c>
      <c r="J4023" s="356" t="s">
        <v>632</v>
      </c>
      <c r="K4023" s="357"/>
      <c r="L4023" s="44">
        <v>0.7</v>
      </c>
      <c r="M4023" s="139" t="s">
        <v>714</v>
      </c>
    </row>
    <row r="4024" spans="1:13" ht="48.75" customHeight="1">
      <c r="A4024" s="281">
        <v>30</v>
      </c>
      <c r="B4024" s="291">
        <v>0.66666666666666663</v>
      </c>
      <c r="C4024" s="324" t="s">
        <v>703</v>
      </c>
      <c r="D4024" s="356" t="s">
        <v>632</v>
      </c>
      <c r="E4024" s="357"/>
      <c r="F4024" s="358" t="s">
        <v>711</v>
      </c>
      <c r="G4024" s="359"/>
      <c r="H4024" s="325" t="s">
        <v>456</v>
      </c>
      <c r="I4024" s="73" t="s">
        <v>456</v>
      </c>
      <c r="J4024" s="356" t="s">
        <v>456</v>
      </c>
      <c r="K4024" s="357"/>
      <c r="L4024" s="44">
        <v>0.7</v>
      </c>
      <c r="M4024" s="139" t="s">
        <v>689</v>
      </c>
    </row>
    <row r="4025" spans="1:13" ht="41.25" customHeight="1">
      <c r="A4025" s="281">
        <v>180</v>
      </c>
      <c r="B4025" s="291">
        <v>0.79166666666666663</v>
      </c>
      <c r="C4025" s="324" t="s">
        <v>703</v>
      </c>
      <c r="D4025" s="356" t="s">
        <v>685</v>
      </c>
      <c r="E4025" s="357"/>
      <c r="F4025" s="358" t="s">
        <v>715</v>
      </c>
      <c r="G4025" s="359"/>
      <c r="H4025" s="44">
        <v>0.8</v>
      </c>
      <c r="I4025" s="330">
        <v>0.8</v>
      </c>
      <c r="J4025" s="356" t="s">
        <v>632</v>
      </c>
      <c r="K4025" s="357"/>
      <c r="L4025" s="325" t="s">
        <v>456</v>
      </c>
      <c r="M4025" s="139" t="s">
        <v>635</v>
      </c>
    </row>
    <row r="4026" spans="1:13" ht="18.75">
      <c r="A4026" s="282" t="s">
        <v>642</v>
      </c>
      <c r="B4026" s="333"/>
      <c r="C4026" s="334"/>
      <c r="D4026" s="415"/>
      <c r="E4026" s="415"/>
      <c r="F4026" s="415"/>
      <c r="G4026" s="415"/>
      <c r="H4026" s="334"/>
      <c r="I4026" s="334"/>
      <c r="J4026" s="415"/>
      <c r="K4026" s="415"/>
      <c r="L4026" s="334"/>
      <c r="M4026" s="335"/>
    </row>
    <row r="4027" spans="1:13" ht="19.5" thickBot="1">
      <c r="A4027" s="283">
        <f>SUM(A3983:A4025)</f>
        <v>1440</v>
      </c>
      <c r="B4027" s="336"/>
      <c r="C4027" s="338"/>
      <c r="D4027" s="416"/>
      <c r="E4027" s="416"/>
      <c r="F4027" s="416"/>
      <c r="G4027" s="416"/>
      <c r="H4027" s="338"/>
      <c r="I4027" s="338"/>
      <c r="J4027" s="416"/>
      <c r="K4027" s="416"/>
      <c r="L4027" s="338"/>
      <c r="M4027" s="339"/>
    </row>
    <row r="4028" spans="1:13">
      <c r="A4028"/>
      <c r="B4028"/>
      <c r="C4028"/>
      <c r="D4028"/>
      <c r="E4028"/>
      <c r="F4028"/>
      <c r="G4028"/>
      <c r="H4028"/>
      <c r="J4028"/>
      <c r="K4028"/>
      <c r="L4028"/>
    </row>
    <row r="4029" spans="1:13">
      <c r="A4029"/>
      <c r="B4029"/>
      <c r="C4029"/>
      <c r="D4029"/>
      <c r="E4029"/>
      <c r="F4029"/>
      <c r="G4029"/>
      <c r="H4029"/>
      <c r="J4029"/>
      <c r="K4029"/>
      <c r="L4029"/>
    </row>
    <row r="4030" spans="1:13">
      <c r="A4030"/>
      <c r="B4030"/>
      <c r="C4030"/>
      <c r="D4030"/>
      <c r="E4030"/>
      <c r="F4030"/>
      <c r="G4030"/>
      <c r="H4030"/>
      <c r="J4030"/>
      <c r="K4030"/>
      <c r="L4030"/>
    </row>
    <row r="4031" spans="1:13">
      <c r="A4031"/>
      <c r="B4031"/>
      <c r="C4031"/>
      <c r="D4031"/>
      <c r="E4031"/>
      <c r="F4031"/>
      <c r="G4031"/>
      <c r="H4031"/>
      <c r="J4031"/>
      <c r="K4031"/>
      <c r="L4031"/>
    </row>
    <row r="4032" spans="1:13">
      <c r="A4032"/>
      <c r="B4032"/>
      <c r="C4032"/>
      <c r="D4032"/>
      <c r="E4032"/>
      <c r="F4032"/>
      <c r="G4032"/>
      <c r="H4032"/>
      <c r="J4032"/>
      <c r="K4032"/>
      <c r="L4032"/>
    </row>
    <row r="4033" spans="1:12">
      <c r="A4033"/>
      <c r="B4033"/>
      <c r="C4033"/>
      <c r="D4033"/>
      <c r="E4033"/>
      <c r="F4033"/>
      <c r="G4033"/>
      <c r="H4033"/>
      <c r="J4033"/>
      <c r="K4033"/>
      <c r="L4033"/>
    </row>
    <row r="4034" spans="1:12">
      <c r="A4034"/>
      <c r="B4034"/>
      <c r="C4034"/>
      <c r="D4034"/>
      <c r="E4034"/>
      <c r="F4034"/>
      <c r="G4034"/>
      <c r="H4034"/>
      <c r="J4034"/>
      <c r="K4034"/>
      <c r="L4034"/>
    </row>
    <row r="4035" spans="1:12">
      <c r="A4035"/>
      <c r="B4035"/>
      <c r="C4035"/>
      <c r="D4035"/>
      <c r="E4035"/>
      <c r="F4035"/>
      <c r="G4035"/>
      <c r="H4035"/>
      <c r="J4035"/>
      <c r="K4035"/>
      <c r="L4035"/>
    </row>
    <row r="4036" spans="1:12">
      <c r="A4036"/>
      <c r="B4036"/>
      <c r="C4036"/>
      <c r="D4036"/>
      <c r="E4036"/>
      <c r="F4036"/>
      <c r="G4036"/>
      <c r="H4036"/>
      <c r="J4036"/>
      <c r="K4036"/>
      <c r="L4036"/>
    </row>
    <row r="4037" spans="1:12">
      <c r="A4037"/>
      <c r="B4037"/>
      <c r="C4037"/>
      <c r="D4037"/>
      <c r="E4037"/>
      <c r="F4037"/>
      <c r="G4037"/>
      <c r="H4037"/>
      <c r="J4037"/>
      <c r="K4037"/>
      <c r="L4037"/>
    </row>
    <row r="4038" spans="1:12">
      <c r="A4038"/>
      <c r="B4038"/>
      <c r="C4038"/>
      <c r="D4038"/>
      <c r="E4038"/>
      <c r="F4038"/>
      <c r="G4038"/>
      <c r="H4038"/>
      <c r="J4038"/>
      <c r="K4038"/>
      <c r="L4038"/>
    </row>
    <row r="4039" spans="1:12">
      <c r="A4039"/>
      <c r="B4039"/>
      <c r="C4039"/>
      <c r="D4039"/>
      <c r="E4039"/>
      <c r="F4039"/>
      <c r="G4039"/>
      <c r="H4039"/>
      <c r="J4039"/>
      <c r="K4039"/>
      <c r="L4039"/>
    </row>
    <row r="4040" spans="1:12">
      <c r="A4040"/>
      <c r="B4040"/>
      <c r="C4040"/>
      <c r="D4040"/>
      <c r="E4040"/>
      <c r="F4040"/>
      <c r="G4040"/>
      <c r="H4040"/>
      <c r="J4040"/>
      <c r="K4040"/>
      <c r="L4040"/>
    </row>
    <row r="4041" spans="1:12">
      <c r="A4041"/>
      <c r="B4041"/>
      <c r="C4041"/>
      <c r="D4041"/>
      <c r="E4041"/>
      <c r="F4041"/>
      <c r="G4041"/>
      <c r="H4041"/>
      <c r="J4041"/>
      <c r="K4041"/>
      <c r="L4041"/>
    </row>
    <row r="4042" spans="1:12">
      <c r="A4042"/>
      <c r="B4042"/>
      <c r="C4042"/>
      <c r="D4042"/>
      <c r="E4042"/>
      <c r="F4042"/>
      <c r="G4042"/>
      <c r="H4042"/>
      <c r="J4042"/>
      <c r="K4042"/>
      <c r="L4042"/>
    </row>
    <row r="4043" spans="1:12">
      <c r="A4043"/>
      <c r="B4043"/>
      <c r="C4043"/>
      <c r="D4043"/>
      <c r="E4043"/>
      <c r="F4043"/>
      <c r="G4043"/>
      <c r="H4043"/>
      <c r="J4043"/>
      <c r="K4043"/>
      <c r="L4043"/>
    </row>
    <row r="4044" spans="1:12">
      <c r="A4044"/>
      <c r="B4044"/>
      <c r="C4044"/>
      <c r="D4044"/>
      <c r="E4044"/>
      <c r="F4044"/>
      <c r="G4044"/>
      <c r="H4044"/>
      <c r="J4044"/>
      <c r="K4044"/>
      <c r="L4044"/>
    </row>
    <row r="4045" spans="1:12">
      <c r="A4045"/>
      <c r="B4045"/>
      <c r="C4045"/>
      <c r="D4045"/>
      <c r="E4045"/>
      <c r="F4045"/>
      <c r="G4045"/>
      <c r="H4045"/>
      <c r="J4045"/>
      <c r="K4045"/>
      <c r="L4045"/>
    </row>
    <row r="4046" spans="1:12">
      <c r="A4046"/>
      <c r="B4046"/>
      <c r="C4046"/>
      <c r="D4046"/>
      <c r="E4046"/>
      <c r="F4046"/>
      <c r="G4046"/>
      <c r="H4046"/>
      <c r="J4046"/>
      <c r="K4046"/>
      <c r="L4046"/>
    </row>
    <row r="4047" spans="1:12">
      <c r="A4047"/>
      <c r="B4047"/>
      <c r="C4047"/>
      <c r="D4047"/>
      <c r="E4047"/>
      <c r="F4047"/>
      <c r="G4047"/>
      <c r="H4047"/>
      <c r="J4047"/>
      <c r="K4047"/>
      <c r="L4047"/>
    </row>
    <row r="4048" spans="1:12">
      <c r="A4048"/>
      <c r="B4048"/>
      <c r="C4048"/>
      <c r="D4048"/>
      <c r="E4048"/>
      <c r="F4048"/>
      <c r="G4048"/>
      <c r="H4048"/>
      <c r="J4048"/>
      <c r="K4048"/>
      <c r="L4048"/>
    </row>
    <row r="4049" spans="1:12">
      <c r="A4049"/>
      <c r="B4049"/>
      <c r="C4049"/>
      <c r="D4049"/>
      <c r="E4049"/>
      <c r="F4049"/>
      <c r="G4049"/>
      <c r="H4049"/>
      <c r="J4049"/>
      <c r="K4049"/>
      <c r="L4049"/>
    </row>
    <row r="4050" spans="1:12">
      <c r="A4050"/>
      <c r="B4050"/>
      <c r="C4050"/>
      <c r="D4050"/>
      <c r="E4050"/>
      <c r="F4050"/>
      <c r="G4050"/>
      <c r="H4050"/>
      <c r="J4050"/>
      <c r="K4050"/>
      <c r="L4050"/>
    </row>
    <row r="4051" spans="1:12">
      <c r="A4051"/>
      <c r="B4051"/>
      <c r="C4051"/>
      <c r="D4051"/>
      <c r="E4051"/>
      <c r="F4051"/>
      <c r="G4051"/>
      <c r="H4051"/>
      <c r="J4051"/>
      <c r="K4051"/>
      <c r="L4051"/>
    </row>
    <row r="4052" spans="1:12">
      <c r="A4052"/>
      <c r="B4052"/>
      <c r="C4052"/>
      <c r="D4052"/>
      <c r="E4052"/>
      <c r="F4052"/>
      <c r="G4052"/>
      <c r="H4052"/>
      <c r="J4052"/>
      <c r="K4052"/>
      <c r="L4052"/>
    </row>
    <row r="4053" spans="1:12">
      <c r="A4053"/>
      <c r="B4053"/>
      <c r="C4053"/>
      <c r="D4053"/>
      <c r="E4053"/>
      <c r="F4053"/>
      <c r="G4053"/>
      <c r="H4053"/>
      <c r="J4053"/>
      <c r="K4053"/>
      <c r="L4053"/>
    </row>
    <row r="4054" spans="1:12">
      <c r="A4054"/>
      <c r="B4054"/>
      <c r="C4054"/>
      <c r="D4054"/>
      <c r="E4054"/>
      <c r="F4054"/>
      <c r="G4054"/>
      <c r="H4054"/>
      <c r="J4054"/>
      <c r="K4054"/>
      <c r="L4054"/>
    </row>
    <row r="4055" spans="1:12">
      <c r="A4055"/>
      <c r="B4055"/>
      <c r="C4055"/>
      <c r="D4055"/>
      <c r="E4055"/>
      <c r="F4055"/>
      <c r="G4055"/>
      <c r="H4055"/>
      <c r="J4055"/>
      <c r="K4055"/>
      <c r="L4055"/>
    </row>
    <row r="4056" spans="1:12">
      <c r="A4056"/>
      <c r="B4056"/>
      <c r="C4056"/>
      <c r="D4056"/>
      <c r="E4056"/>
      <c r="F4056"/>
      <c r="G4056"/>
      <c r="H4056"/>
      <c r="J4056"/>
      <c r="K4056"/>
      <c r="L4056"/>
    </row>
    <row r="4057" spans="1:12">
      <c r="A4057"/>
      <c r="B4057"/>
      <c r="C4057"/>
      <c r="D4057"/>
      <c r="E4057"/>
      <c r="F4057"/>
      <c r="G4057"/>
      <c r="H4057"/>
      <c r="J4057"/>
      <c r="K4057"/>
      <c r="L4057"/>
    </row>
    <row r="4058" spans="1:12">
      <c r="A4058"/>
      <c r="B4058"/>
      <c r="C4058"/>
      <c r="D4058"/>
      <c r="E4058"/>
      <c r="F4058"/>
      <c r="G4058"/>
      <c r="H4058"/>
      <c r="J4058"/>
      <c r="K4058"/>
      <c r="L4058"/>
    </row>
    <row r="4059" spans="1:12">
      <c r="A4059"/>
      <c r="B4059"/>
      <c r="C4059"/>
      <c r="D4059"/>
      <c r="E4059"/>
      <c r="F4059"/>
      <c r="G4059"/>
      <c r="H4059"/>
      <c r="J4059"/>
      <c r="K4059"/>
      <c r="L4059"/>
    </row>
    <row r="4060" spans="1:12">
      <c r="A4060"/>
      <c r="B4060"/>
      <c r="C4060"/>
      <c r="D4060"/>
      <c r="E4060"/>
      <c r="F4060"/>
      <c r="G4060"/>
      <c r="H4060"/>
      <c r="J4060"/>
      <c r="K4060"/>
      <c r="L4060"/>
    </row>
    <row r="4061" spans="1:12">
      <c r="A4061"/>
      <c r="B4061"/>
      <c r="C4061"/>
      <c r="D4061"/>
      <c r="E4061"/>
      <c r="F4061"/>
      <c r="G4061"/>
      <c r="H4061"/>
      <c r="J4061"/>
      <c r="K4061"/>
      <c r="L4061"/>
    </row>
    <row r="4062" spans="1:12">
      <c r="A4062"/>
      <c r="B4062"/>
      <c r="C4062"/>
      <c r="D4062"/>
      <c r="E4062"/>
      <c r="F4062"/>
      <c r="G4062"/>
      <c r="H4062"/>
      <c r="J4062"/>
      <c r="K4062"/>
      <c r="L4062"/>
    </row>
    <row r="4063" spans="1:12">
      <c r="A4063"/>
      <c r="B4063"/>
      <c r="C4063"/>
      <c r="D4063"/>
      <c r="E4063"/>
      <c r="F4063"/>
      <c r="G4063"/>
      <c r="H4063"/>
      <c r="J4063"/>
      <c r="K4063"/>
      <c r="L4063"/>
    </row>
    <row r="4064" spans="1:12">
      <c r="A4064"/>
      <c r="B4064"/>
      <c r="C4064"/>
      <c r="D4064"/>
      <c r="E4064"/>
      <c r="F4064"/>
      <c r="G4064"/>
      <c r="H4064"/>
      <c r="J4064"/>
      <c r="K4064"/>
      <c r="L4064"/>
    </row>
    <row r="4065" spans="1:12">
      <c r="A4065"/>
      <c r="B4065"/>
      <c r="C4065"/>
      <c r="D4065"/>
      <c r="E4065"/>
      <c r="F4065"/>
      <c r="G4065"/>
      <c r="H4065"/>
      <c r="J4065"/>
      <c r="K4065"/>
      <c r="L4065"/>
    </row>
    <row r="4066" spans="1:12">
      <c r="A4066"/>
      <c r="B4066"/>
      <c r="C4066"/>
      <c r="D4066"/>
      <c r="E4066"/>
      <c r="F4066"/>
      <c r="G4066"/>
      <c r="H4066"/>
      <c r="J4066"/>
      <c r="K4066"/>
      <c r="L4066"/>
    </row>
    <row r="4067" spans="1:12">
      <c r="A4067"/>
      <c r="B4067"/>
      <c r="C4067"/>
      <c r="D4067"/>
      <c r="E4067"/>
      <c r="F4067"/>
      <c r="G4067"/>
      <c r="H4067"/>
      <c r="J4067"/>
      <c r="K4067"/>
      <c r="L4067"/>
    </row>
    <row r="4068" spans="1:12">
      <c r="A4068"/>
      <c r="B4068"/>
      <c r="C4068"/>
      <c r="D4068"/>
      <c r="E4068"/>
      <c r="F4068"/>
      <c r="G4068"/>
      <c r="H4068"/>
      <c r="J4068"/>
      <c r="K4068"/>
      <c r="L4068"/>
    </row>
    <row r="4069" spans="1:12">
      <c r="A4069"/>
      <c r="B4069"/>
      <c r="C4069"/>
      <c r="D4069"/>
      <c r="E4069"/>
      <c r="F4069"/>
      <c r="G4069"/>
      <c r="H4069"/>
      <c r="J4069"/>
      <c r="K4069"/>
      <c r="L4069"/>
    </row>
    <row r="4070" spans="1:12">
      <c r="A4070"/>
      <c r="B4070"/>
      <c r="C4070"/>
      <c r="D4070"/>
      <c r="E4070"/>
      <c r="F4070"/>
      <c r="G4070"/>
      <c r="H4070"/>
      <c r="J4070"/>
      <c r="K4070"/>
      <c r="L4070"/>
    </row>
    <row r="4071" spans="1:12">
      <c r="A4071"/>
      <c r="B4071"/>
      <c r="C4071"/>
      <c r="D4071"/>
      <c r="E4071"/>
      <c r="F4071"/>
      <c r="G4071"/>
      <c r="H4071"/>
      <c r="J4071"/>
      <c r="K4071"/>
      <c r="L4071"/>
    </row>
    <row r="4072" spans="1:12">
      <c r="A4072"/>
      <c r="B4072"/>
      <c r="C4072"/>
      <c r="D4072"/>
      <c r="E4072"/>
      <c r="F4072"/>
      <c r="G4072"/>
      <c r="H4072"/>
      <c r="J4072"/>
      <c r="K4072"/>
      <c r="L4072"/>
    </row>
    <row r="4073" spans="1:12">
      <c r="A4073"/>
      <c r="B4073"/>
      <c r="C4073"/>
      <c r="D4073"/>
      <c r="E4073"/>
      <c r="F4073"/>
      <c r="G4073"/>
      <c r="H4073"/>
      <c r="J4073"/>
      <c r="K4073"/>
      <c r="L4073"/>
    </row>
    <row r="4074" spans="1:12">
      <c r="A4074"/>
      <c r="B4074"/>
      <c r="C4074"/>
      <c r="D4074"/>
      <c r="E4074"/>
      <c r="F4074"/>
      <c r="G4074"/>
      <c r="H4074"/>
      <c r="J4074"/>
      <c r="K4074"/>
      <c r="L4074"/>
    </row>
    <row r="4075" spans="1:12">
      <c r="A4075"/>
      <c r="B4075"/>
      <c r="C4075"/>
      <c r="D4075"/>
      <c r="E4075"/>
      <c r="F4075"/>
      <c r="G4075"/>
      <c r="H4075"/>
      <c r="J4075"/>
      <c r="K4075"/>
      <c r="L4075"/>
    </row>
    <row r="4076" spans="1:12">
      <c r="A4076"/>
      <c r="B4076"/>
      <c r="C4076"/>
      <c r="D4076"/>
      <c r="E4076"/>
      <c r="F4076"/>
      <c r="G4076"/>
      <c r="H4076"/>
      <c r="J4076"/>
      <c r="K4076"/>
      <c r="L4076"/>
    </row>
    <row r="4077" spans="1:12">
      <c r="A4077"/>
      <c r="B4077"/>
      <c r="C4077"/>
      <c r="D4077"/>
      <c r="E4077"/>
      <c r="F4077"/>
      <c r="G4077"/>
      <c r="H4077"/>
      <c r="J4077"/>
      <c r="K4077"/>
      <c r="L4077"/>
    </row>
    <row r="4078" spans="1:12">
      <c r="A4078"/>
      <c r="B4078"/>
      <c r="C4078"/>
      <c r="D4078"/>
      <c r="E4078"/>
      <c r="F4078"/>
      <c r="G4078"/>
      <c r="H4078"/>
      <c r="J4078"/>
      <c r="K4078"/>
      <c r="L4078"/>
    </row>
    <row r="4079" spans="1:12">
      <c r="A4079"/>
      <c r="B4079"/>
      <c r="C4079"/>
      <c r="D4079"/>
      <c r="E4079"/>
      <c r="F4079"/>
      <c r="G4079"/>
      <c r="H4079"/>
      <c r="J4079"/>
      <c r="K4079"/>
      <c r="L4079"/>
    </row>
    <row r="4080" spans="1:12">
      <c r="A4080"/>
      <c r="B4080"/>
      <c r="C4080"/>
      <c r="D4080"/>
      <c r="E4080"/>
      <c r="F4080"/>
      <c r="G4080"/>
      <c r="H4080"/>
      <c r="J4080"/>
      <c r="K4080"/>
      <c r="L4080"/>
    </row>
    <row r="4081" spans="1:12">
      <c r="A4081"/>
      <c r="B4081"/>
      <c r="C4081"/>
      <c r="D4081"/>
      <c r="E4081"/>
      <c r="F4081"/>
      <c r="G4081"/>
      <c r="H4081"/>
      <c r="J4081"/>
      <c r="K4081"/>
      <c r="L4081"/>
    </row>
    <row r="4082" spans="1:12">
      <c r="A4082"/>
      <c r="B4082"/>
      <c r="C4082"/>
      <c r="D4082"/>
      <c r="E4082"/>
      <c r="F4082"/>
      <c r="G4082"/>
      <c r="H4082"/>
      <c r="J4082"/>
      <c r="K4082"/>
      <c r="L4082"/>
    </row>
    <row r="4083" spans="1:12">
      <c r="A4083"/>
      <c r="B4083"/>
      <c r="C4083"/>
      <c r="D4083"/>
      <c r="E4083"/>
      <c r="F4083"/>
      <c r="G4083"/>
      <c r="H4083"/>
      <c r="J4083"/>
      <c r="K4083"/>
      <c r="L4083"/>
    </row>
    <row r="4084" spans="1:12">
      <c r="A4084"/>
      <c r="B4084"/>
      <c r="C4084"/>
      <c r="D4084"/>
      <c r="E4084"/>
      <c r="F4084"/>
      <c r="G4084"/>
      <c r="H4084"/>
      <c r="J4084"/>
      <c r="K4084"/>
      <c r="L4084"/>
    </row>
    <row r="4085" spans="1:12">
      <c r="A4085"/>
      <c r="B4085"/>
      <c r="C4085"/>
      <c r="D4085"/>
      <c r="E4085"/>
      <c r="F4085"/>
      <c r="G4085"/>
      <c r="H4085"/>
      <c r="J4085"/>
      <c r="K4085"/>
      <c r="L4085"/>
    </row>
    <row r="4086" spans="1:12">
      <c r="A4086"/>
      <c r="B4086"/>
      <c r="C4086"/>
      <c r="D4086"/>
      <c r="E4086"/>
      <c r="F4086"/>
      <c r="G4086"/>
      <c r="H4086"/>
      <c r="J4086"/>
      <c r="K4086"/>
      <c r="L4086"/>
    </row>
    <row r="4087" spans="1:12">
      <c r="A4087"/>
      <c r="B4087"/>
      <c r="C4087"/>
      <c r="D4087"/>
      <c r="E4087"/>
      <c r="F4087"/>
      <c r="G4087"/>
      <c r="H4087"/>
      <c r="J4087"/>
      <c r="K4087"/>
      <c r="L4087"/>
    </row>
    <row r="4088" spans="1:12">
      <c r="A4088"/>
      <c r="B4088"/>
      <c r="C4088"/>
      <c r="D4088"/>
      <c r="E4088"/>
      <c r="F4088"/>
      <c r="G4088"/>
      <c r="H4088"/>
      <c r="J4088"/>
      <c r="K4088"/>
      <c r="L4088"/>
    </row>
    <row r="4089" spans="1:12">
      <c r="A4089"/>
      <c r="B4089"/>
      <c r="C4089"/>
      <c r="D4089"/>
      <c r="E4089"/>
      <c r="F4089"/>
      <c r="G4089"/>
      <c r="H4089"/>
      <c r="J4089"/>
      <c r="K4089"/>
      <c r="L4089"/>
    </row>
    <row r="4090" spans="1:12">
      <c r="A4090"/>
      <c r="B4090"/>
      <c r="C4090"/>
      <c r="D4090"/>
      <c r="E4090"/>
      <c r="F4090"/>
      <c r="G4090"/>
      <c r="H4090"/>
      <c r="J4090"/>
      <c r="K4090"/>
      <c r="L4090"/>
    </row>
    <row r="4091" spans="1:12">
      <c r="A4091"/>
      <c r="B4091"/>
      <c r="C4091"/>
      <c r="D4091"/>
      <c r="E4091"/>
      <c r="F4091"/>
      <c r="G4091"/>
      <c r="H4091"/>
      <c r="J4091"/>
      <c r="K4091"/>
      <c r="L4091"/>
    </row>
    <row r="4092" spans="1:12">
      <c r="A4092"/>
      <c r="B4092"/>
      <c r="C4092"/>
      <c r="D4092"/>
      <c r="E4092"/>
      <c r="F4092"/>
      <c r="G4092"/>
      <c r="H4092"/>
      <c r="J4092"/>
      <c r="K4092"/>
      <c r="L4092"/>
    </row>
    <row r="4093" spans="1:12">
      <c r="A4093"/>
      <c r="B4093"/>
      <c r="C4093"/>
      <c r="D4093"/>
      <c r="E4093"/>
      <c r="F4093"/>
      <c r="G4093"/>
      <c r="H4093"/>
      <c r="J4093"/>
      <c r="K4093"/>
      <c r="L4093"/>
    </row>
    <row r="4094" spans="1:12">
      <c r="A4094"/>
      <c r="B4094"/>
      <c r="C4094"/>
      <c r="D4094"/>
      <c r="E4094"/>
      <c r="F4094"/>
      <c r="G4094"/>
      <c r="H4094"/>
      <c r="J4094"/>
      <c r="K4094"/>
      <c r="L4094"/>
    </row>
    <row r="4095" spans="1:12">
      <c r="A4095"/>
      <c r="B4095"/>
      <c r="C4095"/>
      <c r="D4095"/>
      <c r="E4095"/>
      <c r="F4095"/>
      <c r="G4095"/>
      <c r="H4095"/>
      <c r="J4095"/>
      <c r="K4095"/>
      <c r="L4095"/>
    </row>
    <row r="4096" spans="1:12">
      <c r="A4096"/>
      <c r="B4096"/>
      <c r="C4096"/>
      <c r="D4096"/>
      <c r="E4096"/>
      <c r="F4096"/>
      <c r="G4096"/>
      <c r="H4096"/>
      <c r="J4096"/>
      <c r="K4096"/>
      <c r="L4096"/>
    </row>
    <row r="4097" spans="1:12">
      <c r="A4097"/>
      <c r="B4097"/>
      <c r="C4097"/>
      <c r="D4097"/>
      <c r="E4097"/>
      <c r="F4097"/>
      <c r="G4097"/>
      <c r="H4097"/>
      <c r="J4097"/>
      <c r="K4097"/>
      <c r="L4097"/>
    </row>
    <row r="4098" spans="1:12">
      <c r="A4098"/>
      <c r="B4098"/>
      <c r="C4098"/>
      <c r="D4098"/>
      <c r="E4098"/>
      <c r="F4098"/>
      <c r="G4098"/>
      <c r="H4098"/>
      <c r="J4098"/>
      <c r="K4098"/>
      <c r="L4098"/>
    </row>
    <row r="4099" spans="1:12">
      <c r="A4099"/>
      <c r="B4099"/>
      <c r="C4099"/>
      <c r="D4099"/>
      <c r="E4099"/>
      <c r="F4099"/>
      <c r="G4099"/>
      <c r="H4099"/>
      <c r="J4099"/>
      <c r="K4099"/>
      <c r="L4099"/>
    </row>
    <row r="4100" spans="1:12">
      <c r="A4100"/>
      <c r="B4100"/>
      <c r="C4100"/>
      <c r="D4100"/>
      <c r="E4100"/>
      <c r="F4100"/>
      <c r="G4100"/>
      <c r="H4100"/>
      <c r="J4100"/>
      <c r="K4100"/>
      <c r="L4100"/>
    </row>
    <row r="4101" spans="1:12">
      <c r="A4101"/>
      <c r="B4101"/>
      <c r="C4101"/>
      <c r="D4101"/>
      <c r="E4101"/>
      <c r="F4101"/>
      <c r="G4101"/>
      <c r="H4101"/>
      <c r="J4101"/>
      <c r="K4101"/>
      <c r="L4101"/>
    </row>
    <row r="4102" spans="1:12">
      <c r="A4102"/>
      <c r="B4102"/>
      <c r="C4102"/>
      <c r="D4102"/>
      <c r="E4102"/>
      <c r="F4102"/>
      <c r="G4102"/>
      <c r="H4102"/>
      <c r="J4102"/>
      <c r="K4102"/>
      <c r="L4102"/>
    </row>
    <row r="4103" spans="1:12">
      <c r="A4103"/>
      <c r="B4103"/>
      <c r="C4103"/>
      <c r="D4103"/>
      <c r="E4103"/>
      <c r="F4103"/>
      <c r="G4103"/>
      <c r="H4103"/>
      <c r="J4103"/>
      <c r="K4103"/>
      <c r="L4103"/>
    </row>
    <row r="4104" spans="1:12">
      <c r="A4104"/>
      <c r="B4104"/>
      <c r="C4104"/>
      <c r="D4104"/>
      <c r="E4104"/>
      <c r="F4104"/>
      <c r="G4104"/>
      <c r="H4104"/>
      <c r="J4104"/>
      <c r="K4104"/>
      <c r="L4104"/>
    </row>
    <row r="4105" spans="1:12">
      <c r="A4105"/>
      <c r="B4105"/>
      <c r="C4105"/>
      <c r="D4105"/>
      <c r="E4105"/>
      <c r="F4105"/>
      <c r="G4105"/>
      <c r="H4105"/>
      <c r="J4105"/>
      <c r="K4105"/>
      <c r="L4105"/>
    </row>
    <row r="4106" spans="1:12">
      <c r="A4106"/>
      <c r="B4106"/>
      <c r="C4106"/>
      <c r="D4106"/>
      <c r="E4106"/>
      <c r="F4106"/>
      <c r="G4106"/>
      <c r="H4106"/>
      <c r="J4106"/>
      <c r="K4106"/>
      <c r="L4106"/>
    </row>
    <row r="4107" spans="1:12">
      <c r="A4107"/>
      <c r="B4107"/>
      <c r="C4107"/>
      <c r="D4107"/>
      <c r="E4107"/>
      <c r="F4107"/>
      <c r="G4107"/>
      <c r="H4107"/>
      <c r="J4107"/>
      <c r="K4107"/>
      <c r="L4107"/>
    </row>
    <row r="4108" spans="1:12">
      <c r="A4108"/>
      <c r="B4108"/>
      <c r="C4108"/>
      <c r="D4108"/>
      <c r="E4108"/>
      <c r="F4108"/>
      <c r="G4108"/>
      <c r="H4108"/>
      <c r="J4108"/>
      <c r="K4108"/>
      <c r="L4108"/>
    </row>
    <row r="4109" spans="1:12">
      <c r="A4109"/>
      <c r="B4109"/>
      <c r="C4109"/>
      <c r="D4109"/>
      <c r="E4109"/>
      <c r="F4109"/>
      <c r="G4109"/>
      <c r="H4109"/>
      <c r="J4109"/>
      <c r="K4109"/>
      <c r="L4109"/>
    </row>
    <row r="4110" spans="1:12">
      <c r="A4110"/>
      <c r="B4110"/>
      <c r="C4110"/>
      <c r="D4110"/>
      <c r="E4110"/>
      <c r="F4110"/>
      <c r="G4110"/>
      <c r="H4110"/>
      <c r="J4110"/>
      <c r="K4110"/>
      <c r="L4110"/>
    </row>
    <row r="4111" spans="1:12">
      <c r="A4111"/>
      <c r="B4111"/>
      <c r="C4111"/>
      <c r="D4111"/>
      <c r="E4111"/>
      <c r="F4111"/>
      <c r="G4111"/>
      <c r="H4111"/>
      <c r="J4111"/>
      <c r="K4111"/>
      <c r="L4111"/>
    </row>
    <row r="4112" spans="1:12">
      <c r="A4112"/>
      <c r="B4112"/>
      <c r="C4112"/>
      <c r="D4112"/>
      <c r="E4112"/>
      <c r="F4112"/>
      <c r="G4112"/>
      <c r="H4112"/>
      <c r="J4112"/>
      <c r="K4112"/>
      <c r="L4112"/>
    </row>
    <row r="4113" spans="1:12">
      <c r="A4113"/>
      <c r="B4113"/>
      <c r="C4113"/>
      <c r="D4113"/>
      <c r="E4113"/>
      <c r="F4113"/>
      <c r="G4113"/>
      <c r="H4113"/>
      <c r="J4113"/>
      <c r="K4113"/>
      <c r="L4113"/>
    </row>
    <row r="4114" spans="1:12">
      <c r="A4114"/>
      <c r="B4114"/>
      <c r="C4114"/>
      <c r="D4114"/>
      <c r="E4114"/>
      <c r="F4114"/>
      <c r="G4114"/>
      <c r="H4114"/>
      <c r="J4114"/>
      <c r="K4114"/>
      <c r="L4114"/>
    </row>
    <row r="4115" spans="1:12">
      <c r="A4115"/>
      <c r="B4115"/>
      <c r="C4115"/>
      <c r="D4115"/>
      <c r="E4115"/>
      <c r="F4115"/>
      <c r="G4115"/>
      <c r="H4115"/>
      <c r="J4115"/>
      <c r="K4115"/>
      <c r="L4115"/>
    </row>
    <row r="4116" spans="1:12">
      <c r="A4116"/>
      <c r="B4116"/>
      <c r="C4116"/>
      <c r="D4116"/>
      <c r="E4116"/>
      <c r="F4116"/>
      <c r="G4116"/>
      <c r="H4116"/>
      <c r="J4116"/>
      <c r="K4116"/>
      <c r="L4116"/>
    </row>
    <row r="4117" spans="1:12">
      <c r="A4117"/>
      <c r="B4117"/>
      <c r="C4117"/>
      <c r="D4117"/>
      <c r="E4117"/>
      <c r="F4117"/>
      <c r="G4117"/>
      <c r="H4117"/>
      <c r="J4117"/>
      <c r="K4117"/>
      <c r="L4117"/>
    </row>
    <row r="4118" spans="1:12">
      <c r="A4118"/>
      <c r="B4118"/>
      <c r="C4118"/>
      <c r="D4118"/>
      <c r="E4118"/>
      <c r="F4118"/>
      <c r="G4118"/>
      <c r="H4118"/>
      <c r="J4118"/>
      <c r="K4118"/>
      <c r="L4118"/>
    </row>
    <row r="4119" spans="1:12">
      <c r="A4119"/>
      <c r="B4119"/>
      <c r="C4119"/>
      <c r="D4119"/>
      <c r="E4119"/>
      <c r="F4119"/>
      <c r="G4119"/>
      <c r="H4119"/>
      <c r="J4119"/>
      <c r="K4119"/>
      <c r="L4119"/>
    </row>
    <row r="4120" spans="1:12">
      <c r="A4120"/>
      <c r="B4120"/>
      <c r="C4120"/>
      <c r="D4120"/>
      <c r="E4120"/>
      <c r="F4120"/>
      <c r="G4120"/>
      <c r="H4120"/>
      <c r="J4120"/>
      <c r="K4120"/>
      <c r="L4120"/>
    </row>
    <row r="4121" spans="1:12">
      <c r="A4121"/>
      <c r="B4121"/>
      <c r="C4121"/>
      <c r="D4121"/>
      <c r="E4121"/>
      <c r="F4121"/>
      <c r="G4121"/>
      <c r="H4121"/>
      <c r="J4121"/>
      <c r="K4121"/>
      <c r="L4121"/>
    </row>
    <row r="4122" spans="1:12">
      <c r="A4122"/>
      <c r="B4122"/>
      <c r="C4122"/>
      <c r="D4122"/>
      <c r="E4122"/>
      <c r="F4122"/>
      <c r="G4122"/>
      <c r="H4122"/>
      <c r="J4122"/>
      <c r="K4122"/>
      <c r="L4122"/>
    </row>
    <row r="4123" spans="1:12">
      <c r="A4123"/>
      <c r="B4123"/>
      <c r="C4123"/>
      <c r="D4123"/>
      <c r="E4123"/>
      <c r="F4123"/>
      <c r="G4123"/>
      <c r="H4123"/>
      <c r="J4123"/>
      <c r="K4123"/>
      <c r="L4123"/>
    </row>
    <row r="4124" spans="1:12">
      <c r="A4124"/>
      <c r="B4124"/>
      <c r="C4124"/>
      <c r="D4124"/>
      <c r="E4124"/>
      <c r="F4124"/>
      <c r="G4124"/>
      <c r="H4124"/>
      <c r="J4124"/>
      <c r="K4124"/>
      <c r="L4124"/>
    </row>
    <row r="4125" spans="1:12">
      <c r="A4125"/>
      <c r="B4125"/>
      <c r="C4125"/>
      <c r="D4125"/>
      <c r="E4125"/>
      <c r="F4125"/>
      <c r="G4125"/>
      <c r="H4125"/>
      <c r="J4125"/>
      <c r="K4125"/>
      <c r="L4125"/>
    </row>
    <row r="4126" spans="1:12">
      <c r="A4126"/>
      <c r="B4126"/>
      <c r="C4126"/>
      <c r="D4126"/>
      <c r="E4126"/>
      <c r="F4126"/>
      <c r="G4126"/>
      <c r="H4126"/>
      <c r="J4126"/>
      <c r="K4126"/>
      <c r="L4126"/>
    </row>
    <row r="4127" spans="1:12">
      <c r="A4127"/>
      <c r="B4127"/>
      <c r="C4127"/>
      <c r="D4127"/>
      <c r="E4127"/>
      <c r="F4127"/>
      <c r="G4127"/>
      <c r="H4127"/>
      <c r="J4127"/>
      <c r="K4127"/>
      <c r="L4127"/>
    </row>
    <row r="4128" spans="1:12">
      <c r="A4128"/>
      <c r="B4128"/>
      <c r="C4128"/>
      <c r="D4128"/>
      <c r="E4128"/>
      <c r="F4128"/>
      <c r="G4128"/>
      <c r="H4128"/>
      <c r="J4128"/>
      <c r="K4128"/>
      <c r="L4128"/>
    </row>
    <row r="4129" spans="1:12">
      <c r="A4129"/>
      <c r="B4129"/>
      <c r="C4129"/>
      <c r="D4129"/>
      <c r="E4129"/>
      <c r="F4129"/>
      <c r="G4129"/>
      <c r="H4129"/>
      <c r="J4129"/>
      <c r="K4129"/>
      <c r="L4129"/>
    </row>
    <row r="4130" spans="1:12">
      <c r="A4130"/>
      <c r="B4130"/>
      <c r="C4130"/>
      <c r="D4130"/>
      <c r="E4130"/>
      <c r="F4130"/>
      <c r="G4130"/>
      <c r="H4130"/>
      <c r="J4130"/>
      <c r="K4130"/>
      <c r="L4130"/>
    </row>
    <row r="4131" spans="1:12">
      <c r="A4131"/>
      <c r="B4131"/>
      <c r="C4131"/>
      <c r="D4131"/>
      <c r="E4131"/>
      <c r="F4131"/>
      <c r="G4131"/>
      <c r="H4131"/>
      <c r="J4131"/>
      <c r="K4131"/>
      <c r="L4131"/>
    </row>
    <row r="4132" spans="1:12">
      <c r="A4132"/>
      <c r="B4132"/>
      <c r="C4132"/>
      <c r="D4132"/>
      <c r="E4132"/>
      <c r="F4132"/>
      <c r="G4132"/>
      <c r="H4132"/>
      <c r="J4132"/>
      <c r="K4132"/>
      <c r="L4132"/>
    </row>
    <row r="4133" spans="1:12">
      <c r="A4133"/>
      <c r="B4133"/>
      <c r="C4133"/>
      <c r="D4133"/>
      <c r="E4133"/>
      <c r="F4133"/>
      <c r="G4133"/>
      <c r="H4133"/>
      <c r="J4133"/>
      <c r="K4133"/>
      <c r="L4133"/>
    </row>
    <row r="4134" spans="1:12">
      <c r="A4134"/>
      <c r="B4134"/>
      <c r="C4134"/>
      <c r="D4134"/>
      <c r="E4134"/>
      <c r="F4134"/>
      <c r="G4134"/>
      <c r="H4134"/>
      <c r="J4134"/>
      <c r="K4134"/>
      <c r="L4134"/>
    </row>
    <row r="4135" spans="1:12">
      <c r="A4135"/>
      <c r="B4135"/>
      <c r="C4135"/>
      <c r="D4135"/>
      <c r="E4135"/>
      <c r="F4135"/>
      <c r="G4135"/>
      <c r="H4135"/>
      <c r="J4135"/>
      <c r="K4135"/>
      <c r="L4135"/>
    </row>
    <row r="4136" spans="1:12">
      <c r="A4136"/>
      <c r="B4136"/>
      <c r="C4136"/>
      <c r="D4136"/>
      <c r="E4136"/>
      <c r="F4136"/>
      <c r="G4136"/>
      <c r="H4136"/>
      <c r="J4136"/>
      <c r="K4136"/>
      <c r="L4136"/>
    </row>
    <row r="4137" spans="1:12">
      <c r="A4137"/>
      <c r="B4137"/>
      <c r="C4137"/>
      <c r="D4137"/>
      <c r="E4137"/>
      <c r="F4137"/>
      <c r="G4137"/>
      <c r="H4137"/>
      <c r="J4137"/>
      <c r="K4137"/>
      <c r="L4137"/>
    </row>
    <row r="4138" spans="1:12">
      <c r="A4138"/>
      <c r="B4138"/>
      <c r="C4138"/>
      <c r="D4138"/>
      <c r="E4138"/>
      <c r="F4138"/>
      <c r="G4138"/>
      <c r="H4138"/>
      <c r="J4138"/>
      <c r="K4138"/>
      <c r="L4138"/>
    </row>
    <row r="4139" spans="1:12">
      <c r="A4139"/>
      <c r="B4139"/>
      <c r="C4139"/>
      <c r="D4139"/>
      <c r="E4139"/>
      <c r="F4139"/>
      <c r="G4139"/>
      <c r="H4139"/>
      <c r="J4139"/>
      <c r="K4139"/>
      <c r="L4139"/>
    </row>
    <row r="4140" spans="1:12">
      <c r="A4140"/>
      <c r="B4140"/>
      <c r="C4140"/>
      <c r="D4140"/>
      <c r="E4140"/>
      <c r="F4140"/>
      <c r="G4140"/>
      <c r="H4140"/>
      <c r="J4140"/>
      <c r="K4140"/>
      <c r="L4140"/>
    </row>
    <row r="4141" spans="1:12">
      <c r="A4141"/>
      <c r="B4141"/>
      <c r="C4141"/>
      <c r="D4141"/>
      <c r="E4141"/>
      <c r="F4141"/>
      <c r="G4141"/>
      <c r="H4141"/>
      <c r="J4141"/>
      <c r="K4141"/>
      <c r="L4141"/>
    </row>
    <row r="4142" spans="1:12">
      <c r="A4142"/>
      <c r="B4142"/>
      <c r="C4142"/>
      <c r="D4142"/>
      <c r="E4142"/>
      <c r="F4142"/>
      <c r="G4142"/>
      <c r="H4142"/>
      <c r="J4142"/>
      <c r="K4142"/>
      <c r="L4142"/>
    </row>
    <row r="4143" spans="1:12">
      <c r="A4143"/>
      <c r="B4143"/>
      <c r="C4143"/>
      <c r="D4143"/>
      <c r="E4143"/>
      <c r="F4143"/>
      <c r="G4143"/>
      <c r="H4143"/>
      <c r="J4143"/>
      <c r="K4143"/>
      <c r="L4143"/>
    </row>
    <row r="4144" spans="1:12">
      <c r="A4144"/>
      <c r="B4144"/>
      <c r="C4144"/>
      <c r="D4144"/>
      <c r="E4144"/>
      <c r="F4144"/>
      <c r="G4144"/>
      <c r="H4144"/>
      <c r="J4144"/>
      <c r="K4144"/>
      <c r="L4144"/>
    </row>
    <row r="4145" spans="1:12">
      <c r="A4145"/>
      <c r="B4145"/>
      <c r="C4145"/>
      <c r="D4145"/>
      <c r="E4145"/>
      <c r="F4145"/>
      <c r="G4145"/>
      <c r="H4145"/>
      <c r="J4145"/>
      <c r="K4145"/>
      <c r="L4145"/>
    </row>
    <row r="4146" spans="1:12">
      <c r="A4146"/>
      <c r="B4146"/>
      <c r="C4146"/>
      <c r="D4146"/>
      <c r="E4146"/>
      <c r="F4146"/>
      <c r="G4146"/>
      <c r="H4146"/>
      <c r="J4146"/>
      <c r="K4146"/>
      <c r="L4146"/>
    </row>
    <row r="4147" spans="1:12">
      <c r="A4147"/>
      <c r="B4147"/>
      <c r="C4147"/>
      <c r="D4147"/>
      <c r="E4147"/>
      <c r="F4147"/>
      <c r="G4147"/>
      <c r="H4147"/>
      <c r="J4147"/>
      <c r="K4147"/>
      <c r="L4147"/>
    </row>
    <row r="4148" spans="1:12">
      <c r="A4148"/>
      <c r="B4148"/>
      <c r="C4148"/>
      <c r="D4148"/>
      <c r="E4148"/>
      <c r="F4148"/>
      <c r="G4148"/>
      <c r="H4148"/>
      <c r="J4148"/>
      <c r="K4148"/>
      <c r="L4148"/>
    </row>
    <row r="4149" spans="1:12">
      <c r="A4149"/>
      <c r="B4149"/>
      <c r="C4149"/>
      <c r="D4149"/>
      <c r="E4149"/>
      <c r="F4149"/>
      <c r="G4149"/>
      <c r="H4149"/>
      <c r="J4149"/>
      <c r="K4149"/>
      <c r="L4149"/>
    </row>
    <row r="4150" spans="1:12">
      <c r="A4150"/>
      <c r="B4150"/>
      <c r="C4150"/>
      <c r="D4150"/>
      <c r="E4150"/>
      <c r="F4150"/>
      <c r="G4150"/>
      <c r="H4150"/>
      <c r="J4150"/>
      <c r="K4150"/>
      <c r="L4150"/>
    </row>
    <row r="4151" spans="1:12">
      <c r="A4151"/>
      <c r="B4151"/>
      <c r="C4151"/>
      <c r="D4151"/>
      <c r="E4151"/>
      <c r="F4151"/>
      <c r="G4151"/>
      <c r="H4151"/>
      <c r="J4151"/>
      <c r="K4151"/>
      <c r="L4151"/>
    </row>
    <row r="4152" spans="1:12">
      <c r="A4152"/>
      <c r="B4152"/>
      <c r="C4152"/>
      <c r="D4152"/>
      <c r="E4152"/>
      <c r="F4152"/>
      <c r="G4152"/>
      <c r="H4152"/>
      <c r="J4152"/>
      <c r="K4152"/>
      <c r="L4152"/>
    </row>
    <row r="4153" spans="1:12">
      <c r="A4153"/>
      <c r="B4153"/>
      <c r="C4153"/>
      <c r="D4153"/>
      <c r="E4153"/>
      <c r="F4153"/>
      <c r="G4153"/>
      <c r="H4153"/>
      <c r="J4153"/>
      <c r="K4153"/>
      <c r="L4153"/>
    </row>
    <row r="4154" spans="1:12">
      <c r="A4154"/>
      <c r="B4154"/>
      <c r="C4154"/>
      <c r="D4154"/>
      <c r="E4154"/>
      <c r="F4154"/>
      <c r="G4154"/>
      <c r="H4154"/>
      <c r="J4154"/>
      <c r="K4154"/>
      <c r="L4154"/>
    </row>
    <row r="4155" spans="1:12">
      <c r="A4155"/>
      <c r="B4155"/>
      <c r="C4155"/>
      <c r="D4155"/>
      <c r="E4155"/>
      <c r="F4155"/>
      <c r="G4155"/>
      <c r="H4155"/>
      <c r="J4155"/>
      <c r="K4155"/>
      <c r="L4155"/>
    </row>
    <row r="4156" spans="1:12">
      <c r="A4156"/>
      <c r="B4156"/>
      <c r="C4156"/>
      <c r="D4156"/>
      <c r="E4156"/>
      <c r="F4156"/>
      <c r="G4156"/>
      <c r="H4156"/>
      <c r="J4156"/>
      <c r="K4156"/>
      <c r="L4156"/>
    </row>
    <row r="4157" spans="1:12">
      <c r="A4157"/>
      <c r="B4157"/>
      <c r="C4157"/>
      <c r="D4157"/>
      <c r="E4157"/>
      <c r="F4157"/>
      <c r="G4157"/>
      <c r="H4157"/>
      <c r="J4157"/>
      <c r="K4157"/>
      <c r="L4157"/>
    </row>
    <row r="4158" spans="1:12">
      <c r="A4158"/>
      <c r="B4158"/>
      <c r="C4158"/>
      <c r="D4158"/>
      <c r="E4158"/>
      <c r="F4158"/>
      <c r="G4158"/>
      <c r="H4158"/>
      <c r="J4158"/>
      <c r="K4158"/>
      <c r="L4158"/>
    </row>
    <row r="4159" spans="1:12">
      <c r="A4159"/>
      <c r="B4159"/>
      <c r="C4159"/>
      <c r="D4159"/>
      <c r="E4159"/>
      <c r="F4159"/>
      <c r="G4159"/>
      <c r="H4159"/>
      <c r="J4159"/>
      <c r="K4159"/>
      <c r="L4159"/>
    </row>
    <row r="4160" spans="1:12">
      <c r="A4160"/>
      <c r="B4160"/>
      <c r="C4160"/>
      <c r="D4160"/>
      <c r="E4160"/>
      <c r="F4160"/>
      <c r="G4160"/>
      <c r="H4160"/>
      <c r="J4160"/>
      <c r="K4160"/>
      <c r="L4160"/>
    </row>
    <row r="4161" spans="1:12">
      <c r="A4161"/>
      <c r="B4161"/>
      <c r="C4161"/>
      <c r="D4161"/>
      <c r="E4161"/>
      <c r="F4161"/>
      <c r="G4161"/>
      <c r="H4161"/>
      <c r="J4161"/>
      <c r="K4161"/>
      <c r="L4161"/>
    </row>
    <row r="4162" spans="1:12">
      <c r="A4162"/>
      <c r="B4162"/>
      <c r="C4162"/>
      <c r="D4162"/>
      <c r="E4162"/>
      <c r="F4162"/>
      <c r="G4162"/>
      <c r="H4162"/>
      <c r="J4162"/>
      <c r="K4162"/>
      <c r="L4162"/>
    </row>
    <row r="4163" spans="1:12">
      <c r="A4163"/>
      <c r="B4163"/>
      <c r="C4163"/>
      <c r="D4163"/>
      <c r="E4163"/>
      <c r="F4163"/>
      <c r="G4163"/>
      <c r="H4163"/>
      <c r="J4163"/>
      <c r="K4163"/>
      <c r="L4163"/>
    </row>
    <row r="4164" spans="1:12">
      <c r="A4164"/>
      <c r="B4164"/>
      <c r="C4164"/>
      <c r="D4164"/>
      <c r="E4164"/>
      <c r="F4164"/>
      <c r="G4164"/>
      <c r="H4164"/>
      <c r="J4164"/>
      <c r="K4164"/>
      <c r="L4164"/>
    </row>
    <row r="4165" spans="1:12">
      <c r="A4165"/>
      <c r="B4165"/>
      <c r="C4165"/>
      <c r="D4165"/>
      <c r="E4165"/>
      <c r="F4165"/>
      <c r="G4165"/>
      <c r="H4165"/>
      <c r="J4165"/>
      <c r="K4165"/>
      <c r="L4165"/>
    </row>
    <row r="4166" spans="1:12">
      <c r="A4166"/>
      <c r="B4166"/>
      <c r="C4166"/>
      <c r="D4166"/>
      <c r="E4166"/>
      <c r="F4166"/>
      <c r="G4166"/>
      <c r="H4166"/>
      <c r="J4166"/>
      <c r="K4166"/>
      <c r="L4166"/>
    </row>
    <row r="4167" spans="1:12">
      <c r="A4167"/>
      <c r="B4167"/>
      <c r="C4167"/>
      <c r="D4167"/>
      <c r="E4167"/>
      <c r="F4167"/>
      <c r="G4167"/>
      <c r="H4167"/>
      <c r="J4167"/>
      <c r="K4167"/>
      <c r="L4167"/>
    </row>
    <row r="4168" spans="1:12">
      <c r="A4168"/>
      <c r="B4168"/>
      <c r="C4168"/>
      <c r="D4168"/>
      <c r="E4168"/>
      <c r="F4168"/>
      <c r="G4168"/>
      <c r="H4168"/>
      <c r="J4168"/>
      <c r="K4168"/>
      <c r="L4168"/>
    </row>
    <row r="4169" spans="1:12">
      <c r="A4169"/>
      <c r="B4169"/>
      <c r="C4169"/>
      <c r="D4169"/>
      <c r="E4169"/>
      <c r="F4169"/>
      <c r="G4169"/>
      <c r="H4169"/>
      <c r="J4169"/>
      <c r="K4169"/>
      <c r="L4169"/>
    </row>
    <row r="4170" spans="1:12">
      <c r="A4170"/>
      <c r="B4170"/>
      <c r="C4170"/>
      <c r="D4170"/>
      <c r="E4170"/>
      <c r="F4170"/>
      <c r="G4170"/>
      <c r="H4170"/>
      <c r="J4170"/>
      <c r="K4170"/>
      <c r="L4170"/>
    </row>
    <row r="4171" spans="1:12">
      <c r="A4171"/>
      <c r="B4171"/>
      <c r="C4171"/>
      <c r="D4171"/>
      <c r="E4171"/>
      <c r="F4171"/>
      <c r="G4171"/>
      <c r="H4171"/>
      <c r="J4171"/>
      <c r="K4171"/>
      <c r="L4171"/>
    </row>
    <row r="4172" spans="1:12">
      <c r="A4172"/>
      <c r="B4172"/>
      <c r="C4172"/>
      <c r="D4172"/>
      <c r="E4172"/>
      <c r="F4172"/>
      <c r="G4172"/>
      <c r="H4172"/>
      <c r="J4172"/>
      <c r="K4172"/>
      <c r="L4172"/>
    </row>
    <row r="4173" spans="1:12">
      <c r="A4173"/>
      <c r="B4173"/>
      <c r="C4173"/>
      <c r="D4173"/>
      <c r="E4173"/>
      <c r="F4173"/>
      <c r="G4173"/>
      <c r="H4173"/>
      <c r="J4173"/>
      <c r="K4173"/>
      <c r="L4173"/>
    </row>
    <row r="4174" spans="1:12">
      <c r="A4174"/>
      <c r="B4174"/>
      <c r="C4174"/>
      <c r="D4174"/>
      <c r="E4174"/>
      <c r="F4174"/>
      <c r="G4174"/>
      <c r="H4174"/>
      <c r="J4174"/>
      <c r="K4174"/>
      <c r="L4174"/>
    </row>
    <row r="4175" spans="1:12">
      <c r="A4175"/>
      <c r="B4175"/>
      <c r="C4175"/>
      <c r="D4175"/>
      <c r="E4175"/>
      <c r="F4175"/>
      <c r="G4175"/>
      <c r="H4175"/>
      <c r="J4175"/>
      <c r="K4175"/>
      <c r="L4175"/>
    </row>
    <row r="4176" spans="1:12">
      <c r="A4176"/>
      <c r="B4176"/>
      <c r="C4176"/>
      <c r="D4176"/>
      <c r="E4176"/>
      <c r="F4176"/>
      <c r="G4176"/>
      <c r="H4176"/>
      <c r="J4176"/>
      <c r="K4176"/>
      <c r="L4176"/>
    </row>
    <row r="4177" spans="1:12">
      <c r="A4177"/>
      <c r="B4177"/>
      <c r="C4177"/>
      <c r="D4177"/>
      <c r="E4177"/>
      <c r="F4177"/>
      <c r="G4177"/>
      <c r="H4177"/>
      <c r="J4177"/>
      <c r="K4177"/>
      <c r="L4177"/>
    </row>
    <row r="4178" spans="1:12">
      <c r="A4178"/>
      <c r="B4178"/>
      <c r="C4178"/>
      <c r="D4178"/>
      <c r="E4178"/>
      <c r="F4178"/>
      <c r="G4178"/>
      <c r="H4178"/>
      <c r="J4178"/>
      <c r="K4178"/>
      <c r="L4178"/>
    </row>
    <row r="4179" spans="1:12">
      <c r="A4179"/>
      <c r="B4179"/>
      <c r="C4179"/>
      <c r="D4179"/>
      <c r="E4179"/>
      <c r="F4179"/>
      <c r="G4179"/>
      <c r="H4179"/>
      <c r="J4179"/>
      <c r="K4179"/>
      <c r="L4179"/>
    </row>
    <row r="4180" spans="1:12">
      <c r="A4180"/>
      <c r="B4180"/>
      <c r="C4180"/>
      <c r="D4180"/>
      <c r="E4180"/>
      <c r="F4180"/>
      <c r="G4180"/>
      <c r="H4180"/>
      <c r="J4180"/>
      <c r="K4180"/>
      <c r="L4180"/>
    </row>
    <row r="4181" spans="1:12">
      <c r="A4181"/>
      <c r="B4181"/>
      <c r="C4181"/>
      <c r="D4181"/>
      <c r="E4181"/>
      <c r="F4181"/>
      <c r="G4181"/>
      <c r="H4181"/>
      <c r="J4181"/>
      <c r="K4181"/>
      <c r="L4181"/>
    </row>
    <row r="4182" spans="1:12">
      <c r="A4182"/>
      <c r="B4182"/>
      <c r="C4182"/>
      <c r="D4182"/>
      <c r="E4182"/>
      <c r="F4182"/>
      <c r="G4182"/>
      <c r="H4182"/>
      <c r="J4182"/>
      <c r="K4182"/>
      <c r="L4182"/>
    </row>
    <row r="4183" spans="1:12">
      <c r="A4183"/>
      <c r="B4183"/>
      <c r="C4183"/>
      <c r="D4183"/>
      <c r="E4183"/>
      <c r="F4183"/>
      <c r="G4183"/>
      <c r="H4183"/>
      <c r="J4183"/>
      <c r="K4183"/>
      <c r="L4183"/>
    </row>
    <row r="4184" spans="1:12">
      <c r="A4184"/>
      <c r="B4184"/>
      <c r="C4184"/>
      <c r="D4184"/>
      <c r="E4184"/>
      <c r="F4184"/>
      <c r="G4184"/>
      <c r="H4184"/>
      <c r="J4184"/>
      <c r="K4184"/>
      <c r="L4184"/>
    </row>
    <row r="4185" spans="1:12">
      <c r="A4185"/>
      <c r="B4185"/>
      <c r="C4185"/>
      <c r="D4185"/>
      <c r="E4185"/>
      <c r="F4185"/>
      <c r="G4185"/>
      <c r="H4185"/>
      <c r="J4185"/>
      <c r="K4185"/>
      <c r="L4185"/>
    </row>
    <row r="4186" spans="1:12">
      <c r="A4186"/>
      <c r="B4186"/>
      <c r="C4186"/>
      <c r="D4186"/>
      <c r="E4186"/>
      <c r="F4186"/>
      <c r="G4186"/>
      <c r="H4186"/>
      <c r="J4186"/>
      <c r="K4186"/>
      <c r="L4186"/>
    </row>
    <row r="4187" spans="1:12">
      <c r="A4187"/>
      <c r="B4187"/>
      <c r="C4187"/>
      <c r="D4187"/>
      <c r="E4187"/>
      <c r="F4187"/>
      <c r="G4187"/>
      <c r="H4187"/>
      <c r="J4187"/>
      <c r="K4187"/>
      <c r="L4187"/>
    </row>
    <row r="4188" spans="1:12">
      <c r="A4188"/>
      <c r="B4188"/>
      <c r="C4188"/>
      <c r="D4188"/>
      <c r="E4188"/>
      <c r="F4188"/>
      <c r="G4188"/>
      <c r="H4188"/>
      <c r="J4188"/>
      <c r="K4188"/>
      <c r="L4188"/>
    </row>
    <row r="4189" spans="1:12">
      <c r="A4189"/>
      <c r="B4189"/>
      <c r="C4189"/>
      <c r="D4189"/>
      <c r="E4189"/>
      <c r="F4189"/>
      <c r="G4189"/>
      <c r="H4189"/>
      <c r="J4189"/>
      <c r="K4189"/>
      <c r="L4189"/>
    </row>
    <row r="4190" spans="1:12">
      <c r="A4190"/>
      <c r="B4190"/>
      <c r="C4190"/>
      <c r="D4190"/>
      <c r="E4190"/>
      <c r="F4190"/>
      <c r="G4190"/>
      <c r="H4190"/>
      <c r="J4190"/>
      <c r="K4190"/>
      <c r="L4190"/>
    </row>
    <row r="4191" spans="1:12">
      <c r="A4191"/>
      <c r="B4191"/>
      <c r="C4191"/>
      <c r="D4191"/>
      <c r="E4191"/>
      <c r="F4191"/>
      <c r="G4191"/>
      <c r="H4191"/>
      <c r="J4191"/>
      <c r="K4191"/>
      <c r="L4191"/>
    </row>
    <row r="4192" spans="1:12">
      <c r="A4192"/>
      <c r="B4192"/>
      <c r="C4192"/>
      <c r="D4192"/>
      <c r="E4192"/>
      <c r="F4192"/>
      <c r="G4192"/>
      <c r="H4192"/>
      <c r="J4192"/>
      <c r="K4192"/>
      <c r="L4192"/>
    </row>
    <row r="4193" spans="1:12">
      <c r="A4193"/>
      <c r="B4193"/>
      <c r="C4193"/>
      <c r="D4193"/>
      <c r="E4193"/>
      <c r="F4193"/>
      <c r="G4193"/>
      <c r="H4193"/>
      <c r="J4193"/>
      <c r="K4193"/>
      <c r="L4193"/>
    </row>
    <row r="4194" spans="1:12">
      <c r="A4194"/>
      <c r="B4194"/>
      <c r="C4194"/>
      <c r="D4194"/>
      <c r="E4194"/>
      <c r="F4194"/>
      <c r="G4194"/>
      <c r="H4194"/>
      <c r="J4194"/>
      <c r="K4194"/>
      <c r="L4194"/>
    </row>
    <row r="4195" spans="1:12">
      <c r="A4195"/>
      <c r="B4195"/>
      <c r="C4195"/>
      <c r="D4195"/>
      <c r="E4195"/>
      <c r="F4195"/>
      <c r="G4195"/>
      <c r="H4195"/>
      <c r="J4195"/>
      <c r="K4195"/>
      <c r="L4195"/>
    </row>
    <row r="4196" spans="1:12">
      <c r="A4196"/>
      <c r="B4196"/>
      <c r="C4196"/>
      <c r="D4196"/>
      <c r="E4196"/>
      <c r="F4196"/>
      <c r="G4196"/>
      <c r="H4196"/>
      <c r="J4196"/>
      <c r="K4196"/>
      <c r="L4196"/>
    </row>
    <row r="4197" spans="1:12">
      <c r="A4197"/>
      <c r="B4197"/>
      <c r="C4197"/>
      <c r="D4197"/>
      <c r="E4197"/>
      <c r="F4197"/>
      <c r="G4197"/>
      <c r="H4197"/>
      <c r="J4197"/>
      <c r="K4197"/>
      <c r="L4197"/>
    </row>
    <row r="4198" spans="1:12">
      <c r="A4198"/>
      <c r="B4198"/>
      <c r="C4198"/>
      <c r="D4198"/>
      <c r="E4198"/>
      <c r="F4198"/>
      <c r="G4198"/>
      <c r="H4198"/>
      <c r="J4198"/>
      <c r="K4198"/>
      <c r="L4198"/>
    </row>
    <row r="4199" spans="1:12">
      <c r="A4199"/>
      <c r="B4199"/>
      <c r="C4199"/>
      <c r="D4199"/>
      <c r="E4199"/>
      <c r="F4199"/>
      <c r="G4199"/>
      <c r="H4199"/>
      <c r="J4199"/>
      <c r="K4199"/>
      <c r="L4199"/>
    </row>
    <row r="4200" spans="1:12">
      <c r="A4200"/>
      <c r="B4200"/>
      <c r="C4200"/>
      <c r="D4200"/>
      <c r="E4200"/>
      <c r="F4200"/>
      <c r="G4200"/>
      <c r="H4200"/>
      <c r="J4200"/>
      <c r="K4200"/>
      <c r="L4200"/>
    </row>
    <row r="4201" spans="1:12">
      <c r="A4201"/>
      <c r="B4201"/>
      <c r="C4201"/>
      <c r="D4201"/>
      <c r="E4201"/>
      <c r="F4201"/>
      <c r="G4201"/>
      <c r="H4201"/>
      <c r="J4201"/>
      <c r="K4201"/>
      <c r="L4201"/>
    </row>
    <row r="4202" spans="1:12">
      <c r="A4202"/>
      <c r="B4202"/>
      <c r="C4202"/>
      <c r="D4202"/>
      <c r="E4202"/>
      <c r="F4202"/>
      <c r="G4202"/>
      <c r="H4202"/>
      <c r="J4202"/>
      <c r="K4202"/>
      <c r="L4202"/>
    </row>
    <row r="4203" spans="1:12">
      <c r="A4203"/>
      <c r="B4203"/>
      <c r="C4203"/>
      <c r="D4203"/>
      <c r="E4203"/>
      <c r="F4203"/>
      <c r="G4203"/>
      <c r="H4203"/>
      <c r="J4203"/>
      <c r="K4203"/>
      <c r="L4203"/>
    </row>
    <row r="4204" spans="1:12">
      <c r="A4204"/>
      <c r="B4204"/>
      <c r="C4204"/>
      <c r="D4204"/>
      <c r="E4204"/>
      <c r="F4204"/>
      <c r="G4204"/>
      <c r="H4204"/>
      <c r="J4204"/>
      <c r="K4204"/>
      <c r="L4204"/>
    </row>
    <row r="4205" spans="1:12">
      <c r="A4205"/>
      <c r="B4205"/>
      <c r="C4205"/>
      <c r="D4205"/>
      <c r="E4205"/>
      <c r="F4205"/>
      <c r="G4205"/>
      <c r="H4205"/>
      <c r="J4205"/>
      <c r="K4205"/>
      <c r="L4205"/>
    </row>
    <row r="4206" spans="1:12">
      <c r="A4206"/>
      <c r="B4206"/>
      <c r="C4206"/>
      <c r="D4206"/>
      <c r="E4206"/>
      <c r="F4206"/>
      <c r="G4206"/>
      <c r="H4206"/>
      <c r="J4206"/>
      <c r="K4206"/>
      <c r="L4206"/>
    </row>
    <row r="4207" spans="1:12">
      <c r="A4207"/>
      <c r="B4207"/>
      <c r="C4207"/>
      <c r="D4207"/>
      <c r="E4207"/>
      <c r="F4207"/>
      <c r="G4207"/>
      <c r="H4207"/>
      <c r="J4207"/>
      <c r="K4207"/>
      <c r="L4207"/>
    </row>
    <row r="4208" spans="1:12">
      <c r="A4208"/>
      <c r="B4208"/>
      <c r="C4208"/>
      <c r="D4208"/>
      <c r="E4208"/>
      <c r="F4208"/>
      <c r="G4208"/>
      <c r="H4208"/>
      <c r="J4208"/>
      <c r="K4208"/>
      <c r="L4208"/>
    </row>
    <row r="4209" spans="1:12">
      <c r="A4209"/>
      <c r="B4209"/>
      <c r="C4209"/>
      <c r="D4209"/>
      <c r="E4209"/>
      <c r="F4209"/>
      <c r="G4209"/>
      <c r="H4209"/>
      <c r="J4209"/>
      <c r="K4209"/>
      <c r="L4209"/>
    </row>
    <row r="4210" spans="1:12">
      <c r="A4210"/>
      <c r="B4210"/>
      <c r="C4210"/>
      <c r="D4210"/>
      <c r="E4210"/>
      <c r="F4210"/>
      <c r="G4210"/>
      <c r="H4210"/>
      <c r="J4210"/>
      <c r="K4210"/>
      <c r="L4210"/>
    </row>
    <row r="4211" spans="1:12">
      <c r="A4211"/>
      <c r="B4211"/>
      <c r="C4211"/>
      <c r="D4211"/>
      <c r="E4211"/>
      <c r="F4211"/>
      <c r="G4211"/>
      <c r="H4211"/>
      <c r="J4211"/>
      <c r="K4211"/>
      <c r="L4211"/>
    </row>
    <row r="4212" spans="1:12">
      <c r="A4212"/>
      <c r="B4212"/>
      <c r="C4212"/>
      <c r="D4212"/>
      <c r="E4212"/>
      <c r="F4212"/>
      <c r="G4212"/>
      <c r="H4212"/>
      <c r="J4212"/>
      <c r="K4212"/>
      <c r="L4212"/>
    </row>
    <row r="4213" spans="1:12">
      <c r="A4213"/>
      <c r="B4213"/>
      <c r="C4213"/>
      <c r="D4213"/>
      <c r="E4213"/>
      <c r="F4213"/>
      <c r="G4213"/>
      <c r="H4213"/>
      <c r="J4213"/>
      <c r="K4213"/>
      <c r="L4213"/>
    </row>
    <row r="4214" spans="1:12">
      <c r="A4214"/>
      <c r="B4214"/>
      <c r="C4214"/>
      <c r="D4214"/>
      <c r="E4214"/>
      <c r="F4214"/>
      <c r="G4214"/>
      <c r="H4214"/>
      <c r="J4214"/>
      <c r="K4214"/>
      <c r="L4214"/>
    </row>
    <row r="4215" spans="1:12">
      <c r="A4215"/>
      <c r="B4215"/>
      <c r="C4215"/>
      <c r="D4215"/>
      <c r="E4215"/>
      <c r="F4215"/>
      <c r="G4215"/>
      <c r="H4215"/>
      <c r="J4215"/>
      <c r="K4215"/>
      <c r="L4215"/>
    </row>
    <row r="4216" spans="1:12">
      <c r="A4216"/>
      <c r="B4216"/>
      <c r="C4216"/>
      <c r="D4216"/>
      <c r="E4216"/>
      <c r="F4216"/>
      <c r="G4216"/>
      <c r="H4216"/>
      <c r="J4216"/>
      <c r="K4216"/>
      <c r="L4216"/>
    </row>
    <row r="4217" spans="1:12">
      <c r="A4217"/>
      <c r="B4217"/>
      <c r="C4217"/>
      <c r="D4217"/>
      <c r="E4217"/>
      <c r="F4217"/>
      <c r="G4217"/>
      <c r="H4217"/>
      <c r="J4217"/>
      <c r="K4217"/>
      <c r="L4217"/>
    </row>
    <row r="4218" spans="1:12">
      <c r="A4218"/>
      <c r="B4218"/>
      <c r="C4218"/>
      <c r="D4218"/>
      <c r="E4218"/>
      <c r="F4218"/>
      <c r="G4218"/>
      <c r="H4218"/>
      <c r="J4218"/>
      <c r="K4218"/>
      <c r="L4218"/>
    </row>
    <row r="4219" spans="1:12">
      <c r="A4219"/>
      <c r="B4219"/>
      <c r="C4219"/>
      <c r="D4219"/>
      <c r="E4219"/>
      <c r="F4219"/>
      <c r="G4219"/>
      <c r="H4219"/>
      <c r="J4219"/>
      <c r="K4219"/>
      <c r="L4219"/>
    </row>
    <row r="4220" spans="1:12">
      <c r="A4220"/>
      <c r="B4220"/>
      <c r="C4220"/>
      <c r="D4220"/>
      <c r="E4220"/>
      <c r="F4220"/>
      <c r="G4220"/>
      <c r="H4220"/>
      <c r="J4220"/>
      <c r="K4220"/>
      <c r="L4220"/>
    </row>
    <row r="4221" spans="1:12">
      <c r="A4221"/>
      <c r="B4221"/>
      <c r="C4221"/>
      <c r="D4221"/>
      <c r="E4221"/>
      <c r="F4221"/>
      <c r="G4221"/>
      <c r="H4221"/>
      <c r="J4221"/>
      <c r="K4221"/>
      <c r="L4221"/>
    </row>
    <row r="4222" spans="1:12">
      <c r="A4222"/>
      <c r="B4222"/>
      <c r="C4222"/>
      <c r="D4222"/>
      <c r="E4222"/>
      <c r="F4222"/>
      <c r="G4222"/>
      <c r="H4222"/>
      <c r="J4222"/>
      <c r="K4222"/>
      <c r="L4222"/>
    </row>
    <row r="4223" spans="1:12">
      <c r="A4223"/>
      <c r="B4223"/>
      <c r="C4223"/>
      <c r="D4223"/>
      <c r="E4223"/>
      <c r="F4223"/>
      <c r="G4223"/>
      <c r="H4223"/>
      <c r="J4223"/>
      <c r="K4223"/>
      <c r="L4223"/>
    </row>
    <row r="4224" spans="1:12">
      <c r="A4224"/>
      <c r="B4224"/>
      <c r="C4224"/>
      <c r="D4224"/>
      <c r="E4224"/>
      <c r="F4224"/>
      <c r="G4224"/>
      <c r="H4224"/>
      <c r="J4224"/>
      <c r="K4224"/>
      <c r="L4224"/>
    </row>
    <row r="4225" spans="1:12">
      <c r="A4225"/>
      <c r="B4225"/>
      <c r="C4225"/>
      <c r="D4225"/>
      <c r="E4225"/>
      <c r="F4225"/>
      <c r="G4225"/>
      <c r="H4225"/>
      <c r="J4225"/>
      <c r="K4225"/>
      <c r="L4225"/>
    </row>
    <row r="4226" spans="1:12">
      <c r="A4226"/>
      <c r="B4226"/>
      <c r="C4226"/>
      <c r="D4226"/>
      <c r="E4226"/>
      <c r="F4226"/>
      <c r="G4226"/>
      <c r="H4226"/>
      <c r="J4226"/>
      <c r="K4226"/>
      <c r="L4226"/>
    </row>
    <row r="4227" spans="1:12">
      <c r="A4227"/>
      <c r="B4227"/>
      <c r="C4227"/>
      <c r="D4227"/>
      <c r="E4227"/>
      <c r="F4227"/>
      <c r="G4227"/>
      <c r="H4227"/>
      <c r="J4227"/>
      <c r="K4227"/>
      <c r="L4227"/>
    </row>
    <row r="4228" spans="1:12">
      <c r="A4228"/>
      <c r="B4228"/>
      <c r="C4228"/>
      <c r="D4228"/>
      <c r="E4228"/>
      <c r="F4228"/>
      <c r="G4228"/>
      <c r="H4228"/>
      <c r="J4228"/>
      <c r="K4228"/>
      <c r="L4228"/>
    </row>
    <row r="4229" spans="1:12">
      <c r="A4229"/>
      <c r="B4229"/>
      <c r="C4229"/>
      <c r="D4229"/>
      <c r="E4229"/>
      <c r="F4229"/>
      <c r="G4229"/>
      <c r="H4229"/>
      <c r="J4229"/>
      <c r="K4229"/>
      <c r="L4229"/>
    </row>
    <row r="4230" spans="1:12">
      <c r="A4230"/>
      <c r="B4230"/>
      <c r="C4230"/>
      <c r="D4230"/>
      <c r="E4230"/>
      <c r="F4230"/>
      <c r="G4230"/>
      <c r="H4230"/>
      <c r="J4230"/>
      <c r="K4230"/>
      <c r="L4230"/>
    </row>
    <row r="4231" spans="1:12">
      <c r="A4231"/>
      <c r="B4231"/>
      <c r="C4231"/>
      <c r="D4231"/>
      <c r="E4231"/>
      <c r="F4231"/>
      <c r="G4231"/>
      <c r="H4231"/>
      <c r="J4231"/>
      <c r="K4231"/>
      <c r="L4231"/>
    </row>
    <row r="4232" spans="1:12">
      <c r="A4232"/>
      <c r="B4232"/>
      <c r="C4232"/>
      <c r="D4232"/>
      <c r="E4232"/>
      <c r="F4232"/>
      <c r="G4232"/>
      <c r="H4232"/>
      <c r="J4232"/>
      <c r="K4232"/>
      <c r="L4232"/>
    </row>
    <row r="4233" spans="1:12">
      <c r="A4233"/>
      <c r="B4233"/>
      <c r="C4233"/>
      <c r="D4233"/>
      <c r="E4233"/>
      <c r="F4233"/>
      <c r="G4233"/>
      <c r="H4233"/>
      <c r="J4233"/>
      <c r="K4233"/>
      <c r="L4233"/>
    </row>
    <row r="4234" spans="1:12">
      <c r="A4234"/>
      <c r="B4234"/>
      <c r="C4234"/>
      <c r="D4234"/>
      <c r="E4234"/>
      <c r="F4234"/>
      <c r="G4234"/>
      <c r="H4234"/>
      <c r="J4234"/>
      <c r="K4234"/>
      <c r="L4234"/>
    </row>
    <row r="4235" spans="1:12">
      <c r="A4235"/>
      <c r="B4235"/>
      <c r="C4235"/>
      <c r="D4235"/>
      <c r="E4235"/>
      <c r="F4235"/>
      <c r="G4235"/>
      <c r="H4235"/>
      <c r="J4235"/>
      <c r="K4235"/>
      <c r="L4235"/>
    </row>
    <row r="4236" spans="1:12">
      <c r="A4236"/>
      <c r="B4236"/>
      <c r="C4236"/>
      <c r="D4236"/>
      <c r="E4236"/>
      <c r="F4236"/>
      <c r="G4236"/>
      <c r="H4236"/>
      <c r="J4236"/>
      <c r="K4236"/>
      <c r="L4236"/>
    </row>
    <row r="4237" spans="1:12">
      <c r="A4237"/>
      <c r="B4237"/>
      <c r="C4237"/>
      <c r="D4237"/>
      <c r="E4237"/>
      <c r="F4237"/>
      <c r="G4237"/>
      <c r="H4237"/>
      <c r="J4237"/>
      <c r="K4237"/>
      <c r="L4237"/>
    </row>
    <row r="4238" spans="1:12">
      <c r="A4238"/>
      <c r="B4238"/>
      <c r="C4238"/>
      <c r="D4238"/>
      <c r="E4238"/>
      <c r="F4238"/>
      <c r="G4238"/>
      <c r="H4238"/>
      <c r="J4238"/>
      <c r="K4238"/>
      <c r="L4238"/>
    </row>
    <row r="4239" spans="1:12">
      <c r="A4239"/>
      <c r="B4239"/>
      <c r="C4239"/>
      <c r="D4239"/>
      <c r="E4239"/>
      <c r="F4239"/>
      <c r="G4239"/>
      <c r="H4239"/>
      <c r="J4239"/>
      <c r="K4239"/>
      <c r="L4239"/>
    </row>
    <row r="4240" spans="1:12">
      <c r="A4240"/>
      <c r="B4240"/>
      <c r="C4240"/>
      <c r="D4240"/>
      <c r="E4240"/>
      <c r="F4240"/>
      <c r="G4240"/>
      <c r="H4240"/>
      <c r="J4240"/>
      <c r="K4240"/>
      <c r="L4240"/>
    </row>
    <row r="4241" spans="1:12">
      <c r="A4241"/>
      <c r="B4241"/>
      <c r="C4241"/>
      <c r="D4241"/>
      <c r="E4241"/>
      <c r="F4241"/>
      <c r="G4241"/>
      <c r="H4241"/>
      <c r="J4241"/>
      <c r="K4241"/>
      <c r="L4241"/>
    </row>
    <row r="4242" spans="1:12">
      <c r="A4242"/>
      <c r="B4242"/>
      <c r="C4242"/>
      <c r="D4242"/>
      <c r="E4242"/>
      <c r="F4242"/>
      <c r="G4242"/>
      <c r="H4242"/>
      <c r="J4242"/>
      <c r="K4242"/>
      <c r="L4242"/>
    </row>
    <row r="4243" spans="1:12">
      <c r="A4243"/>
      <c r="B4243"/>
      <c r="C4243"/>
      <c r="D4243"/>
      <c r="E4243"/>
      <c r="F4243"/>
      <c r="G4243"/>
      <c r="H4243"/>
      <c r="J4243"/>
      <c r="K4243"/>
      <c r="L4243"/>
    </row>
    <row r="4244" spans="1:12">
      <c r="A4244"/>
      <c r="B4244"/>
      <c r="C4244"/>
      <c r="D4244"/>
      <c r="E4244"/>
      <c r="F4244"/>
      <c r="G4244"/>
      <c r="H4244"/>
      <c r="J4244"/>
      <c r="K4244"/>
      <c r="L4244"/>
    </row>
    <row r="4245" spans="1:12">
      <c r="A4245"/>
      <c r="B4245"/>
      <c r="C4245"/>
      <c r="D4245"/>
      <c r="E4245"/>
      <c r="F4245"/>
      <c r="G4245"/>
      <c r="H4245"/>
      <c r="J4245"/>
      <c r="K4245"/>
      <c r="L4245"/>
    </row>
    <row r="4246" spans="1:12">
      <c r="A4246"/>
      <c r="B4246"/>
      <c r="C4246"/>
      <c r="D4246"/>
      <c r="E4246"/>
      <c r="F4246"/>
      <c r="G4246"/>
      <c r="H4246"/>
      <c r="J4246"/>
      <c r="K4246"/>
      <c r="L4246"/>
    </row>
    <row r="4247" spans="1:12">
      <c r="A4247"/>
      <c r="B4247"/>
      <c r="C4247"/>
      <c r="D4247"/>
      <c r="E4247"/>
      <c r="F4247"/>
      <c r="G4247"/>
      <c r="H4247"/>
      <c r="J4247"/>
      <c r="K4247"/>
      <c r="L4247"/>
    </row>
    <row r="4248" spans="1:12">
      <c r="A4248"/>
      <c r="B4248"/>
      <c r="C4248"/>
      <c r="D4248"/>
      <c r="E4248"/>
      <c r="F4248"/>
      <c r="G4248"/>
      <c r="H4248"/>
      <c r="J4248"/>
      <c r="K4248"/>
      <c r="L4248"/>
    </row>
    <row r="4249" spans="1:12">
      <c r="A4249"/>
      <c r="B4249"/>
      <c r="C4249"/>
      <c r="D4249"/>
      <c r="E4249"/>
      <c r="F4249"/>
      <c r="G4249"/>
      <c r="H4249"/>
      <c r="J4249"/>
      <c r="K4249"/>
      <c r="L4249"/>
    </row>
    <row r="4250" spans="1:12">
      <c r="A4250"/>
      <c r="B4250"/>
      <c r="C4250"/>
      <c r="D4250"/>
      <c r="E4250"/>
      <c r="F4250"/>
      <c r="G4250"/>
      <c r="H4250"/>
      <c r="J4250"/>
      <c r="K4250"/>
      <c r="L4250"/>
    </row>
    <row r="4251" spans="1:12">
      <c r="A4251"/>
      <c r="B4251"/>
      <c r="C4251"/>
      <c r="D4251"/>
      <c r="E4251"/>
      <c r="F4251"/>
      <c r="G4251"/>
      <c r="H4251"/>
      <c r="J4251"/>
      <c r="K4251"/>
      <c r="L4251"/>
    </row>
    <row r="4252" spans="1:12">
      <c r="A4252"/>
      <c r="B4252"/>
      <c r="C4252"/>
      <c r="D4252"/>
      <c r="E4252"/>
      <c r="F4252"/>
      <c r="G4252"/>
      <c r="H4252"/>
      <c r="J4252"/>
      <c r="K4252"/>
      <c r="L4252"/>
    </row>
    <row r="4253" spans="1:12">
      <c r="A4253"/>
      <c r="B4253"/>
      <c r="C4253"/>
      <c r="D4253"/>
      <c r="E4253"/>
      <c r="F4253"/>
      <c r="G4253"/>
      <c r="H4253"/>
      <c r="J4253"/>
      <c r="K4253"/>
      <c r="L4253"/>
    </row>
    <row r="4254" spans="1:12">
      <c r="A4254"/>
      <c r="B4254"/>
      <c r="C4254"/>
      <c r="D4254"/>
      <c r="E4254"/>
      <c r="F4254"/>
      <c r="G4254"/>
      <c r="H4254"/>
      <c r="J4254"/>
      <c r="K4254"/>
      <c r="L4254"/>
    </row>
    <row r="4255" spans="1:12">
      <c r="A4255"/>
      <c r="B4255"/>
      <c r="C4255"/>
      <c r="D4255"/>
      <c r="E4255"/>
      <c r="F4255"/>
      <c r="G4255"/>
      <c r="H4255"/>
      <c r="J4255"/>
      <c r="K4255"/>
      <c r="L4255"/>
    </row>
    <row r="4256" spans="1:12">
      <c r="A4256"/>
      <c r="B4256"/>
      <c r="C4256"/>
      <c r="D4256"/>
      <c r="E4256"/>
      <c r="F4256"/>
      <c r="G4256"/>
      <c r="H4256"/>
      <c r="J4256"/>
      <c r="K4256"/>
      <c r="L4256"/>
    </row>
    <row r="4257" spans="1:12">
      <c r="A4257"/>
      <c r="B4257"/>
      <c r="C4257"/>
      <c r="D4257"/>
      <c r="E4257"/>
      <c r="F4257"/>
      <c r="G4257"/>
      <c r="H4257"/>
      <c r="J4257"/>
      <c r="K4257"/>
      <c r="L4257"/>
    </row>
    <row r="4258" spans="1:12">
      <c r="A4258"/>
      <c r="B4258"/>
      <c r="C4258"/>
      <c r="D4258"/>
      <c r="E4258"/>
      <c r="F4258"/>
      <c r="G4258"/>
      <c r="H4258"/>
      <c r="J4258"/>
      <c r="K4258"/>
      <c r="L4258"/>
    </row>
    <row r="4259" spans="1:12">
      <c r="A4259"/>
      <c r="B4259"/>
      <c r="C4259"/>
      <c r="D4259"/>
      <c r="E4259"/>
      <c r="F4259"/>
      <c r="G4259"/>
      <c r="H4259"/>
      <c r="J4259"/>
      <c r="K4259"/>
      <c r="L4259"/>
    </row>
    <row r="4260" spans="1:12">
      <c r="A4260"/>
      <c r="B4260"/>
      <c r="C4260"/>
      <c r="D4260"/>
      <c r="E4260"/>
      <c r="F4260"/>
      <c r="G4260"/>
      <c r="H4260"/>
      <c r="J4260"/>
      <c r="K4260"/>
      <c r="L4260"/>
    </row>
    <row r="4261" spans="1:12">
      <c r="A4261"/>
      <c r="B4261"/>
      <c r="C4261"/>
      <c r="D4261"/>
      <c r="E4261"/>
      <c r="F4261"/>
      <c r="G4261"/>
      <c r="H4261"/>
      <c r="J4261"/>
      <c r="K4261"/>
      <c r="L4261"/>
    </row>
    <row r="4262" spans="1:12">
      <c r="A4262"/>
      <c r="B4262"/>
      <c r="C4262"/>
      <c r="D4262"/>
      <c r="E4262"/>
      <c r="F4262"/>
      <c r="G4262"/>
      <c r="H4262"/>
      <c r="J4262"/>
      <c r="K4262"/>
      <c r="L4262"/>
    </row>
    <row r="4263" spans="1:12">
      <c r="A4263"/>
      <c r="B4263"/>
      <c r="C4263"/>
      <c r="D4263"/>
      <c r="E4263"/>
      <c r="F4263"/>
      <c r="G4263"/>
      <c r="H4263"/>
      <c r="J4263"/>
      <c r="K4263"/>
      <c r="L4263"/>
    </row>
    <row r="4264" spans="1:12">
      <c r="A4264"/>
      <c r="B4264"/>
      <c r="C4264"/>
      <c r="D4264"/>
      <c r="E4264"/>
      <c r="F4264"/>
      <c r="G4264"/>
      <c r="H4264"/>
      <c r="J4264"/>
      <c r="K4264"/>
      <c r="L4264"/>
    </row>
    <row r="4265" spans="1:12">
      <c r="A4265"/>
      <c r="B4265"/>
      <c r="C4265"/>
      <c r="D4265"/>
      <c r="E4265"/>
      <c r="F4265"/>
      <c r="G4265"/>
      <c r="H4265"/>
      <c r="J4265"/>
      <c r="K4265"/>
      <c r="L4265"/>
    </row>
    <row r="4266" spans="1:12">
      <c r="A4266"/>
      <c r="B4266"/>
      <c r="C4266"/>
      <c r="D4266"/>
      <c r="E4266"/>
      <c r="F4266"/>
      <c r="G4266"/>
      <c r="H4266"/>
      <c r="J4266"/>
      <c r="K4266"/>
      <c r="L4266"/>
    </row>
    <row r="4267" spans="1:12">
      <c r="A4267"/>
      <c r="B4267"/>
      <c r="C4267"/>
      <c r="D4267"/>
      <c r="E4267"/>
      <c r="F4267"/>
      <c r="G4267"/>
      <c r="H4267"/>
      <c r="J4267"/>
      <c r="K4267"/>
      <c r="L4267"/>
    </row>
    <row r="4268" spans="1:12">
      <c r="A4268"/>
      <c r="B4268"/>
      <c r="C4268"/>
      <c r="D4268"/>
      <c r="E4268"/>
      <c r="F4268"/>
      <c r="G4268"/>
      <c r="H4268"/>
      <c r="J4268"/>
      <c r="K4268"/>
      <c r="L4268"/>
    </row>
    <row r="4269" spans="1:12">
      <c r="A4269"/>
      <c r="B4269"/>
      <c r="C4269"/>
      <c r="D4269"/>
      <c r="E4269"/>
      <c r="F4269"/>
      <c r="G4269"/>
      <c r="H4269"/>
      <c r="J4269"/>
      <c r="K4269"/>
      <c r="L4269"/>
    </row>
    <row r="4270" spans="1:12">
      <c r="A4270"/>
      <c r="B4270"/>
      <c r="C4270"/>
      <c r="D4270"/>
      <c r="E4270"/>
      <c r="F4270"/>
      <c r="G4270"/>
      <c r="H4270"/>
      <c r="J4270"/>
      <c r="K4270"/>
      <c r="L4270"/>
    </row>
    <row r="4271" spans="1:12">
      <c r="A4271"/>
      <c r="B4271"/>
      <c r="C4271"/>
      <c r="D4271"/>
      <c r="E4271"/>
      <c r="F4271"/>
      <c r="G4271"/>
      <c r="H4271"/>
      <c r="J4271"/>
      <c r="K4271"/>
      <c r="L4271"/>
    </row>
    <row r="4272" spans="1:12">
      <c r="A4272"/>
      <c r="B4272"/>
      <c r="C4272"/>
      <c r="D4272"/>
      <c r="E4272"/>
      <c r="F4272"/>
      <c r="G4272"/>
      <c r="H4272"/>
      <c r="J4272"/>
      <c r="K4272"/>
      <c r="L4272"/>
    </row>
    <row r="4273" spans="1:12">
      <c r="A4273"/>
      <c r="B4273"/>
      <c r="C4273"/>
      <c r="D4273"/>
      <c r="E4273"/>
      <c r="F4273"/>
      <c r="G4273"/>
      <c r="H4273"/>
      <c r="J4273"/>
      <c r="K4273"/>
      <c r="L4273"/>
    </row>
    <row r="4274" spans="1:12">
      <c r="A4274"/>
      <c r="B4274"/>
      <c r="C4274"/>
      <c r="D4274"/>
      <c r="E4274"/>
      <c r="F4274"/>
      <c r="G4274"/>
      <c r="H4274"/>
      <c r="J4274"/>
      <c r="K4274"/>
      <c r="L4274"/>
    </row>
    <row r="4275" spans="1:12">
      <c r="A4275"/>
      <c r="B4275"/>
      <c r="C4275"/>
      <c r="D4275"/>
      <c r="E4275"/>
      <c r="F4275"/>
      <c r="G4275"/>
      <c r="H4275"/>
      <c r="J4275"/>
      <c r="K4275"/>
      <c r="L4275"/>
    </row>
    <row r="4276" spans="1:12">
      <c r="A4276"/>
      <c r="B4276"/>
      <c r="C4276"/>
      <c r="D4276"/>
      <c r="E4276"/>
      <c r="F4276"/>
      <c r="G4276"/>
      <c r="H4276"/>
      <c r="J4276"/>
      <c r="K4276"/>
      <c r="L4276"/>
    </row>
    <row r="4277" spans="1:12">
      <c r="A4277"/>
      <c r="B4277"/>
      <c r="C4277"/>
      <c r="D4277"/>
      <c r="E4277"/>
      <c r="F4277"/>
      <c r="G4277"/>
      <c r="H4277"/>
      <c r="J4277"/>
      <c r="K4277"/>
      <c r="L4277"/>
    </row>
    <row r="4278" spans="1:12">
      <c r="A4278"/>
      <c r="B4278"/>
      <c r="C4278"/>
      <c r="D4278"/>
      <c r="E4278"/>
      <c r="F4278"/>
      <c r="G4278"/>
      <c r="H4278"/>
      <c r="J4278"/>
      <c r="K4278"/>
      <c r="L4278"/>
    </row>
    <row r="4279" spans="1:12">
      <c r="A4279"/>
      <c r="B4279"/>
      <c r="C4279"/>
      <c r="D4279"/>
      <c r="E4279"/>
      <c r="F4279"/>
      <c r="G4279"/>
      <c r="H4279"/>
      <c r="J4279"/>
      <c r="K4279"/>
      <c r="L4279"/>
    </row>
    <row r="4280" spans="1:12">
      <c r="A4280"/>
      <c r="B4280"/>
      <c r="C4280"/>
      <c r="D4280"/>
      <c r="E4280"/>
      <c r="F4280"/>
      <c r="G4280"/>
      <c r="H4280"/>
      <c r="J4280"/>
      <c r="K4280"/>
      <c r="L4280"/>
    </row>
    <row r="4281" spans="1:12">
      <c r="A4281"/>
      <c r="B4281"/>
      <c r="C4281"/>
      <c r="D4281"/>
      <c r="E4281"/>
      <c r="F4281"/>
      <c r="G4281"/>
      <c r="H4281"/>
      <c r="J4281"/>
      <c r="K4281"/>
      <c r="L4281"/>
    </row>
    <row r="4282" spans="1:12">
      <c r="A4282"/>
      <c r="B4282"/>
      <c r="C4282"/>
      <c r="D4282"/>
      <c r="E4282"/>
      <c r="F4282"/>
      <c r="G4282"/>
      <c r="H4282"/>
      <c r="J4282"/>
      <c r="K4282"/>
      <c r="L4282"/>
    </row>
    <row r="4283" spans="1:12">
      <c r="A4283"/>
      <c r="B4283"/>
      <c r="C4283"/>
      <c r="D4283"/>
      <c r="E4283"/>
      <c r="F4283"/>
      <c r="G4283"/>
      <c r="H4283"/>
      <c r="J4283"/>
      <c r="K4283"/>
      <c r="L4283"/>
    </row>
    <row r="4284" spans="1:12">
      <c r="A4284"/>
      <c r="B4284"/>
      <c r="C4284"/>
      <c r="D4284"/>
      <c r="E4284"/>
      <c r="F4284"/>
      <c r="G4284"/>
      <c r="H4284"/>
      <c r="J4284"/>
      <c r="K4284"/>
      <c r="L4284"/>
    </row>
    <row r="4285" spans="1:12">
      <c r="A4285"/>
      <c r="B4285"/>
      <c r="C4285"/>
      <c r="D4285"/>
      <c r="E4285"/>
      <c r="F4285"/>
      <c r="G4285"/>
      <c r="H4285"/>
      <c r="J4285"/>
      <c r="K4285"/>
      <c r="L4285"/>
    </row>
    <row r="4286" spans="1:12">
      <c r="A4286"/>
      <c r="B4286"/>
      <c r="C4286"/>
      <c r="D4286"/>
      <c r="E4286"/>
      <c r="F4286"/>
      <c r="G4286"/>
      <c r="H4286"/>
      <c r="J4286"/>
      <c r="K4286"/>
      <c r="L4286"/>
    </row>
    <row r="4287" spans="1:12">
      <c r="A4287"/>
      <c r="B4287"/>
      <c r="C4287"/>
      <c r="D4287"/>
      <c r="E4287"/>
      <c r="F4287"/>
      <c r="G4287"/>
      <c r="H4287"/>
      <c r="J4287"/>
      <c r="K4287"/>
      <c r="L4287"/>
    </row>
    <row r="4288" spans="1:12">
      <c r="A4288"/>
      <c r="B4288"/>
      <c r="C4288"/>
      <c r="D4288"/>
      <c r="E4288"/>
      <c r="F4288"/>
      <c r="G4288"/>
      <c r="H4288"/>
      <c r="J4288"/>
      <c r="K4288"/>
      <c r="L4288"/>
    </row>
    <row r="4289" spans="1:12">
      <c r="A4289"/>
      <c r="B4289"/>
      <c r="C4289"/>
      <c r="D4289"/>
      <c r="E4289"/>
      <c r="F4289"/>
      <c r="G4289"/>
      <c r="H4289"/>
      <c r="J4289"/>
      <c r="K4289"/>
      <c r="L4289"/>
    </row>
    <row r="4290" spans="1:12">
      <c r="A4290"/>
      <c r="B4290"/>
      <c r="C4290"/>
      <c r="D4290"/>
      <c r="E4290"/>
      <c r="F4290"/>
      <c r="G4290"/>
      <c r="H4290"/>
      <c r="J4290"/>
      <c r="K4290"/>
      <c r="L4290"/>
    </row>
    <row r="4291" spans="1:12">
      <c r="A4291"/>
      <c r="B4291"/>
      <c r="C4291"/>
      <c r="D4291"/>
      <c r="E4291"/>
      <c r="F4291"/>
      <c r="G4291"/>
      <c r="H4291"/>
      <c r="J4291"/>
      <c r="K4291"/>
      <c r="L4291"/>
    </row>
    <row r="4292" spans="1:12">
      <c r="A4292"/>
      <c r="B4292"/>
      <c r="C4292"/>
      <c r="D4292"/>
      <c r="E4292"/>
      <c r="F4292"/>
      <c r="G4292"/>
      <c r="H4292"/>
      <c r="J4292"/>
      <c r="K4292"/>
      <c r="L4292"/>
    </row>
    <row r="4293" spans="1:12">
      <c r="A4293"/>
      <c r="B4293"/>
      <c r="C4293"/>
      <c r="D4293"/>
      <c r="E4293"/>
      <c r="F4293"/>
      <c r="G4293"/>
      <c r="H4293"/>
      <c r="J4293"/>
      <c r="K4293"/>
      <c r="L4293"/>
    </row>
    <row r="4294" spans="1:12">
      <c r="A4294"/>
      <c r="B4294"/>
      <c r="C4294"/>
      <c r="D4294"/>
      <c r="E4294"/>
      <c r="F4294"/>
      <c r="G4294"/>
      <c r="H4294"/>
      <c r="J4294"/>
      <c r="K4294"/>
      <c r="L4294"/>
    </row>
    <row r="4295" spans="1:12">
      <c r="A4295"/>
      <c r="B4295"/>
      <c r="C4295"/>
      <c r="D4295"/>
      <c r="E4295"/>
      <c r="F4295"/>
      <c r="G4295"/>
      <c r="H4295"/>
      <c r="J4295"/>
      <c r="K4295"/>
      <c r="L4295"/>
    </row>
    <row r="4296" spans="1:12">
      <c r="A4296"/>
      <c r="B4296"/>
      <c r="C4296"/>
      <c r="D4296"/>
      <c r="E4296"/>
      <c r="F4296"/>
      <c r="G4296"/>
      <c r="H4296"/>
      <c r="J4296"/>
      <c r="K4296"/>
      <c r="L4296"/>
    </row>
    <row r="4297" spans="1:12">
      <c r="A4297"/>
      <c r="B4297"/>
      <c r="C4297"/>
      <c r="D4297"/>
      <c r="E4297"/>
      <c r="F4297"/>
      <c r="G4297"/>
      <c r="H4297"/>
      <c r="J4297"/>
      <c r="K4297"/>
      <c r="L4297"/>
    </row>
    <row r="4298" spans="1:12">
      <c r="A4298"/>
      <c r="B4298"/>
      <c r="C4298"/>
      <c r="D4298"/>
      <c r="E4298"/>
      <c r="F4298"/>
      <c r="G4298"/>
      <c r="H4298"/>
      <c r="J4298"/>
      <c r="K4298"/>
      <c r="L4298"/>
    </row>
    <row r="4299" spans="1:12">
      <c r="A4299"/>
      <c r="B4299"/>
      <c r="C4299"/>
      <c r="D4299"/>
      <c r="E4299"/>
      <c r="F4299"/>
      <c r="G4299"/>
      <c r="H4299"/>
      <c r="J4299"/>
      <c r="K4299"/>
      <c r="L4299"/>
    </row>
    <row r="4300" spans="1:12">
      <c r="A4300"/>
      <c r="B4300"/>
      <c r="C4300"/>
      <c r="D4300"/>
      <c r="E4300"/>
      <c r="F4300"/>
      <c r="G4300"/>
      <c r="H4300"/>
      <c r="J4300"/>
      <c r="K4300"/>
      <c r="L4300"/>
    </row>
    <row r="4301" spans="1:12">
      <c r="A4301"/>
      <c r="B4301"/>
      <c r="C4301"/>
      <c r="D4301"/>
      <c r="E4301"/>
      <c r="F4301"/>
      <c r="G4301"/>
      <c r="H4301"/>
      <c r="J4301"/>
      <c r="K4301"/>
      <c r="L4301"/>
    </row>
    <row r="4302" spans="1:12">
      <c r="A4302"/>
      <c r="B4302"/>
      <c r="C4302"/>
      <c r="D4302"/>
      <c r="E4302"/>
      <c r="F4302"/>
      <c r="G4302"/>
      <c r="H4302"/>
      <c r="J4302"/>
      <c r="K4302"/>
      <c r="L4302"/>
    </row>
    <row r="4303" spans="1:12">
      <c r="A4303"/>
      <c r="B4303"/>
      <c r="C4303"/>
      <c r="D4303"/>
      <c r="E4303"/>
      <c r="F4303"/>
      <c r="G4303"/>
      <c r="H4303"/>
      <c r="J4303"/>
      <c r="K4303"/>
      <c r="L4303"/>
    </row>
    <row r="4304" spans="1:12">
      <c r="A4304"/>
      <c r="B4304"/>
      <c r="C4304"/>
      <c r="D4304"/>
      <c r="E4304"/>
      <c r="F4304"/>
      <c r="G4304"/>
      <c r="H4304"/>
      <c r="J4304"/>
      <c r="K4304"/>
      <c r="L4304"/>
    </row>
    <row r="4305" spans="1:12">
      <c r="A4305"/>
      <c r="B4305"/>
      <c r="C4305"/>
      <c r="D4305"/>
      <c r="E4305"/>
      <c r="F4305"/>
      <c r="G4305"/>
      <c r="H4305"/>
      <c r="J4305"/>
      <c r="K4305"/>
      <c r="L4305"/>
    </row>
    <row r="4306" spans="1:12">
      <c r="A4306"/>
      <c r="B4306"/>
      <c r="C4306"/>
      <c r="D4306"/>
      <c r="E4306"/>
      <c r="F4306"/>
      <c r="G4306"/>
      <c r="H4306"/>
      <c r="J4306"/>
      <c r="K4306"/>
      <c r="L4306"/>
    </row>
    <row r="4307" spans="1:12">
      <c r="A4307"/>
      <c r="B4307"/>
      <c r="C4307"/>
      <c r="D4307"/>
      <c r="E4307"/>
      <c r="F4307"/>
      <c r="G4307"/>
      <c r="H4307"/>
      <c r="J4307"/>
      <c r="K4307"/>
      <c r="L4307"/>
    </row>
    <row r="4308" spans="1:12">
      <c r="A4308"/>
      <c r="B4308"/>
      <c r="C4308"/>
      <c r="D4308"/>
      <c r="E4308"/>
      <c r="F4308"/>
      <c r="G4308"/>
      <c r="H4308"/>
      <c r="J4308"/>
      <c r="K4308"/>
      <c r="L4308"/>
    </row>
    <row r="4309" spans="1:12">
      <c r="A4309"/>
      <c r="B4309"/>
      <c r="C4309"/>
      <c r="D4309"/>
      <c r="E4309"/>
      <c r="F4309"/>
      <c r="G4309"/>
      <c r="H4309"/>
      <c r="J4309"/>
      <c r="K4309"/>
      <c r="L4309"/>
    </row>
    <row r="4310" spans="1:12">
      <c r="A4310"/>
      <c r="B4310"/>
      <c r="C4310"/>
      <c r="D4310"/>
      <c r="E4310"/>
      <c r="F4310"/>
      <c r="G4310"/>
      <c r="H4310"/>
      <c r="J4310"/>
      <c r="K4310"/>
      <c r="L4310"/>
    </row>
    <row r="4311" spans="1:12">
      <c r="A4311"/>
      <c r="B4311"/>
      <c r="C4311"/>
      <c r="D4311"/>
      <c r="E4311"/>
      <c r="F4311"/>
      <c r="G4311"/>
      <c r="H4311"/>
      <c r="J4311"/>
      <c r="K4311"/>
      <c r="L4311"/>
    </row>
    <row r="4312" spans="1:12">
      <c r="A4312"/>
      <c r="B4312"/>
      <c r="C4312"/>
      <c r="D4312"/>
      <c r="E4312"/>
      <c r="F4312"/>
      <c r="G4312"/>
      <c r="H4312"/>
      <c r="J4312"/>
      <c r="K4312"/>
      <c r="L4312"/>
    </row>
    <row r="4313" spans="1:12">
      <c r="A4313"/>
      <c r="B4313"/>
      <c r="C4313"/>
      <c r="D4313"/>
      <c r="E4313"/>
      <c r="F4313"/>
      <c r="G4313"/>
      <c r="H4313"/>
      <c r="J4313"/>
      <c r="K4313"/>
      <c r="L4313"/>
    </row>
    <row r="4314" spans="1:12">
      <c r="A4314"/>
      <c r="B4314"/>
      <c r="C4314"/>
      <c r="D4314"/>
      <c r="E4314"/>
      <c r="F4314"/>
      <c r="G4314"/>
      <c r="H4314"/>
      <c r="J4314"/>
      <c r="K4314"/>
      <c r="L4314"/>
    </row>
    <row r="4315" spans="1:12">
      <c r="A4315"/>
      <c r="B4315"/>
      <c r="C4315"/>
      <c r="D4315"/>
      <c r="E4315"/>
      <c r="F4315"/>
      <c r="G4315"/>
      <c r="H4315"/>
      <c r="J4315"/>
      <c r="K4315"/>
      <c r="L4315"/>
    </row>
    <row r="4316" spans="1:12">
      <c r="A4316"/>
      <c r="B4316"/>
      <c r="C4316"/>
      <c r="D4316"/>
      <c r="E4316"/>
      <c r="F4316"/>
      <c r="G4316"/>
      <c r="H4316"/>
      <c r="J4316"/>
      <c r="K4316"/>
      <c r="L4316"/>
    </row>
    <row r="4317" spans="1:12">
      <c r="A4317"/>
      <c r="B4317"/>
      <c r="C4317"/>
      <c r="D4317"/>
      <c r="E4317"/>
      <c r="F4317"/>
      <c r="G4317"/>
      <c r="H4317"/>
      <c r="J4317"/>
      <c r="K4317"/>
      <c r="L4317"/>
    </row>
    <row r="4318" spans="1:12">
      <c r="A4318"/>
      <c r="B4318"/>
      <c r="C4318"/>
      <c r="D4318"/>
      <c r="E4318"/>
      <c r="F4318"/>
      <c r="G4318"/>
      <c r="H4318"/>
      <c r="J4318"/>
      <c r="K4318"/>
      <c r="L4318"/>
    </row>
    <row r="4319" spans="1:12">
      <c r="A4319"/>
      <c r="B4319"/>
      <c r="C4319"/>
      <c r="D4319"/>
      <c r="E4319"/>
      <c r="F4319"/>
      <c r="G4319"/>
      <c r="H4319"/>
      <c r="J4319"/>
      <c r="K4319"/>
      <c r="L4319"/>
    </row>
    <row r="4320" spans="1:12">
      <c r="A4320"/>
      <c r="B4320"/>
      <c r="C4320"/>
      <c r="D4320"/>
      <c r="E4320"/>
      <c r="F4320"/>
      <c r="G4320"/>
      <c r="H4320"/>
      <c r="J4320"/>
      <c r="K4320"/>
      <c r="L4320"/>
    </row>
    <row r="4321" spans="1:12">
      <c r="A4321"/>
      <c r="B4321"/>
      <c r="C4321"/>
      <c r="D4321"/>
      <c r="E4321"/>
      <c r="F4321"/>
      <c r="G4321"/>
      <c r="H4321"/>
      <c r="J4321"/>
      <c r="K4321"/>
      <c r="L4321"/>
    </row>
    <row r="4322" spans="1:12">
      <c r="A4322"/>
      <c r="B4322"/>
      <c r="C4322"/>
      <c r="D4322"/>
      <c r="E4322"/>
      <c r="F4322"/>
      <c r="G4322"/>
      <c r="H4322"/>
      <c r="J4322"/>
      <c r="K4322"/>
      <c r="L4322"/>
    </row>
    <row r="4323" spans="1:12">
      <c r="A4323"/>
      <c r="B4323"/>
      <c r="C4323"/>
      <c r="D4323"/>
      <c r="E4323"/>
      <c r="F4323"/>
      <c r="G4323"/>
      <c r="H4323"/>
      <c r="J4323"/>
      <c r="K4323"/>
      <c r="L4323"/>
    </row>
    <row r="4324" spans="1:12">
      <c r="A4324"/>
      <c r="B4324"/>
      <c r="C4324"/>
      <c r="D4324"/>
      <c r="E4324"/>
      <c r="F4324"/>
      <c r="G4324"/>
      <c r="H4324"/>
      <c r="J4324"/>
      <c r="K4324"/>
      <c r="L4324"/>
    </row>
    <row r="4325" spans="1:12">
      <c r="A4325"/>
      <c r="B4325"/>
      <c r="C4325"/>
      <c r="D4325"/>
      <c r="E4325"/>
      <c r="F4325"/>
      <c r="G4325"/>
      <c r="H4325"/>
      <c r="J4325"/>
      <c r="K4325"/>
      <c r="L4325"/>
    </row>
    <row r="4326" spans="1:12">
      <c r="A4326"/>
      <c r="B4326"/>
      <c r="C4326"/>
      <c r="D4326"/>
      <c r="E4326"/>
      <c r="F4326"/>
      <c r="G4326"/>
      <c r="H4326"/>
      <c r="J4326"/>
      <c r="K4326"/>
      <c r="L4326"/>
    </row>
    <row r="4327" spans="1:12">
      <c r="A4327"/>
      <c r="B4327"/>
      <c r="C4327"/>
      <c r="D4327"/>
      <c r="E4327"/>
      <c r="F4327"/>
      <c r="G4327"/>
      <c r="H4327"/>
      <c r="J4327"/>
      <c r="K4327"/>
      <c r="L4327"/>
    </row>
    <row r="4328" spans="1:12">
      <c r="A4328"/>
      <c r="B4328"/>
      <c r="C4328"/>
      <c r="D4328"/>
      <c r="E4328"/>
      <c r="F4328"/>
      <c r="G4328"/>
      <c r="H4328"/>
      <c r="J4328"/>
      <c r="K4328"/>
      <c r="L4328"/>
    </row>
    <row r="4329" spans="1:12">
      <c r="A4329"/>
      <c r="B4329"/>
      <c r="C4329"/>
      <c r="D4329"/>
      <c r="E4329"/>
      <c r="F4329"/>
      <c r="G4329"/>
      <c r="H4329"/>
      <c r="J4329"/>
      <c r="K4329"/>
      <c r="L4329"/>
    </row>
    <row r="4330" spans="1:12">
      <c r="A4330"/>
      <c r="B4330"/>
      <c r="C4330"/>
      <c r="D4330"/>
      <c r="E4330"/>
      <c r="F4330"/>
      <c r="G4330"/>
      <c r="H4330"/>
      <c r="J4330"/>
      <c r="K4330"/>
      <c r="L4330"/>
    </row>
    <row r="4331" spans="1:12">
      <c r="A4331"/>
      <c r="B4331"/>
      <c r="C4331"/>
      <c r="D4331"/>
      <c r="E4331"/>
      <c r="F4331"/>
      <c r="G4331"/>
      <c r="H4331"/>
      <c r="J4331"/>
      <c r="K4331"/>
      <c r="L4331"/>
    </row>
    <row r="4332" spans="1:12">
      <c r="A4332"/>
      <c r="B4332"/>
      <c r="C4332"/>
      <c r="D4332"/>
      <c r="E4332"/>
      <c r="F4332"/>
      <c r="G4332"/>
      <c r="H4332"/>
      <c r="J4332"/>
      <c r="K4332"/>
      <c r="L4332"/>
    </row>
    <row r="4333" spans="1:12">
      <c r="A4333"/>
      <c r="B4333"/>
      <c r="C4333"/>
      <c r="D4333"/>
      <c r="E4333"/>
      <c r="F4333"/>
      <c r="G4333"/>
      <c r="H4333"/>
      <c r="J4333"/>
      <c r="K4333"/>
      <c r="L4333"/>
    </row>
    <row r="4334" spans="1:12">
      <c r="A4334"/>
      <c r="B4334"/>
      <c r="C4334"/>
      <c r="D4334"/>
      <c r="E4334"/>
      <c r="F4334"/>
      <c r="G4334"/>
      <c r="H4334"/>
      <c r="J4334"/>
      <c r="K4334"/>
      <c r="L4334"/>
    </row>
    <row r="4335" spans="1:12">
      <c r="A4335"/>
      <c r="B4335"/>
      <c r="C4335"/>
      <c r="D4335"/>
      <c r="E4335"/>
      <c r="F4335"/>
      <c r="G4335"/>
      <c r="H4335"/>
      <c r="J4335"/>
      <c r="K4335"/>
      <c r="L4335"/>
    </row>
    <row r="4336" spans="1:12">
      <c r="A4336"/>
      <c r="B4336"/>
      <c r="C4336"/>
      <c r="D4336"/>
      <c r="E4336"/>
      <c r="F4336"/>
      <c r="G4336"/>
      <c r="H4336"/>
      <c r="J4336"/>
      <c r="K4336"/>
      <c r="L4336"/>
    </row>
    <row r="4337" spans="1:12">
      <c r="A4337"/>
      <c r="B4337"/>
      <c r="C4337"/>
      <c r="D4337"/>
      <c r="E4337"/>
      <c r="F4337"/>
      <c r="G4337"/>
      <c r="H4337"/>
      <c r="J4337"/>
      <c r="K4337"/>
      <c r="L4337"/>
    </row>
    <row r="4338" spans="1:12">
      <c r="A4338"/>
      <c r="B4338"/>
      <c r="C4338"/>
      <c r="D4338"/>
      <c r="E4338"/>
      <c r="F4338"/>
      <c r="G4338"/>
      <c r="H4338"/>
      <c r="J4338"/>
      <c r="K4338"/>
      <c r="L4338"/>
    </row>
    <row r="4339" spans="1:12">
      <c r="A4339"/>
      <c r="B4339"/>
      <c r="C4339"/>
      <c r="D4339"/>
      <c r="E4339"/>
      <c r="F4339"/>
      <c r="G4339"/>
      <c r="H4339"/>
      <c r="J4339"/>
      <c r="K4339"/>
      <c r="L4339"/>
    </row>
    <row r="4340" spans="1:12">
      <c r="A4340"/>
      <c r="B4340"/>
      <c r="C4340"/>
      <c r="D4340"/>
      <c r="E4340"/>
      <c r="F4340"/>
      <c r="G4340"/>
      <c r="H4340"/>
      <c r="J4340"/>
      <c r="K4340"/>
      <c r="L4340"/>
    </row>
    <row r="4341" spans="1:12">
      <c r="A4341"/>
      <c r="B4341"/>
      <c r="C4341"/>
      <c r="D4341"/>
      <c r="E4341"/>
      <c r="F4341"/>
      <c r="G4341"/>
      <c r="H4341"/>
      <c r="J4341"/>
      <c r="K4341"/>
      <c r="L4341"/>
    </row>
    <row r="4342" spans="1:12">
      <c r="A4342"/>
      <c r="B4342"/>
      <c r="C4342"/>
      <c r="D4342"/>
      <c r="E4342"/>
      <c r="F4342"/>
      <c r="G4342"/>
      <c r="H4342"/>
      <c r="J4342"/>
      <c r="K4342"/>
      <c r="L4342"/>
    </row>
    <row r="4343" spans="1:12">
      <c r="A4343"/>
      <c r="B4343"/>
      <c r="C4343"/>
      <c r="D4343"/>
      <c r="E4343"/>
      <c r="F4343"/>
      <c r="G4343"/>
      <c r="H4343"/>
      <c r="J4343"/>
      <c r="K4343"/>
      <c r="L4343"/>
    </row>
    <row r="4344" spans="1:12">
      <c r="A4344"/>
      <c r="B4344"/>
      <c r="C4344"/>
      <c r="D4344"/>
      <c r="E4344"/>
      <c r="F4344"/>
      <c r="G4344"/>
      <c r="H4344"/>
      <c r="J4344"/>
      <c r="K4344"/>
      <c r="L4344"/>
    </row>
    <row r="4345" spans="1:12">
      <c r="A4345"/>
      <c r="B4345"/>
      <c r="C4345"/>
      <c r="D4345"/>
      <c r="E4345"/>
      <c r="F4345"/>
      <c r="G4345"/>
      <c r="H4345"/>
      <c r="J4345"/>
      <c r="K4345"/>
      <c r="L4345"/>
    </row>
    <row r="4346" spans="1:12">
      <c r="A4346"/>
      <c r="B4346"/>
      <c r="C4346"/>
      <c r="D4346"/>
      <c r="E4346"/>
      <c r="F4346"/>
      <c r="G4346"/>
      <c r="H4346"/>
      <c r="J4346"/>
      <c r="K4346"/>
      <c r="L4346"/>
    </row>
    <row r="4347" spans="1:12">
      <c r="A4347"/>
      <c r="B4347"/>
      <c r="C4347"/>
      <c r="D4347"/>
      <c r="E4347"/>
      <c r="F4347"/>
      <c r="G4347"/>
      <c r="H4347"/>
      <c r="J4347"/>
      <c r="K4347"/>
      <c r="L4347"/>
    </row>
    <row r="4348" spans="1:12">
      <c r="A4348"/>
      <c r="B4348"/>
      <c r="C4348"/>
      <c r="D4348"/>
      <c r="E4348"/>
      <c r="F4348"/>
      <c r="G4348"/>
      <c r="H4348"/>
      <c r="J4348"/>
      <c r="K4348"/>
      <c r="L4348"/>
    </row>
    <row r="4349" spans="1:12">
      <c r="A4349"/>
      <c r="B4349"/>
      <c r="C4349"/>
      <c r="D4349"/>
      <c r="E4349"/>
      <c r="F4349"/>
      <c r="G4349"/>
      <c r="H4349"/>
      <c r="J4349"/>
      <c r="K4349"/>
      <c r="L4349"/>
    </row>
    <row r="4350" spans="1:12">
      <c r="A4350"/>
      <c r="B4350"/>
      <c r="C4350"/>
      <c r="D4350"/>
      <c r="E4350"/>
      <c r="F4350"/>
      <c r="G4350"/>
      <c r="H4350"/>
      <c r="J4350"/>
      <c r="K4350"/>
      <c r="L4350"/>
    </row>
    <row r="4351" spans="1:12">
      <c r="A4351"/>
      <c r="B4351"/>
      <c r="C4351"/>
      <c r="D4351"/>
      <c r="E4351"/>
      <c r="F4351"/>
      <c r="G4351"/>
      <c r="H4351"/>
      <c r="J4351"/>
      <c r="K4351"/>
      <c r="L4351"/>
    </row>
    <row r="4352" spans="1:12">
      <c r="A4352"/>
      <c r="B4352"/>
      <c r="C4352"/>
      <c r="D4352"/>
      <c r="E4352"/>
      <c r="F4352"/>
      <c r="G4352"/>
      <c r="H4352"/>
      <c r="J4352"/>
      <c r="K4352"/>
      <c r="L4352"/>
    </row>
    <row r="4353" spans="1:12">
      <c r="A4353"/>
      <c r="B4353"/>
      <c r="C4353"/>
      <c r="D4353"/>
      <c r="E4353"/>
      <c r="F4353"/>
      <c r="G4353"/>
      <c r="H4353"/>
      <c r="J4353"/>
      <c r="K4353"/>
      <c r="L4353"/>
    </row>
    <row r="4354" spans="1:12">
      <c r="A4354"/>
      <c r="B4354"/>
      <c r="C4354"/>
      <c r="D4354"/>
      <c r="E4354"/>
      <c r="F4354"/>
      <c r="G4354"/>
      <c r="H4354"/>
      <c r="J4354"/>
      <c r="K4354"/>
      <c r="L4354"/>
    </row>
    <row r="4355" spans="1:12">
      <c r="A4355"/>
      <c r="B4355"/>
      <c r="C4355"/>
      <c r="D4355"/>
      <c r="E4355"/>
      <c r="F4355"/>
      <c r="G4355"/>
      <c r="H4355"/>
      <c r="J4355"/>
      <c r="K4355"/>
      <c r="L4355"/>
    </row>
    <row r="4356" spans="1:12">
      <c r="A4356"/>
      <c r="B4356"/>
      <c r="C4356"/>
      <c r="D4356"/>
      <c r="E4356"/>
      <c r="F4356"/>
      <c r="G4356"/>
      <c r="H4356"/>
      <c r="J4356"/>
      <c r="K4356"/>
      <c r="L4356"/>
    </row>
    <row r="4357" spans="1:12">
      <c r="A4357"/>
      <c r="B4357"/>
      <c r="C4357"/>
      <c r="D4357"/>
      <c r="E4357"/>
      <c r="F4357"/>
      <c r="G4357"/>
      <c r="H4357"/>
      <c r="J4357"/>
      <c r="K4357"/>
      <c r="L4357"/>
    </row>
    <row r="4358" spans="1:12">
      <c r="A4358"/>
      <c r="B4358"/>
      <c r="C4358"/>
      <c r="D4358"/>
      <c r="E4358"/>
      <c r="F4358"/>
      <c r="G4358"/>
      <c r="H4358"/>
      <c r="J4358"/>
      <c r="K4358"/>
      <c r="L4358"/>
    </row>
    <row r="4359" spans="1:12">
      <c r="A4359"/>
      <c r="B4359"/>
      <c r="C4359"/>
      <c r="D4359"/>
      <c r="E4359"/>
      <c r="F4359"/>
      <c r="G4359"/>
      <c r="H4359"/>
      <c r="J4359"/>
      <c r="K4359"/>
      <c r="L4359"/>
    </row>
    <row r="4360" spans="1:12">
      <c r="A4360"/>
      <c r="B4360"/>
      <c r="C4360"/>
      <c r="D4360"/>
      <c r="E4360"/>
      <c r="F4360"/>
      <c r="G4360"/>
      <c r="H4360"/>
      <c r="J4360"/>
      <c r="K4360"/>
      <c r="L4360"/>
    </row>
    <row r="4361" spans="1:12">
      <c r="A4361"/>
      <c r="B4361"/>
      <c r="C4361"/>
      <c r="D4361"/>
      <c r="E4361"/>
      <c r="F4361"/>
      <c r="G4361"/>
      <c r="H4361"/>
      <c r="J4361"/>
      <c r="K4361"/>
      <c r="L4361"/>
    </row>
    <row r="4362" spans="1:12">
      <c r="A4362"/>
      <c r="B4362"/>
      <c r="C4362"/>
      <c r="D4362"/>
      <c r="E4362"/>
      <c r="F4362"/>
      <c r="G4362"/>
      <c r="H4362"/>
      <c r="J4362"/>
      <c r="K4362"/>
      <c r="L4362"/>
    </row>
    <row r="4363" spans="1:12">
      <c r="A4363"/>
      <c r="B4363"/>
      <c r="C4363"/>
      <c r="D4363"/>
      <c r="E4363"/>
      <c r="F4363"/>
      <c r="G4363"/>
      <c r="H4363"/>
      <c r="J4363"/>
      <c r="K4363"/>
      <c r="L4363"/>
    </row>
    <row r="4364" spans="1:12">
      <c r="A4364"/>
      <c r="B4364"/>
      <c r="C4364"/>
      <c r="D4364"/>
      <c r="E4364"/>
      <c r="F4364"/>
      <c r="G4364"/>
      <c r="H4364"/>
      <c r="J4364"/>
      <c r="K4364"/>
      <c r="L4364"/>
    </row>
    <row r="4365" spans="1:12">
      <c r="A4365"/>
      <c r="B4365"/>
      <c r="C4365"/>
      <c r="D4365"/>
      <c r="E4365"/>
      <c r="F4365"/>
      <c r="G4365"/>
      <c r="H4365"/>
      <c r="J4365"/>
      <c r="K4365"/>
      <c r="L4365"/>
    </row>
    <row r="4366" spans="1:12">
      <c r="A4366"/>
      <c r="B4366"/>
      <c r="C4366"/>
      <c r="D4366"/>
      <c r="E4366"/>
      <c r="F4366"/>
      <c r="G4366"/>
      <c r="H4366"/>
      <c r="J4366"/>
      <c r="K4366"/>
      <c r="L4366"/>
    </row>
    <row r="4367" spans="1:12">
      <c r="A4367"/>
      <c r="B4367"/>
      <c r="C4367"/>
      <c r="D4367"/>
      <c r="E4367"/>
      <c r="F4367"/>
      <c r="G4367"/>
      <c r="H4367"/>
      <c r="J4367"/>
      <c r="K4367"/>
      <c r="L4367"/>
    </row>
    <row r="4368" spans="1:12">
      <c r="A4368"/>
      <c r="B4368"/>
      <c r="C4368"/>
      <c r="D4368"/>
      <c r="E4368"/>
      <c r="F4368"/>
      <c r="G4368"/>
      <c r="H4368"/>
      <c r="J4368"/>
      <c r="K4368"/>
      <c r="L4368"/>
    </row>
    <row r="4369" spans="1:12">
      <c r="A4369"/>
      <c r="B4369"/>
      <c r="C4369"/>
      <c r="D4369"/>
      <c r="E4369"/>
      <c r="F4369"/>
      <c r="G4369"/>
      <c r="H4369"/>
      <c r="J4369"/>
      <c r="K4369"/>
      <c r="L4369"/>
    </row>
    <row r="4370" spans="1:12">
      <c r="A4370"/>
      <c r="B4370"/>
      <c r="C4370"/>
      <c r="D4370"/>
      <c r="E4370"/>
      <c r="F4370"/>
      <c r="G4370"/>
      <c r="H4370"/>
      <c r="J4370"/>
      <c r="K4370"/>
      <c r="L4370"/>
    </row>
    <row r="4371" spans="1:12">
      <c r="A4371"/>
      <c r="B4371"/>
      <c r="C4371"/>
      <c r="D4371"/>
      <c r="E4371"/>
      <c r="F4371"/>
      <c r="G4371"/>
      <c r="H4371"/>
      <c r="J4371"/>
      <c r="K4371"/>
      <c r="L4371"/>
    </row>
    <row r="4372" spans="1:12">
      <c r="A4372"/>
      <c r="B4372"/>
      <c r="C4372"/>
      <c r="D4372"/>
      <c r="E4372"/>
      <c r="F4372"/>
      <c r="G4372"/>
      <c r="H4372"/>
      <c r="J4372"/>
      <c r="K4372"/>
      <c r="L4372"/>
    </row>
    <row r="4373" spans="1:12">
      <c r="A4373"/>
      <c r="B4373"/>
      <c r="C4373"/>
      <c r="D4373"/>
      <c r="E4373"/>
      <c r="F4373"/>
      <c r="G4373"/>
      <c r="H4373"/>
      <c r="J4373"/>
      <c r="K4373"/>
      <c r="L4373"/>
    </row>
    <row r="4374" spans="1:12">
      <c r="A4374"/>
      <c r="B4374"/>
      <c r="C4374"/>
      <c r="D4374"/>
      <c r="E4374"/>
      <c r="F4374"/>
      <c r="G4374"/>
      <c r="H4374"/>
      <c r="J4374"/>
      <c r="K4374"/>
      <c r="L4374"/>
    </row>
    <row r="4375" spans="1:12">
      <c r="A4375"/>
      <c r="B4375"/>
      <c r="C4375"/>
      <c r="D4375"/>
      <c r="E4375"/>
      <c r="F4375"/>
      <c r="G4375"/>
      <c r="H4375"/>
      <c r="J4375"/>
      <c r="K4375"/>
      <c r="L4375"/>
    </row>
    <row r="4376" spans="1:12">
      <c r="A4376"/>
      <c r="B4376"/>
      <c r="C4376"/>
      <c r="D4376"/>
      <c r="E4376"/>
      <c r="F4376"/>
      <c r="G4376"/>
      <c r="H4376"/>
      <c r="J4376"/>
      <c r="K4376"/>
      <c r="L4376"/>
    </row>
    <row r="4377" spans="1:12">
      <c r="A4377"/>
      <c r="B4377"/>
      <c r="C4377"/>
      <c r="D4377"/>
      <c r="E4377"/>
      <c r="F4377"/>
      <c r="G4377"/>
      <c r="H4377"/>
      <c r="J4377"/>
      <c r="K4377"/>
      <c r="L4377"/>
    </row>
    <row r="4378" spans="1:12">
      <c r="A4378"/>
      <c r="B4378"/>
      <c r="C4378"/>
      <c r="D4378"/>
      <c r="E4378"/>
      <c r="F4378"/>
      <c r="G4378"/>
      <c r="H4378"/>
      <c r="J4378"/>
      <c r="K4378"/>
      <c r="L4378"/>
    </row>
    <row r="4379" spans="1:12">
      <c r="A4379"/>
      <c r="B4379"/>
      <c r="C4379"/>
      <c r="D4379"/>
      <c r="E4379"/>
      <c r="F4379"/>
      <c r="G4379"/>
      <c r="H4379"/>
      <c r="J4379"/>
      <c r="K4379"/>
      <c r="L4379"/>
    </row>
    <row r="4380" spans="1:12">
      <c r="A4380"/>
      <c r="B4380"/>
      <c r="C4380"/>
      <c r="D4380"/>
      <c r="E4380"/>
      <c r="F4380"/>
      <c r="G4380"/>
      <c r="H4380"/>
      <c r="J4380"/>
      <c r="K4380"/>
      <c r="L4380"/>
    </row>
    <row r="4381" spans="1:12">
      <c r="A4381"/>
      <c r="B4381"/>
      <c r="C4381"/>
      <c r="D4381"/>
      <c r="E4381"/>
      <c r="F4381"/>
      <c r="G4381"/>
      <c r="H4381"/>
      <c r="J4381"/>
      <c r="K4381"/>
      <c r="L4381"/>
    </row>
    <row r="4382" spans="1:12">
      <c r="A4382"/>
      <c r="B4382"/>
      <c r="C4382"/>
      <c r="D4382"/>
      <c r="E4382"/>
      <c r="F4382"/>
      <c r="G4382"/>
      <c r="H4382"/>
      <c r="J4382"/>
      <c r="K4382"/>
      <c r="L4382"/>
    </row>
    <row r="4383" spans="1:12">
      <c r="A4383"/>
      <c r="B4383"/>
      <c r="C4383"/>
      <c r="D4383"/>
      <c r="E4383"/>
      <c r="F4383"/>
      <c r="G4383"/>
      <c r="H4383"/>
      <c r="J4383"/>
      <c r="K4383"/>
      <c r="L4383"/>
    </row>
    <row r="4384" spans="1:12">
      <c r="A4384"/>
      <c r="B4384"/>
      <c r="C4384"/>
      <c r="D4384"/>
      <c r="E4384"/>
      <c r="F4384"/>
      <c r="G4384"/>
      <c r="H4384"/>
      <c r="J4384"/>
      <c r="K4384"/>
      <c r="L4384"/>
    </row>
    <row r="4385" spans="1:12">
      <c r="A4385"/>
      <c r="B4385"/>
      <c r="C4385"/>
      <c r="D4385"/>
      <c r="E4385"/>
      <c r="F4385"/>
      <c r="G4385"/>
      <c r="H4385"/>
      <c r="J4385"/>
      <c r="K4385"/>
      <c r="L4385"/>
    </row>
    <row r="4386" spans="1:12">
      <c r="A4386"/>
      <c r="B4386"/>
      <c r="C4386"/>
      <c r="D4386"/>
      <c r="E4386"/>
      <c r="F4386"/>
      <c r="G4386"/>
      <c r="H4386"/>
      <c r="J4386"/>
      <c r="K4386"/>
      <c r="L4386"/>
    </row>
    <row r="4387" spans="1:12">
      <c r="A4387"/>
      <c r="B4387"/>
      <c r="C4387"/>
      <c r="D4387"/>
      <c r="E4387"/>
      <c r="F4387"/>
      <c r="G4387"/>
      <c r="H4387"/>
      <c r="J4387"/>
      <c r="K4387"/>
      <c r="L4387"/>
    </row>
    <row r="4388" spans="1:12">
      <c r="A4388"/>
      <c r="B4388"/>
      <c r="C4388"/>
      <c r="D4388"/>
      <c r="E4388"/>
      <c r="F4388"/>
      <c r="G4388"/>
      <c r="H4388"/>
      <c r="J4388"/>
      <c r="K4388"/>
      <c r="L4388"/>
    </row>
    <row r="4389" spans="1:12">
      <c r="A4389"/>
      <c r="B4389"/>
      <c r="C4389"/>
      <c r="D4389"/>
      <c r="E4389"/>
      <c r="F4389"/>
      <c r="G4389"/>
      <c r="H4389"/>
      <c r="J4389"/>
      <c r="K4389"/>
      <c r="L4389"/>
    </row>
    <row r="4390" spans="1:12">
      <c r="A4390"/>
      <c r="B4390"/>
      <c r="C4390"/>
      <c r="D4390"/>
      <c r="E4390"/>
      <c r="F4390"/>
      <c r="G4390"/>
      <c r="H4390"/>
      <c r="J4390"/>
      <c r="K4390"/>
      <c r="L4390"/>
    </row>
    <row r="4391" spans="1:12">
      <c r="A4391"/>
      <c r="B4391"/>
      <c r="C4391"/>
      <c r="D4391"/>
      <c r="E4391"/>
      <c r="F4391"/>
      <c r="G4391"/>
      <c r="H4391"/>
      <c r="J4391"/>
      <c r="K4391"/>
      <c r="L4391"/>
    </row>
    <row r="4392" spans="1:12">
      <c r="A4392"/>
      <c r="B4392"/>
      <c r="C4392"/>
      <c r="D4392"/>
      <c r="E4392"/>
      <c r="F4392"/>
      <c r="G4392"/>
      <c r="H4392"/>
      <c r="J4392"/>
      <c r="K4392"/>
      <c r="L4392"/>
    </row>
    <row r="4393" spans="1:12">
      <c r="A4393"/>
      <c r="B4393"/>
      <c r="C4393"/>
      <c r="D4393"/>
      <c r="E4393"/>
      <c r="F4393"/>
      <c r="G4393"/>
      <c r="H4393"/>
      <c r="J4393"/>
      <c r="K4393"/>
      <c r="L4393"/>
    </row>
    <row r="4394" spans="1:12">
      <c r="A4394"/>
      <c r="B4394"/>
      <c r="C4394"/>
      <c r="D4394"/>
      <c r="E4394"/>
      <c r="F4394"/>
      <c r="G4394"/>
      <c r="H4394"/>
      <c r="J4394"/>
      <c r="K4394"/>
      <c r="L4394"/>
    </row>
    <row r="4395" spans="1:12">
      <c r="A4395"/>
      <c r="B4395"/>
      <c r="C4395"/>
      <c r="D4395"/>
      <c r="E4395"/>
      <c r="F4395"/>
      <c r="G4395"/>
      <c r="H4395"/>
      <c r="J4395"/>
      <c r="K4395"/>
      <c r="L4395"/>
    </row>
    <row r="4396" spans="1:12">
      <c r="A4396"/>
      <c r="B4396"/>
      <c r="C4396"/>
      <c r="D4396"/>
      <c r="E4396"/>
      <c r="F4396"/>
      <c r="G4396"/>
      <c r="H4396"/>
      <c r="J4396"/>
      <c r="K4396"/>
      <c r="L4396"/>
    </row>
    <row r="4397" spans="1:12">
      <c r="A4397"/>
      <c r="B4397"/>
      <c r="C4397"/>
      <c r="D4397"/>
      <c r="E4397"/>
      <c r="F4397"/>
      <c r="G4397"/>
      <c r="H4397"/>
      <c r="J4397"/>
      <c r="K4397"/>
      <c r="L4397"/>
    </row>
    <row r="4398" spans="1:12">
      <c r="A4398"/>
      <c r="B4398"/>
      <c r="C4398"/>
      <c r="D4398"/>
      <c r="E4398"/>
      <c r="F4398"/>
      <c r="G4398"/>
      <c r="H4398"/>
      <c r="J4398"/>
      <c r="K4398"/>
      <c r="L4398"/>
    </row>
    <row r="4399" spans="1:12">
      <c r="A4399"/>
      <c r="B4399"/>
      <c r="C4399"/>
      <c r="D4399"/>
      <c r="E4399"/>
      <c r="F4399"/>
      <c r="G4399"/>
      <c r="H4399"/>
      <c r="J4399"/>
      <c r="K4399"/>
      <c r="L4399"/>
    </row>
    <row r="4400" spans="1:12">
      <c r="A4400"/>
      <c r="B4400"/>
      <c r="C4400"/>
      <c r="D4400"/>
      <c r="E4400"/>
      <c r="F4400"/>
      <c r="G4400"/>
      <c r="H4400"/>
      <c r="J4400"/>
      <c r="K4400"/>
      <c r="L4400"/>
    </row>
    <row r="4401" spans="1:12">
      <c r="A4401"/>
      <c r="B4401"/>
      <c r="C4401"/>
      <c r="D4401"/>
      <c r="E4401"/>
      <c r="F4401"/>
      <c r="G4401"/>
      <c r="H4401"/>
      <c r="J4401"/>
      <c r="K4401"/>
      <c r="L4401"/>
    </row>
    <row r="4402" spans="1:12">
      <c r="A4402"/>
      <c r="B4402"/>
      <c r="C4402"/>
      <c r="D4402"/>
      <c r="E4402"/>
      <c r="F4402"/>
      <c r="G4402"/>
      <c r="H4402"/>
      <c r="J4402"/>
      <c r="K4402"/>
      <c r="L4402"/>
    </row>
    <row r="4403" spans="1:12">
      <c r="A4403"/>
      <c r="B4403"/>
      <c r="C4403"/>
      <c r="D4403"/>
      <c r="E4403"/>
      <c r="F4403"/>
      <c r="G4403"/>
      <c r="H4403"/>
      <c r="J4403"/>
      <c r="K4403"/>
      <c r="L4403"/>
    </row>
    <row r="4404" spans="1:12">
      <c r="A4404"/>
      <c r="B4404"/>
      <c r="C4404"/>
      <c r="D4404"/>
      <c r="E4404"/>
      <c r="F4404"/>
      <c r="G4404"/>
      <c r="H4404"/>
      <c r="J4404"/>
      <c r="K4404"/>
      <c r="L4404"/>
    </row>
    <row r="4405" spans="1:12">
      <c r="A4405"/>
      <c r="B4405"/>
      <c r="C4405"/>
      <c r="D4405"/>
      <c r="E4405"/>
      <c r="F4405"/>
      <c r="G4405"/>
      <c r="H4405"/>
      <c r="J4405"/>
      <c r="K4405"/>
      <c r="L4405"/>
    </row>
    <row r="4406" spans="1:12">
      <c r="A4406"/>
      <c r="B4406"/>
      <c r="C4406"/>
      <c r="D4406"/>
      <c r="E4406"/>
      <c r="F4406"/>
      <c r="G4406"/>
      <c r="H4406"/>
      <c r="J4406"/>
      <c r="K4406"/>
      <c r="L4406"/>
    </row>
    <row r="4407" spans="1:12">
      <c r="A4407"/>
      <c r="B4407"/>
      <c r="C4407"/>
      <c r="D4407"/>
      <c r="E4407"/>
      <c r="F4407"/>
      <c r="G4407"/>
      <c r="H4407"/>
      <c r="J4407"/>
      <c r="K4407"/>
      <c r="L4407"/>
    </row>
    <row r="4408" spans="1:12">
      <c r="A4408"/>
      <c r="B4408"/>
      <c r="C4408"/>
      <c r="D4408"/>
      <c r="E4408"/>
      <c r="F4408"/>
      <c r="G4408"/>
      <c r="H4408"/>
      <c r="J4408"/>
      <c r="K4408"/>
      <c r="L4408"/>
    </row>
    <row r="4409" spans="1:12">
      <c r="A4409"/>
      <c r="B4409"/>
      <c r="C4409"/>
      <c r="D4409"/>
      <c r="E4409"/>
      <c r="F4409"/>
      <c r="G4409"/>
      <c r="H4409"/>
      <c r="J4409"/>
      <c r="K4409"/>
      <c r="L4409"/>
    </row>
    <row r="4410" spans="1:12">
      <c r="A4410"/>
      <c r="B4410"/>
      <c r="C4410"/>
      <c r="D4410"/>
      <c r="E4410"/>
      <c r="F4410"/>
      <c r="G4410"/>
      <c r="H4410"/>
      <c r="J4410"/>
      <c r="K4410"/>
      <c r="L4410"/>
    </row>
    <row r="4411" spans="1:12">
      <c r="A4411"/>
      <c r="B4411"/>
      <c r="C4411"/>
      <c r="D4411"/>
      <c r="E4411"/>
      <c r="F4411"/>
      <c r="G4411"/>
      <c r="H4411"/>
      <c r="J4411"/>
      <c r="K4411"/>
      <c r="L4411"/>
    </row>
    <row r="4412" spans="1:12">
      <c r="A4412"/>
      <c r="B4412"/>
      <c r="C4412"/>
      <c r="D4412"/>
      <c r="E4412"/>
      <c r="F4412"/>
      <c r="G4412"/>
      <c r="H4412"/>
      <c r="J4412"/>
      <c r="K4412"/>
      <c r="L4412"/>
    </row>
    <row r="4413" spans="1:12">
      <c r="A4413"/>
      <c r="B4413"/>
      <c r="C4413"/>
      <c r="D4413"/>
      <c r="E4413"/>
      <c r="F4413"/>
      <c r="G4413"/>
      <c r="H4413"/>
      <c r="J4413"/>
      <c r="K4413"/>
      <c r="L4413"/>
    </row>
    <row r="4414" spans="1:12">
      <c r="A4414"/>
      <c r="B4414"/>
      <c r="C4414"/>
      <c r="D4414"/>
      <c r="E4414"/>
      <c r="F4414"/>
      <c r="G4414"/>
      <c r="H4414"/>
      <c r="J4414"/>
      <c r="K4414"/>
      <c r="L4414"/>
    </row>
    <row r="4415" spans="1:12">
      <c r="A4415"/>
      <c r="B4415"/>
      <c r="C4415"/>
      <c r="D4415"/>
      <c r="E4415"/>
      <c r="F4415"/>
      <c r="G4415"/>
      <c r="H4415"/>
      <c r="J4415"/>
      <c r="K4415"/>
      <c r="L4415"/>
    </row>
    <row r="4416" spans="1:12">
      <c r="A4416"/>
      <c r="B4416"/>
      <c r="C4416"/>
      <c r="D4416"/>
      <c r="E4416"/>
      <c r="F4416"/>
      <c r="G4416"/>
      <c r="H4416"/>
      <c r="J4416"/>
      <c r="K4416"/>
      <c r="L4416"/>
    </row>
    <row r="4417" spans="1:12">
      <c r="A4417"/>
      <c r="B4417"/>
      <c r="C4417"/>
      <c r="D4417"/>
      <c r="E4417"/>
      <c r="F4417"/>
      <c r="G4417"/>
      <c r="H4417"/>
      <c r="J4417"/>
      <c r="K4417"/>
      <c r="L4417"/>
    </row>
    <row r="4418" spans="1:12">
      <c r="A4418"/>
      <c r="B4418"/>
      <c r="C4418"/>
      <c r="D4418"/>
      <c r="E4418"/>
      <c r="F4418"/>
      <c r="G4418"/>
      <c r="H4418"/>
      <c r="J4418"/>
      <c r="K4418"/>
      <c r="L4418"/>
    </row>
    <row r="4419" spans="1:12">
      <c r="A4419"/>
      <c r="B4419"/>
      <c r="C4419"/>
      <c r="D4419"/>
      <c r="E4419"/>
      <c r="F4419"/>
      <c r="G4419"/>
      <c r="H4419"/>
      <c r="J4419"/>
      <c r="K4419"/>
      <c r="L4419"/>
    </row>
    <row r="4420" spans="1:12">
      <c r="A4420"/>
      <c r="B4420"/>
      <c r="C4420"/>
      <c r="D4420"/>
      <c r="E4420"/>
      <c r="F4420"/>
      <c r="G4420"/>
      <c r="H4420"/>
      <c r="J4420"/>
      <c r="K4420"/>
      <c r="L4420"/>
    </row>
    <row r="4421" spans="1:12">
      <c r="A4421"/>
      <c r="B4421"/>
      <c r="C4421"/>
      <c r="D4421"/>
      <c r="E4421"/>
      <c r="F4421"/>
      <c r="G4421"/>
      <c r="H4421"/>
      <c r="J4421"/>
      <c r="K4421"/>
      <c r="L4421"/>
    </row>
    <row r="4422" spans="1:12">
      <c r="A4422"/>
      <c r="B4422"/>
      <c r="C4422"/>
      <c r="D4422"/>
      <c r="E4422"/>
      <c r="F4422"/>
      <c r="G4422"/>
      <c r="H4422"/>
      <c r="J4422"/>
      <c r="K4422"/>
      <c r="L4422"/>
    </row>
    <row r="4423" spans="1:12">
      <c r="A4423"/>
      <c r="B4423"/>
      <c r="C4423"/>
      <c r="D4423"/>
      <c r="E4423"/>
      <c r="F4423"/>
      <c r="G4423"/>
      <c r="H4423"/>
      <c r="J4423"/>
      <c r="K4423"/>
      <c r="L4423"/>
    </row>
    <row r="4424" spans="1:12">
      <c r="A4424"/>
      <c r="B4424"/>
      <c r="C4424"/>
      <c r="D4424"/>
      <c r="E4424"/>
      <c r="F4424"/>
      <c r="G4424"/>
      <c r="H4424"/>
      <c r="J4424"/>
      <c r="K4424"/>
      <c r="L4424"/>
    </row>
    <row r="4425" spans="1:12">
      <c r="A4425"/>
      <c r="B4425"/>
      <c r="C4425"/>
      <c r="D4425"/>
      <c r="E4425"/>
      <c r="F4425"/>
      <c r="G4425"/>
      <c r="H4425"/>
      <c r="J4425"/>
      <c r="K4425"/>
      <c r="L4425"/>
    </row>
    <row r="4426" spans="1:12">
      <c r="A4426"/>
      <c r="B4426"/>
      <c r="C4426"/>
      <c r="D4426"/>
      <c r="E4426"/>
      <c r="F4426"/>
      <c r="G4426"/>
      <c r="H4426"/>
      <c r="J4426"/>
      <c r="K4426"/>
      <c r="L4426"/>
    </row>
    <row r="4427" spans="1:12">
      <c r="A4427"/>
      <c r="B4427"/>
      <c r="C4427"/>
      <c r="D4427"/>
      <c r="E4427"/>
      <c r="F4427"/>
      <c r="G4427"/>
      <c r="H4427"/>
      <c r="J4427"/>
      <c r="K4427"/>
      <c r="L4427"/>
    </row>
    <row r="4428" spans="1:12">
      <c r="A4428"/>
      <c r="B4428"/>
      <c r="C4428"/>
      <c r="D4428"/>
      <c r="E4428"/>
      <c r="F4428"/>
      <c r="G4428"/>
      <c r="H4428"/>
      <c r="J4428"/>
      <c r="K4428"/>
      <c r="L4428"/>
    </row>
    <row r="4429" spans="1:12">
      <c r="A4429"/>
      <c r="B4429"/>
      <c r="C4429"/>
      <c r="D4429"/>
      <c r="E4429"/>
      <c r="F4429"/>
      <c r="G4429"/>
      <c r="H4429"/>
      <c r="J4429"/>
      <c r="K4429"/>
      <c r="L4429"/>
    </row>
    <row r="4430" spans="1:12">
      <c r="A4430"/>
      <c r="B4430"/>
      <c r="C4430"/>
      <c r="D4430"/>
      <c r="E4430"/>
      <c r="F4430"/>
      <c r="G4430"/>
      <c r="H4430"/>
      <c r="J4430"/>
      <c r="K4430"/>
      <c r="L4430"/>
    </row>
    <row r="4431" spans="1:12">
      <c r="A4431"/>
      <c r="B4431"/>
      <c r="C4431"/>
      <c r="D4431"/>
      <c r="E4431"/>
      <c r="F4431"/>
      <c r="G4431"/>
      <c r="H4431"/>
      <c r="J4431"/>
      <c r="K4431"/>
      <c r="L4431"/>
    </row>
    <row r="4432" spans="1:12">
      <c r="A4432"/>
      <c r="B4432"/>
      <c r="C4432"/>
      <c r="D4432"/>
      <c r="E4432"/>
      <c r="F4432"/>
      <c r="G4432"/>
      <c r="H4432"/>
      <c r="J4432"/>
      <c r="K4432"/>
      <c r="L4432"/>
    </row>
    <row r="4433" spans="1:12">
      <c r="A4433"/>
      <c r="B4433"/>
      <c r="C4433"/>
      <c r="D4433"/>
      <c r="E4433"/>
      <c r="F4433"/>
      <c r="G4433"/>
      <c r="H4433"/>
      <c r="J4433"/>
      <c r="K4433"/>
      <c r="L4433"/>
    </row>
    <row r="4434" spans="1:12">
      <c r="A4434"/>
      <c r="B4434"/>
      <c r="C4434"/>
      <c r="D4434"/>
      <c r="E4434"/>
      <c r="F4434"/>
      <c r="G4434"/>
      <c r="H4434"/>
      <c r="J4434"/>
      <c r="K4434"/>
      <c r="L4434"/>
    </row>
    <row r="4435" spans="1:12">
      <c r="A4435"/>
      <c r="B4435"/>
      <c r="C4435"/>
      <c r="D4435"/>
      <c r="E4435"/>
      <c r="F4435"/>
      <c r="G4435"/>
      <c r="H4435"/>
      <c r="J4435"/>
      <c r="K4435"/>
      <c r="L4435"/>
    </row>
    <row r="4436" spans="1:12">
      <c r="A4436"/>
      <c r="B4436"/>
      <c r="C4436"/>
      <c r="D4436"/>
      <c r="E4436"/>
      <c r="F4436"/>
      <c r="G4436"/>
      <c r="H4436"/>
      <c r="J4436"/>
      <c r="K4436"/>
      <c r="L4436"/>
    </row>
    <row r="4437" spans="1:12">
      <c r="A4437"/>
      <c r="B4437"/>
      <c r="C4437"/>
      <c r="D4437"/>
      <c r="E4437"/>
      <c r="F4437"/>
      <c r="G4437"/>
      <c r="H4437"/>
      <c r="J4437"/>
      <c r="K4437"/>
      <c r="L4437"/>
    </row>
    <row r="4438" spans="1:12">
      <c r="A4438"/>
      <c r="B4438"/>
      <c r="C4438"/>
      <c r="D4438"/>
      <c r="E4438"/>
      <c r="F4438"/>
      <c r="G4438"/>
      <c r="H4438"/>
      <c r="J4438"/>
      <c r="K4438"/>
      <c r="L4438"/>
    </row>
    <row r="4439" spans="1:12">
      <c r="A4439"/>
      <c r="B4439"/>
      <c r="C4439"/>
      <c r="D4439"/>
      <c r="E4439"/>
      <c r="F4439"/>
      <c r="G4439"/>
      <c r="H4439"/>
      <c r="J4439"/>
      <c r="K4439"/>
      <c r="L4439"/>
    </row>
    <row r="4440" spans="1:12">
      <c r="A4440"/>
      <c r="B4440"/>
      <c r="C4440"/>
      <c r="D4440"/>
      <c r="E4440"/>
      <c r="F4440"/>
      <c r="G4440"/>
      <c r="H4440"/>
      <c r="J4440"/>
      <c r="K4440"/>
      <c r="L4440"/>
    </row>
    <row r="4441" spans="1:12">
      <c r="A4441"/>
      <c r="B4441"/>
      <c r="C4441"/>
      <c r="D4441"/>
      <c r="E4441"/>
      <c r="F4441"/>
      <c r="G4441"/>
      <c r="H4441"/>
      <c r="J4441"/>
      <c r="K4441"/>
      <c r="L4441"/>
    </row>
    <row r="4442" spans="1:12">
      <c r="A4442"/>
      <c r="B4442"/>
      <c r="C4442"/>
      <c r="D4442"/>
      <c r="E4442"/>
      <c r="F4442"/>
      <c r="G4442"/>
      <c r="H4442"/>
      <c r="J4442"/>
      <c r="K4442"/>
      <c r="L4442"/>
    </row>
    <row r="4443" spans="1:12">
      <c r="A4443"/>
      <c r="B4443"/>
      <c r="C4443"/>
      <c r="D4443"/>
      <c r="E4443"/>
      <c r="F4443"/>
      <c r="G4443"/>
      <c r="H4443"/>
      <c r="J4443"/>
      <c r="K4443"/>
      <c r="L4443"/>
    </row>
    <row r="4444" spans="1:12">
      <c r="A4444"/>
      <c r="B4444"/>
      <c r="C4444"/>
      <c r="D4444"/>
      <c r="E4444"/>
      <c r="F4444"/>
      <c r="G4444"/>
      <c r="H4444"/>
      <c r="J4444"/>
      <c r="K4444"/>
      <c r="L4444"/>
    </row>
    <row r="4445" spans="1:12">
      <c r="A4445"/>
      <c r="B4445"/>
      <c r="C4445"/>
      <c r="D4445"/>
      <c r="E4445"/>
      <c r="F4445"/>
      <c r="G4445"/>
      <c r="H4445"/>
      <c r="J4445"/>
      <c r="K4445"/>
      <c r="L4445"/>
    </row>
    <row r="4446" spans="1:12">
      <c r="A4446"/>
      <c r="B4446"/>
      <c r="C4446"/>
      <c r="D4446"/>
      <c r="E4446"/>
      <c r="F4446"/>
      <c r="G4446"/>
      <c r="H4446"/>
      <c r="J4446"/>
      <c r="K4446"/>
      <c r="L4446"/>
    </row>
    <row r="4447" spans="1:12">
      <c r="A4447"/>
      <c r="B4447"/>
      <c r="C4447"/>
      <c r="D4447"/>
      <c r="E4447"/>
      <c r="F4447"/>
      <c r="G4447"/>
      <c r="H4447"/>
      <c r="J4447"/>
      <c r="K4447"/>
      <c r="L4447"/>
    </row>
    <row r="4448" spans="1:12">
      <c r="A4448"/>
      <c r="B4448"/>
      <c r="C4448"/>
      <c r="D4448"/>
      <c r="E4448"/>
      <c r="F4448"/>
      <c r="G4448"/>
      <c r="H4448"/>
      <c r="J4448"/>
      <c r="K4448"/>
      <c r="L4448"/>
    </row>
    <row r="4449" spans="1:12">
      <c r="A4449"/>
      <c r="B4449"/>
      <c r="C4449"/>
      <c r="D4449"/>
      <c r="E4449"/>
      <c r="F4449"/>
      <c r="G4449"/>
      <c r="H4449"/>
      <c r="J4449"/>
      <c r="K4449"/>
      <c r="L4449"/>
    </row>
    <row r="4450" spans="1:12">
      <c r="A4450"/>
      <c r="B4450"/>
      <c r="C4450"/>
      <c r="D4450"/>
      <c r="E4450"/>
      <c r="F4450"/>
      <c r="G4450"/>
      <c r="H4450"/>
      <c r="J4450"/>
      <c r="K4450"/>
      <c r="L4450"/>
    </row>
    <row r="4451" spans="1:12">
      <c r="A4451"/>
      <c r="B4451"/>
      <c r="C4451"/>
      <c r="D4451"/>
      <c r="E4451"/>
      <c r="F4451"/>
      <c r="G4451"/>
      <c r="H4451"/>
      <c r="J4451"/>
      <c r="K4451"/>
      <c r="L4451"/>
    </row>
    <row r="4452" spans="1:12">
      <c r="A4452"/>
      <c r="B4452"/>
      <c r="C4452"/>
      <c r="D4452"/>
      <c r="E4452"/>
      <c r="F4452"/>
      <c r="G4452"/>
      <c r="H4452"/>
      <c r="J4452"/>
      <c r="K4452"/>
      <c r="L4452"/>
    </row>
    <row r="4453" spans="1:12">
      <c r="A4453"/>
      <c r="B4453"/>
      <c r="C4453"/>
      <c r="D4453"/>
      <c r="E4453"/>
      <c r="F4453"/>
      <c r="G4453"/>
      <c r="H4453"/>
      <c r="J4453"/>
      <c r="K4453"/>
      <c r="L4453"/>
    </row>
    <row r="4454" spans="1:12">
      <c r="A4454"/>
      <c r="B4454"/>
      <c r="C4454"/>
      <c r="D4454"/>
      <c r="E4454"/>
      <c r="F4454"/>
      <c r="G4454"/>
      <c r="H4454"/>
      <c r="J4454"/>
      <c r="K4454"/>
      <c r="L4454"/>
    </row>
    <row r="4455" spans="1:12">
      <c r="A4455"/>
      <c r="B4455"/>
      <c r="C4455"/>
      <c r="D4455"/>
      <c r="E4455"/>
      <c r="F4455"/>
      <c r="G4455"/>
      <c r="H4455"/>
      <c r="J4455"/>
      <c r="K4455"/>
      <c r="L4455"/>
    </row>
    <row r="4456" spans="1:12">
      <c r="A4456"/>
      <c r="B4456"/>
      <c r="C4456"/>
      <c r="D4456"/>
      <c r="E4456"/>
      <c r="F4456"/>
      <c r="G4456"/>
      <c r="H4456"/>
      <c r="J4456"/>
      <c r="K4456"/>
      <c r="L4456"/>
    </row>
    <row r="4457" spans="1:12">
      <c r="A4457"/>
      <c r="B4457"/>
      <c r="C4457"/>
      <c r="D4457"/>
      <c r="E4457"/>
      <c r="F4457"/>
      <c r="G4457"/>
      <c r="H4457"/>
      <c r="J4457"/>
      <c r="K4457"/>
      <c r="L4457"/>
    </row>
    <row r="4458" spans="1:12">
      <c r="A4458"/>
      <c r="B4458"/>
      <c r="C4458"/>
      <c r="D4458"/>
      <c r="E4458"/>
      <c r="F4458"/>
      <c r="G4458"/>
      <c r="H4458"/>
      <c r="J4458"/>
      <c r="K4458"/>
      <c r="L4458"/>
    </row>
    <row r="4459" spans="1:12">
      <c r="A4459"/>
      <c r="B4459"/>
      <c r="C4459"/>
      <c r="D4459"/>
      <c r="E4459"/>
      <c r="F4459"/>
      <c r="G4459"/>
      <c r="H4459"/>
      <c r="J4459"/>
      <c r="K4459"/>
      <c r="L4459"/>
    </row>
    <row r="4460" spans="1:12">
      <c r="A4460"/>
      <c r="B4460"/>
      <c r="C4460"/>
      <c r="D4460"/>
      <c r="E4460"/>
      <c r="F4460"/>
      <c r="G4460"/>
      <c r="H4460"/>
      <c r="J4460"/>
      <c r="K4460"/>
      <c r="L4460"/>
    </row>
    <row r="4461" spans="1:12">
      <c r="A4461"/>
      <c r="B4461"/>
      <c r="C4461"/>
      <c r="D4461"/>
      <c r="E4461"/>
      <c r="F4461"/>
      <c r="G4461"/>
      <c r="H4461"/>
      <c r="J4461"/>
      <c r="K4461"/>
      <c r="L4461"/>
    </row>
    <row r="4462" spans="1:12">
      <c r="A4462"/>
      <c r="B4462"/>
      <c r="C4462"/>
      <c r="D4462"/>
      <c r="E4462"/>
      <c r="F4462"/>
      <c r="G4462"/>
      <c r="H4462"/>
      <c r="J4462"/>
      <c r="K4462"/>
      <c r="L4462"/>
    </row>
    <row r="4463" spans="1:12">
      <c r="A4463"/>
      <c r="B4463"/>
      <c r="C4463"/>
      <c r="D4463"/>
      <c r="E4463"/>
      <c r="F4463"/>
      <c r="G4463"/>
      <c r="H4463"/>
      <c r="J4463"/>
      <c r="K4463"/>
      <c r="L4463"/>
    </row>
    <row r="4464" spans="1:12">
      <c r="A4464"/>
      <c r="B4464"/>
      <c r="C4464"/>
      <c r="D4464"/>
      <c r="E4464"/>
      <c r="F4464"/>
      <c r="G4464"/>
      <c r="H4464"/>
      <c r="J4464"/>
      <c r="K4464"/>
      <c r="L4464"/>
    </row>
    <row r="4465" spans="1:12">
      <c r="A4465"/>
      <c r="B4465"/>
      <c r="C4465"/>
      <c r="D4465"/>
      <c r="E4465"/>
      <c r="F4465"/>
      <c r="G4465"/>
      <c r="H4465"/>
      <c r="J4465"/>
      <c r="K4465"/>
      <c r="L4465"/>
    </row>
    <row r="4466" spans="1:12">
      <c r="A4466"/>
      <c r="B4466"/>
      <c r="C4466"/>
      <c r="D4466"/>
      <c r="E4466"/>
      <c r="F4466"/>
      <c r="G4466"/>
      <c r="H4466"/>
      <c r="J4466"/>
      <c r="K4466"/>
      <c r="L4466"/>
    </row>
    <row r="4467" spans="1:12">
      <c r="A4467"/>
      <c r="B4467"/>
      <c r="C4467"/>
      <c r="D4467"/>
      <c r="E4467"/>
      <c r="F4467"/>
      <c r="G4467"/>
      <c r="H4467"/>
      <c r="J4467"/>
      <c r="K4467"/>
      <c r="L4467"/>
    </row>
    <row r="4468" spans="1:12">
      <c r="A4468"/>
      <c r="B4468"/>
      <c r="C4468"/>
      <c r="D4468"/>
      <c r="E4468"/>
      <c r="F4468"/>
      <c r="G4468"/>
      <c r="H4468"/>
      <c r="J4468"/>
      <c r="K4468"/>
      <c r="L4468"/>
    </row>
    <row r="4469" spans="1:12">
      <c r="A4469"/>
      <c r="B4469"/>
      <c r="C4469"/>
      <c r="D4469"/>
      <c r="E4469"/>
      <c r="F4469"/>
      <c r="G4469"/>
      <c r="H4469"/>
      <c r="J4469"/>
      <c r="K4469"/>
      <c r="L4469"/>
    </row>
    <row r="4470" spans="1:12">
      <c r="A4470"/>
      <c r="B4470"/>
      <c r="C4470"/>
      <c r="D4470"/>
      <c r="E4470"/>
      <c r="F4470"/>
      <c r="G4470"/>
      <c r="H4470"/>
      <c r="J4470"/>
      <c r="K4470"/>
      <c r="L4470"/>
    </row>
    <row r="4471" spans="1:12">
      <c r="A4471"/>
      <c r="B4471"/>
      <c r="C4471"/>
      <c r="D4471"/>
      <c r="E4471"/>
      <c r="F4471"/>
      <c r="G4471"/>
      <c r="H4471"/>
      <c r="J4471"/>
      <c r="K4471"/>
      <c r="L4471"/>
    </row>
    <row r="4472" spans="1:12">
      <c r="A4472"/>
      <c r="B4472"/>
      <c r="C4472"/>
      <c r="D4472"/>
      <c r="E4472"/>
      <c r="F4472"/>
      <c r="G4472"/>
      <c r="H4472"/>
      <c r="J4472"/>
      <c r="K4472"/>
      <c r="L4472"/>
    </row>
    <row r="4473" spans="1:12">
      <c r="A4473"/>
      <c r="B4473"/>
      <c r="C4473"/>
      <c r="D4473"/>
      <c r="E4473"/>
      <c r="F4473"/>
      <c r="G4473"/>
      <c r="H4473"/>
      <c r="J4473"/>
      <c r="K4473"/>
      <c r="L4473"/>
    </row>
    <row r="4474" spans="1:12">
      <c r="A4474"/>
      <c r="B4474"/>
      <c r="C4474"/>
      <c r="D4474"/>
      <c r="E4474"/>
      <c r="F4474"/>
      <c r="G4474"/>
      <c r="H4474"/>
      <c r="J4474"/>
      <c r="K4474"/>
      <c r="L4474"/>
    </row>
    <row r="4475" spans="1:12">
      <c r="A4475"/>
      <c r="B4475"/>
      <c r="C4475"/>
      <c r="D4475"/>
      <c r="E4475"/>
      <c r="F4475"/>
      <c r="G4475"/>
      <c r="H4475"/>
      <c r="J4475"/>
      <c r="K4475"/>
      <c r="L4475"/>
    </row>
    <row r="4476" spans="1:12">
      <c r="A4476"/>
      <c r="B4476"/>
      <c r="C4476"/>
      <c r="D4476"/>
      <c r="E4476"/>
      <c r="F4476"/>
      <c r="G4476"/>
      <c r="H4476"/>
      <c r="J4476"/>
      <c r="K4476"/>
      <c r="L4476"/>
    </row>
    <row r="4477" spans="1:12">
      <c r="A4477"/>
      <c r="B4477"/>
      <c r="C4477"/>
      <c r="D4477"/>
      <c r="E4477"/>
      <c r="F4477"/>
      <c r="G4477"/>
      <c r="H4477"/>
      <c r="J4477"/>
      <c r="K4477"/>
      <c r="L4477"/>
    </row>
    <row r="4478" spans="1:12">
      <c r="A4478"/>
      <c r="B4478"/>
      <c r="C4478"/>
      <c r="D4478"/>
      <c r="E4478"/>
      <c r="F4478"/>
      <c r="G4478"/>
      <c r="H4478"/>
      <c r="J4478"/>
      <c r="K4478"/>
      <c r="L4478"/>
    </row>
    <row r="4479" spans="1:12">
      <c r="A4479"/>
      <c r="B4479"/>
      <c r="C4479"/>
      <c r="D4479"/>
      <c r="E4479"/>
      <c r="F4479"/>
      <c r="G4479"/>
      <c r="H4479"/>
      <c r="J4479"/>
      <c r="K4479"/>
      <c r="L4479"/>
    </row>
    <row r="4480" spans="1:12">
      <c r="A4480"/>
      <c r="B4480"/>
      <c r="C4480"/>
      <c r="D4480"/>
      <c r="E4480"/>
      <c r="F4480"/>
      <c r="G4480"/>
      <c r="H4480"/>
      <c r="J4480"/>
      <c r="K4480"/>
      <c r="L4480"/>
    </row>
    <row r="4481" spans="1:12">
      <c r="A4481"/>
      <c r="B4481"/>
      <c r="C4481"/>
      <c r="D4481"/>
      <c r="E4481"/>
      <c r="F4481"/>
      <c r="G4481"/>
      <c r="H4481"/>
      <c r="J4481"/>
      <c r="K4481"/>
      <c r="L4481"/>
    </row>
    <row r="4482" spans="1:12">
      <c r="A4482"/>
      <c r="B4482"/>
      <c r="C4482"/>
      <c r="D4482"/>
      <c r="E4482"/>
      <c r="F4482"/>
      <c r="G4482"/>
      <c r="H4482"/>
      <c r="J4482"/>
      <c r="K4482"/>
      <c r="L4482"/>
    </row>
    <row r="4483" spans="1:12">
      <c r="A4483"/>
      <c r="B4483"/>
      <c r="C4483"/>
      <c r="D4483"/>
      <c r="E4483"/>
      <c r="F4483"/>
      <c r="G4483"/>
      <c r="H4483"/>
      <c r="J4483"/>
      <c r="K4483"/>
      <c r="L4483"/>
    </row>
    <row r="4484" spans="1:12">
      <c r="A4484"/>
      <c r="B4484"/>
      <c r="C4484"/>
      <c r="D4484"/>
      <c r="E4484"/>
      <c r="F4484"/>
      <c r="G4484"/>
      <c r="H4484"/>
      <c r="J4484"/>
      <c r="K4484"/>
      <c r="L4484"/>
    </row>
    <row r="4485" spans="1:12">
      <c r="A4485"/>
      <c r="B4485"/>
      <c r="C4485"/>
      <c r="D4485"/>
      <c r="E4485"/>
      <c r="F4485"/>
      <c r="G4485"/>
      <c r="H4485"/>
      <c r="J4485"/>
      <c r="K4485"/>
      <c r="L4485"/>
    </row>
    <row r="4486" spans="1:12">
      <c r="A4486"/>
      <c r="B4486"/>
      <c r="C4486"/>
      <c r="D4486"/>
      <c r="E4486"/>
      <c r="F4486"/>
      <c r="G4486"/>
      <c r="H4486"/>
      <c r="J4486"/>
      <c r="K4486"/>
      <c r="L4486"/>
    </row>
    <row r="4487" spans="1:12">
      <c r="A4487"/>
      <c r="B4487"/>
      <c r="C4487"/>
      <c r="D4487"/>
      <c r="E4487"/>
      <c r="F4487"/>
      <c r="G4487"/>
      <c r="H4487"/>
      <c r="J4487"/>
      <c r="K4487"/>
      <c r="L4487"/>
    </row>
    <row r="4488" spans="1:12">
      <c r="A4488"/>
      <c r="B4488"/>
      <c r="C4488"/>
      <c r="D4488"/>
      <c r="E4488"/>
      <c r="F4488"/>
      <c r="G4488"/>
      <c r="H4488"/>
      <c r="J4488"/>
      <c r="K4488"/>
      <c r="L4488"/>
    </row>
    <row r="4489" spans="1:12">
      <c r="A4489"/>
      <c r="B4489"/>
      <c r="C4489"/>
      <c r="D4489"/>
      <c r="E4489"/>
      <c r="F4489"/>
      <c r="G4489"/>
      <c r="H4489"/>
      <c r="J4489"/>
      <c r="K4489"/>
      <c r="L4489"/>
    </row>
    <row r="4490" spans="1:12">
      <c r="A4490"/>
      <c r="B4490"/>
      <c r="C4490"/>
      <c r="D4490"/>
      <c r="E4490"/>
      <c r="F4490"/>
      <c r="G4490"/>
      <c r="H4490"/>
      <c r="J4490"/>
      <c r="K4490"/>
      <c r="L4490"/>
    </row>
    <row r="4491" spans="1:12">
      <c r="A4491"/>
      <c r="B4491"/>
      <c r="C4491"/>
      <c r="D4491"/>
      <c r="E4491"/>
      <c r="F4491"/>
      <c r="G4491"/>
      <c r="H4491"/>
      <c r="J4491"/>
      <c r="K4491"/>
      <c r="L4491"/>
    </row>
    <row r="4492" spans="1:12">
      <c r="A4492"/>
      <c r="B4492"/>
      <c r="C4492"/>
      <c r="D4492"/>
      <c r="E4492"/>
      <c r="F4492"/>
      <c r="G4492"/>
      <c r="H4492"/>
      <c r="J4492"/>
      <c r="K4492"/>
      <c r="L4492"/>
    </row>
    <row r="4493" spans="1:12">
      <c r="A4493"/>
      <c r="B4493"/>
      <c r="C4493"/>
      <c r="D4493"/>
      <c r="E4493"/>
      <c r="F4493"/>
      <c r="G4493"/>
      <c r="H4493"/>
      <c r="J4493"/>
      <c r="K4493"/>
      <c r="L4493"/>
    </row>
    <row r="4494" spans="1:12">
      <c r="A4494"/>
      <c r="B4494"/>
      <c r="C4494"/>
      <c r="D4494"/>
      <c r="E4494"/>
      <c r="F4494"/>
      <c r="G4494"/>
      <c r="H4494"/>
      <c r="J4494"/>
      <c r="K4494"/>
      <c r="L4494"/>
    </row>
    <row r="4495" spans="1:12">
      <c r="A4495"/>
      <c r="B4495"/>
      <c r="C4495"/>
      <c r="D4495"/>
      <c r="E4495"/>
      <c r="F4495"/>
      <c r="G4495"/>
      <c r="H4495"/>
      <c r="J4495"/>
      <c r="K4495"/>
      <c r="L4495"/>
    </row>
    <row r="4496" spans="1:12">
      <c r="A4496"/>
      <c r="B4496"/>
      <c r="C4496"/>
      <c r="D4496"/>
      <c r="E4496"/>
      <c r="F4496"/>
      <c r="G4496"/>
      <c r="H4496"/>
      <c r="J4496"/>
      <c r="K4496"/>
      <c r="L4496"/>
    </row>
    <row r="4497" spans="1:12">
      <c r="A4497"/>
      <c r="B4497"/>
      <c r="C4497"/>
      <c r="D4497"/>
      <c r="E4497"/>
      <c r="F4497"/>
      <c r="G4497"/>
      <c r="H4497"/>
      <c r="J4497"/>
      <c r="K4497"/>
      <c r="L4497"/>
    </row>
    <row r="4498" spans="1:12">
      <c r="A4498"/>
      <c r="B4498"/>
      <c r="C4498"/>
      <c r="D4498"/>
      <c r="E4498"/>
      <c r="F4498"/>
      <c r="G4498"/>
      <c r="H4498"/>
      <c r="J4498"/>
      <c r="K4498"/>
      <c r="L4498"/>
    </row>
    <row r="4499" spans="1:12">
      <c r="A4499"/>
      <c r="B4499"/>
      <c r="C4499"/>
      <c r="D4499"/>
      <c r="E4499"/>
      <c r="F4499"/>
      <c r="G4499"/>
      <c r="H4499"/>
      <c r="J4499"/>
      <c r="K4499"/>
      <c r="L4499"/>
    </row>
    <row r="4500" spans="1:12">
      <c r="A4500"/>
      <c r="B4500"/>
      <c r="C4500"/>
      <c r="D4500"/>
      <c r="E4500"/>
      <c r="F4500"/>
      <c r="G4500"/>
      <c r="H4500"/>
      <c r="J4500"/>
      <c r="K4500"/>
      <c r="L4500"/>
    </row>
    <row r="4501" spans="1:12">
      <c r="A4501"/>
      <c r="B4501"/>
      <c r="C4501"/>
      <c r="D4501"/>
      <c r="E4501"/>
      <c r="F4501"/>
      <c r="G4501"/>
      <c r="H4501"/>
      <c r="J4501"/>
      <c r="K4501"/>
      <c r="L4501"/>
    </row>
    <row r="4502" spans="1:12">
      <c r="A4502"/>
      <c r="B4502"/>
      <c r="C4502"/>
      <c r="D4502"/>
      <c r="E4502"/>
      <c r="F4502"/>
      <c r="G4502"/>
      <c r="H4502"/>
      <c r="J4502"/>
      <c r="K4502"/>
      <c r="L4502"/>
    </row>
    <row r="4503" spans="1:12">
      <c r="A4503"/>
      <c r="B4503"/>
      <c r="C4503"/>
      <c r="D4503"/>
      <c r="E4503"/>
      <c r="F4503"/>
      <c r="G4503"/>
      <c r="H4503"/>
      <c r="J4503"/>
      <c r="K4503"/>
      <c r="L4503"/>
    </row>
    <row r="4504" spans="1:12">
      <c r="A4504"/>
      <c r="B4504"/>
      <c r="C4504"/>
      <c r="D4504"/>
      <c r="E4504"/>
      <c r="F4504"/>
      <c r="G4504"/>
      <c r="H4504"/>
      <c r="J4504"/>
      <c r="K4504"/>
      <c r="L4504"/>
    </row>
    <row r="4505" spans="1:12">
      <c r="A4505"/>
      <c r="B4505"/>
      <c r="C4505"/>
      <c r="D4505"/>
      <c r="E4505"/>
      <c r="F4505"/>
      <c r="G4505"/>
      <c r="H4505"/>
      <c r="J4505"/>
      <c r="K4505"/>
      <c r="L4505"/>
    </row>
    <row r="4506" spans="1:12">
      <c r="A4506"/>
      <c r="B4506"/>
      <c r="C4506"/>
      <c r="D4506"/>
      <c r="E4506"/>
      <c r="F4506"/>
      <c r="G4506"/>
      <c r="H4506"/>
      <c r="J4506"/>
      <c r="K4506"/>
      <c r="L4506"/>
    </row>
    <row r="4507" spans="1:12">
      <c r="A4507"/>
      <c r="B4507"/>
      <c r="C4507"/>
      <c r="D4507"/>
      <c r="E4507"/>
      <c r="F4507"/>
      <c r="G4507"/>
      <c r="H4507"/>
      <c r="J4507"/>
      <c r="K4507"/>
      <c r="L4507"/>
    </row>
    <row r="4508" spans="1:12">
      <c r="A4508"/>
      <c r="B4508"/>
      <c r="C4508"/>
      <c r="D4508"/>
      <c r="E4508"/>
      <c r="F4508"/>
      <c r="G4508"/>
      <c r="H4508"/>
      <c r="J4508"/>
      <c r="K4508"/>
      <c r="L4508"/>
    </row>
    <row r="4509" spans="1:12">
      <c r="A4509"/>
      <c r="B4509"/>
      <c r="C4509"/>
      <c r="D4509"/>
      <c r="E4509"/>
      <c r="F4509"/>
      <c r="G4509"/>
      <c r="H4509"/>
      <c r="J4509"/>
      <c r="K4509"/>
      <c r="L4509"/>
    </row>
    <row r="4510" spans="1:12">
      <c r="A4510"/>
      <c r="B4510"/>
      <c r="C4510"/>
      <c r="D4510"/>
      <c r="E4510"/>
      <c r="F4510"/>
      <c r="G4510"/>
      <c r="H4510"/>
      <c r="J4510"/>
      <c r="K4510"/>
      <c r="L4510"/>
    </row>
    <row r="4511" spans="1:12">
      <c r="A4511"/>
      <c r="B4511"/>
      <c r="C4511"/>
      <c r="D4511"/>
      <c r="E4511"/>
      <c r="F4511"/>
      <c r="G4511"/>
      <c r="H4511"/>
      <c r="J4511"/>
      <c r="K4511"/>
      <c r="L4511"/>
    </row>
    <row r="4512" spans="1:12">
      <c r="A4512"/>
      <c r="B4512"/>
      <c r="C4512"/>
      <c r="D4512"/>
      <c r="E4512"/>
      <c r="F4512"/>
      <c r="G4512"/>
      <c r="H4512"/>
      <c r="J4512"/>
      <c r="K4512"/>
      <c r="L4512"/>
    </row>
    <row r="4513" spans="1:12">
      <c r="A4513"/>
      <c r="B4513"/>
      <c r="C4513"/>
      <c r="D4513"/>
      <c r="E4513"/>
      <c r="F4513"/>
      <c r="G4513"/>
      <c r="H4513"/>
      <c r="J4513"/>
      <c r="K4513"/>
      <c r="L4513"/>
    </row>
    <row r="4514" spans="1:12">
      <c r="A4514"/>
      <c r="B4514"/>
      <c r="C4514"/>
      <c r="D4514"/>
      <c r="E4514"/>
      <c r="F4514"/>
      <c r="G4514"/>
      <c r="H4514"/>
      <c r="J4514"/>
      <c r="K4514"/>
      <c r="L4514"/>
    </row>
    <row r="4515" spans="1:12">
      <c r="A4515"/>
      <c r="B4515"/>
      <c r="C4515"/>
      <c r="D4515"/>
      <c r="E4515"/>
      <c r="F4515"/>
      <c r="G4515"/>
      <c r="H4515"/>
      <c r="J4515"/>
      <c r="K4515"/>
      <c r="L4515"/>
    </row>
    <row r="4516" spans="1:12">
      <c r="A4516"/>
      <c r="B4516"/>
      <c r="C4516"/>
      <c r="D4516"/>
      <c r="E4516"/>
      <c r="F4516"/>
      <c r="G4516"/>
      <c r="H4516"/>
      <c r="J4516"/>
      <c r="K4516"/>
      <c r="L4516"/>
    </row>
    <row r="4517" spans="1:12">
      <c r="A4517"/>
      <c r="B4517"/>
      <c r="C4517"/>
      <c r="D4517"/>
      <c r="E4517"/>
      <c r="F4517"/>
      <c r="G4517"/>
      <c r="H4517"/>
      <c r="J4517"/>
      <c r="K4517"/>
      <c r="L4517"/>
    </row>
    <row r="4518" spans="1:12">
      <c r="A4518"/>
      <c r="B4518"/>
      <c r="C4518"/>
      <c r="D4518"/>
      <c r="E4518"/>
      <c r="F4518"/>
      <c r="G4518"/>
      <c r="H4518"/>
      <c r="J4518"/>
      <c r="K4518"/>
      <c r="L4518"/>
    </row>
    <row r="4519" spans="1:12">
      <c r="A4519"/>
      <c r="B4519"/>
      <c r="C4519"/>
      <c r="D4519"/>
      <c r="E4519"/>
      <c r="F4519"/>
      <c r="G4519"/>
      <c r="H4519"/>
      <c r="J4519"/>
      <c r="K4519"/>
      <c r="L4519"/>
    </row>
    <row r="4520" spans="1:12">
      <c r="A4520"/>
      <c r="B4520"/>
      <c r="C4520"/>
      <c r="D4520"/>
      <c r="E4520"/>
      <c r="F4520"/>
      <c r="G4520"/>
      <c r="H4520"/>
      <c r="J4520"/>
      <c r="K4520"/>
      <c r="L4520"/>
    </row>
    <row r="4521" spans="1:12">
      <c r="A4521"/>
      <c r="B4521"/>
      <c r="C4521"/>
      <c r="D4521"/>
      <c r="E4521"/>
      <c r="F4521"/>
      <c r="G4521"/>
      <c r="H4521"/>
      <c r="J4521"/>
      <c r="K4521"/>
      <c r="L4521"/>
    </row>
    <row r="4522" spans="1:12">
      <c r="A4522"/>
      <c r="B4522"/>
      <c r="C4522"/>
      <c r="D4522"/>
      <c r="E4522"/>
      <c r="F4522"/>
      <c r="G4522"/>
      <c r="H4522"/>
      <c r="J4522"/>
      <c r="K4522"/>
      <c r="L4522"/>
    </row>
    <row r="4523" spans="1:12">
      <c r="A4523"/>
      <c r="B4523"/>
      <c r="C4523"/>
      <c r="D4523"/>
      <c r="E4523"/>
      <c r="F4523"/>
      <c r="G4523"/>
      <c r="H4523"/>
      <c r="J4523"/>
      <c r="K4523"/>
      <c r="L4523"/>
    </row>
    <row r="4524" spans="1:12">
      <c r="A4524"/>
      <c r="B4524"/>
      <c r="C4524"/>
      <c r="D4524"/>
      <c r="E4524"/>
      <c r="F4524"/>
      <c r="G4524"/>
      <c r="H4524"/>
      <c r="J4524"/>
      <c r="K4524"/>
      <c r="L4524"/>
    </row>
    <row r="4525" spans="1:12">
      <c r="A4525"/>
      <c r="B4525"/>
      <c r="C4525"/>
      <c r="D4525"/>
      <c r="E4525"/>
      <c r="F4525"/>
      <c r="G4525"/>
      <c r="H4525"/>
      <c r="J4525"/>
      <c r="K4525"/>
      <c r="L4525"/>
    </row>
    <row r="4526" spans="1:12">
      <c r="A4526"/>
      <c r="B4526"/>
      <c r="C4526"/>
      <c r="D4526"/>
      <c r="E4526"/>
      <c r="F4526"/>
      <c r="G4526"/>
      <c r="H4526"/>
      <c r="J4526"/>
      <c r="K4526"/>
      <c r="L4526"/>
    </row>
    <row r="4527" spans="1:12">
      <c r="A4527"/>
      <c r="B4527"/>
      <c r="C4527"/>
      <c r="D4527"/>
      <c r="E4527"/>
      <c r="F4527"/>
      <c r="G4527"/>
      <c r="H4527"/>
      <c r="J4527"/>
      <c r="K4527"/>
      <c r="L4527"/>
    </row>
    <row r="4528" spans="1:12">
      <c r="A4528"/>
      <c r="B4528"/>
      <c r="C4528"/>
      <c r="D4528"/>
      <c r="E4528"/>
      <c r="F4528"/>
      <c r="G4528"/>
      <c r="H4528"/>
      <c r="J4528"/>
      <c r="K4528"/>
      <c r="L4528"/>
    </row>
    <row r="4529" spans="1:12">
      <c r="A4529"/>
      <c r="B4529"/>
      <c r="C4529"/>
      <c r="D4529"/>
      <c r="E4529"/>
      <c r="F4529"/>
      <c r="G4529"/>
      <c r="H4529"/>
      <c r="J4529"/>
      <c r="K4529"/>
      <c r="L4529"/>
    </row>
    <row r="4530" spans="1:12">
      <c r="A4530"/>
      <c r="B4530"/>
      <c r="C4530"/>
      <c r="D4530"/>
      <c r="E4530"/>
      <c r="F4530"/>
      <c r="G4530"/>
      <c r="H4530"/>
      <c r="J4530"/>
      <c r="K4530"/>
      <c r="L4530"/>
    </row>
    <row r="4531" spans="1:12">
      <c r="A4531"/>
      <c r="B4531"/>
      <c r="C4531"/>
      <c r="D4531"/>
      <c r="E4531"/>
      <c r="F4531"/>
      <c r="G4531"/>
      <c r="H4531"/>
      <c r="J4531"/>
      <c r="K4531"/>
      <c r="L4531"/>
    </row>
    <row r="4532" spans="1:12">
      <c r="A4532"/>
      <c r="B4532"/>
      <c r="C4532"/>
      <c r="D4532"/>
      <c r="E4532"/>
      <c r="F4532"/>
      <c r="G4532"/>
      <c r="H4532"/>
      <c r="J4532"/>
      <c r="K4532"/>
      <c r="L4532"/>
    </row>
    <row r="4533" spans="1:12">
      <c r="A4533"/>
      <c r="B4533"/>
      <c r="C4533"/>
      <c r="D4533"/>
      <c r="E4533"/>
      <c r="F4533"/>
      <c r="G4533"/>
      <c r="H4533"/>
      <c r="J4533"/>
      <c r="K4533"/>
      <c r="L4533"/>
    </row>
    <row r="4534" spans="1:12">
      <c r="A4534"/>
      <c r="B4534"/>
      <c r="C4534"/>
      <c r="D4534"/>
      <c r="E4534"/>
      <c r="F4534"/>
      <c r="G4534"/>
      <c r="H4534"/>
      <c r="J4534"/>
      <c r="K4534"/>
      <c r="L4534"/>
    </row>
    <row r="4535" spans="1:12">
      <c r="A4535"/>
      <c r="B4535"/>
      <c r="C4535"/>
      <c r="D4535"/>
      <c r="E4535"/>
      <c r="F4535"/>
      <c r="G4535"/>
      <c r="H4535"/>
      <c r="J4535"/>
      <c r="K4535"/>
      <c r="L4535"/>
    </row>
    <row r="4536" spans="1:12">
      <c r="A4536"/>
      <c r="B4536"/>
      <c r="C4536"/>
      <c r="D4536"/>
      <c r="E4536"/>
      <c r="F4536"/>
      <c r="G4536"/>
      <c r="H4536"/>
      <c r="J4536"/>
      <c r="K4536"/>
      <c r="L4536"/>
    </row>
    <row r="4537" spans="1:12">
      <c r="A4537"/>
      <c r="B4537"/>
      <c r="C4537"/>
      <c r="D4537"/>
      <c r="E4537"/>
      <c r="F4537"/>
      <c r="G4537"/>
      <c r="H4537"/>
      <c r="J4537"/>
      <c r="K4537"/>
      <c r="L4537"/>
    </row>
    <row r="4538" spans="1:12">
      <c r="A4538"/>
      <c r="B4538"/>
      <c r="C4538"/>
      <c r="D4538"/>
      <c r="E4538"/>
      <c r="F4538"/>
      <c r="G4538"/>
      <c r="H4538"/>
      <c r="J4538"/>
      <c r="K4538"/>
      <c r="L4538"/>
    </row>
    <row r="4539" spans="1:12">
      <c r="A4539"/>
      <c r="B4539"/>
      <c r="C4539"/>
      <c r="D4539"/>
      <c r="E4539"/>
      <c r="F4539"/>
      <c r="G4539"/>
      <c r="H4539"/>
      <c r="J4539"/>
      <c r="K4539"/>
      <c r="L4539"/>
    </row>
    <row r="4540" spans="1:12">
      <c r="A4540"/>
      <c r="B4540"/>
      <c r="C4540"/>
      <c r="D4540"/>
      <c r="E4540"/>
      <c r="F4540"/>
      <c r="G4540"/>
      <c r="H4540"/>
      <c r="J4540"/>
      <c r="K4540"/>
      <c r="L4540"/>
    </row>
    <row r="4541" spans="1:12">
      <c r="A4541"/>
      <c r="B4541"/>
      <c r="C4541"/>
      <c r="D4541"/>
      <c r="E4541"/>
      <c r="F4541"/>
      <c r="G4541"/>
      <c r="H4541"/>
      <c r="J4541"/>
      <c r="K4541"/>
      <c r="L4541"/>
    </row>
    <row r="4542" spans="1:12">
      <c r="A4542"/>
      <c r="B4542"/>
      <c r="C4542"/>
      <c r="D4542"/>
      <c r="E4542"/>
      <c r="F4542"/>
      <c r="G4542"/>
      <c r="H4542"/>
      <c r="J4542"/>
      <c r="K4542"/>
      <c r="L4542"/>
    </row>
    <row r="4543" spans="1:12">
      <c r="A4543"/>
      <c r="B4543"/>
      <c r="C4543"/>
      <c r="D4543"/>
      <c r="E4543"/>
      <c r="F4543"/>
      <c r="G4543"/>
      <c r="H4543"/>
      <c r="J4543"/>
      <c r="K4543"/>
      <c r="L4543"/>
    </row>
    <row r="4544" spans="1:12">
      <c r="A4544"/>
      <c r="B4544"/>
      <c r="C4544"/>
      <c r="D4544"/>
      <c r="E4544"/>
      <c r="F4544"/>
      <c r="G4544"/>
      <c r="H4544"/>
      <c r="J4544"/>
      <c r="K4544"/>
      <c r="L4544"/>
    </row>
    <row r="4545" spans="1:12">
      <c r="A4545"/>
      <c r="B4545"/>
      <c r="C4545"/>
      <c r="D4545"/>
      <c r="E4545"/>
      <c r="F4545"/>
      <c r="G4545"/>
      <c r="H4545"/>
      <c r="J4545"/>
      <c r="K4545"/>
      <c r="L4545"/>
    </row>
    <row r="4546" spans="1:12">
      <c r="A4546"/>
      <c r="B4546"/>
      <c r="C4546"/>
      <c r="D4546"/>
      <c r="E4546"/>
      <c r="F4546"/>
      <c r="G4546"/>
      <c r="H4546"/>
      <c r="J4546"/>
      <c r="K4546"/>
      <c r="L4546"/>
    </row>
    <row r="4547" spans="1:12">
      <c r="A4547"/>
      <c r="B4547"/>
      <c r="C4547"/>
      <c r="D4547"/>
      <c r="E4547"/>
      <c r="F4547"/>
      <c r="G4547"/>
      <c r="H4547"/>
      <c r="J4547"/>
      <c r="K4547"/>
      <c r="L4547"/>
    </row>
    <row r="4548" spans="1:12">
      <c r="A4548"/>
      <c r="B4548"/>
      <c r="C4548"/>
      <c r="D4548"/>
      <c r="E4548"/>
      <c r="F4548"/>
      <c r="G4548"/>
      <c r="H4548"/>
      <c r="J4548"/>
      <c r="K4548"/>
      <c r="L4548"/>
    </row>
    <row r="4549" spans="1:12">
      <c r="A4549"/>
      <c r="B4549"/>
      <c r="C4549"/>
      <c r="D4549"/>
      <c r="E4549"/>
      <c r="F4549"/>
      <c r="G4549"/>
      <c r="H4549"/>
      <c r="J4549"/>
      <c r="K4549"/>
      <c r="L4549"/>
    </row>
    <row r="4550" spans="1:12">
      <c r="A4550"/>
      <c r="B4550"/>
      <c r="C4550"/>
      <c r="D4550"/>
      <c r="E4550"/>
      <c r="F4550"/>
      <c r="G4550"/>
      <c r="H4550"/>
      <c r="J4550"/>
      <c r="K4550"/>
      <c r="L4550"/>
    </row>
    <row r="4551" spans="1:12">
      <c r="A4551"/>
      <c r="B4551"/>
      <c r="C4551"/>
      <c r="D4551"/>
      <c r="E4551"/>
      <c r="F4551"/>
      <c r="G4551"/>
      <c r="H4551"/>
      <c r="J4551"/>
      <c r="K4551"/>
      <c r="L4551"/>
    </row>
    <row r="4552" spans="1:12">
      <c r="A4552"/>
      <c r="B4552"/>
      <c r="C4552"/>
      <c r="D4552"/>
      <c r="E4552"/>
      <c r="F4552"/>
      <c r="G4552"/>
      <c r="H4552"/>
      <c r="J4552"/>
      <c r="K4552"/>
      <c r="L4552"/>
    </row>
    <row r="4553" spans="1:12">
      <c r="A4553"/>
      <c r="B4553"/>
      <c r="C4553"/>
      <c r="D4553"/>
      <c r="E4553"/>
      <c r="F4553"/>
      <c r="G4553"/>
      <c r="H4553"/>
      <c r="J4553"/>
      <c r="K4553"/>
      <c r="L4553"/>
    </row>
    <row r="4554" spans="1:12">
      <c r="A4554"/>
      <c r="B4554"/>
      <c r="C4554"/>
      <c r="D4554"/>
      <c r="E4554"/>
      <c r="F4554"/>
      <c r="G4554"/>
      <c r="H4554"/>
      <c r="J4554"/>
      <c r="K4554"/>
      <c r="L4554"/>
    </row>
    <row r="4555" spans="1:12">
      <c r="A4555"/>
      <c r="B4555"/>
      <c r="C4555"/>
      <c r="D4555"/>
      <c r="E4555"/>
      <c r="F4555"/>
      <c r="G4555"/>
      <c r="H4555"/>
      <c r="J4555"/>
      <c r="K4555"/>
      <c r="L4555"/>
    </row>
    <row r="4556" spans="1:12">
      <c r="A4556"/>
      <c r="B4556"/>
      <c r="C4556"/>
      <c r="D4556"/>
      <c r="E4556"/>
      <c r="F4556"/>
      <c r="G4556"/>
      <c r="H4556"/>
      <c r="J4556"/>
      <c r="K4556"/>
      <c r="L4556"/>
    </row>
    <row r="4557" spans="1:12">
      <c r="A4557"/>
      <c r="B4557"/>
      <c r="C4557"/>
      <c r="D4557"/>
      <c r="E4557"/>
      <c r="F4557"/>
      <c r="G4557"/>
      <c r="H4557"/>
      <c r="J4557"/>
      <c r="K4557"/>
      <c r="L4557"/>
    </row>
    <row r="4558" spans="1:12">
      <c r="A4558"/>
      <c r="B4558"/>
      <c r="C4558"/>
      <c r="D4558"/>
      <c r="E4558"/>
      <c r="F4558"/>
      <c r="G4558"/>
      <c r="H4558"/>
      <c r="J4558"/>
      <c r="K4558"/>
      <c r="L4558"/>
    </row>
    <row r="4559" spans="1:12">
      <c r="A4559"/>
      <c r="B4559"/>
      <c r="C4559"/>
      <c r="D4559"/>
      <c r="E4559"/>
      <c r="F4559"/>
      <c r="G4559"/>
      <c r="H4559"/>
      <c r="J4559"/>
      <c r="K4559"/>
      <c r="L4559"/>
    </row>
    <row r="4560" spans="1:12">
      <c r="A4560"/>
      <c r="B4560"/>
      <c r="C4560"/>
      <c r="D4560"/>
      <c r="E4560"/>
      <c r="F4560"/>
      <c r="G4560"/>
      <c r="H4560"/>
      <c r="J4560"/>
      <c r="K4560"/>
      <c r="L4560"/>
    </row>
    <row r="4561" spans="1:12">
      <c r="A4561"/>
      <c r="B4561"/>
      <c r="C4561"/>
      <c r="D4561"/>
      <c r="E4561"/>
      <c r="F4561"/>
      <c r="G4561"/>
      <c r="H4561"/>
      <c r="J4561"/>
      <c r="K4561"/>
      <c r="L4561"/>
    </row>
    <row r="4562" spans="1:12">
      <c r="A4562"/>
      <c r="B4562"/>
      <c r="C4562"/>
      <c r="D4562"/>
      <c r="E4562"/>
      <c r="F4562"/>
      <c r="G4562"/>
      <c r="H4562"/>
      <c r="J4562"/>
      <c r="K4562"/>
      <c r="L4562"/>
    </row>
    <row r="4563" spans="1:12">
      <c r="A4563"/>
      <c r="B4563"/>
      <c r="C4563"/>
      <c r="D4563"/>
      <c r="E4563"/>
      <c r="F4563"/>
      <c r="G4563"/>
      <c r="H4563"/>
      <c r="J4563"/>
      <c r="K4563"/>
      <c r="L4563"/>
    </row>
    <row r="4564" spans="1:12">
      <c r="A4564"/>
      <c r="B4564"/>
      <c r="C4564"/>
      <c r="D4564"/>
      <c r="E4564"/>
      <c r="F4564"/>
      <c r="G4564"/>
      <c r="H4564"/>
      <c r="J4564"/>
      <c r="K4564"/>
      <c r="L4564"/>
    </row>
    <row r="4565" spans="1:12">
      <c r="A4565"/>
      <c r="B4565"/>
      <c r="C4565"/>
      <c r="D4565"/>
      <c r="E4565"/>
      <c r="F4565"/>
      <c r="G4565"/>
      <c r="H4565"/>
      <c r="J4565"/>
      <c r="K4565"/>
      <c r="L4565"/>
    </row>
    <row r="4566" spans="1:12">
      <c r="A4566"/>
      <c r="B4566"/>
      <c r="C4566"/>
      <c r="D4566"/>
      <c r="E4566"/>
      <c r="F4566"/>
      <c r="G4566"/>
      <c r="H4566"/>
      <c r="J4566"/>
      <c r="K4566"/>
      <c r="L4566"/>
    </row>
    <row r="4567" spans="1:12">
      <c r="A4567"/>
      <c r="B4567"/>
      <c r="C4567"/>
      <c r="D4567"/>
      <c r="E4567"/>
      <c r="F4567"/>
      <c r="G4567"/>
      <c r="H4567"/>
      <c r="J4567"/>
      <c r="K4567"/>
      <c r="L4567"/>
    </row>
    <row r="4568" spans="1:12">
      <c r="A4568"/>
      <c r="B4568"/>
      <c r="C4568"/>
      <c r="D4568"/>
      <c r="E4568"/>
      <c r="F4568"/>
      <c r="G4568"/>
      <c r="H4568"/>
      <c r="J4568"/>
      <c r="K4568"/>
      <c r="L4568"/>
    </row>
    <row r="4569" spans="1:12">
      <c r="A4569"/>
      <c r="B4569"/>
      <c r="C4569"/>
      <c r="D4569"/>
      <c r="E4569"/>
      <c r="F4569"/>
      <c r="G4569"/>
      <c r="H4569"/>
      <c r="J4569"/>
      <c r="K4569"/>
      <c r="L4569"/>
    </row>
    <row r="4570" spans="1:12">
      <c r="A4570"/>
      <c r="B4570"/>
      <c r="C4570"/>
      <c r="D4570"/>
      <c r="E4570"/>
      <c r="F4570"/>
      <c r="G4570"/>
      <c r="H4570"/>
      <c r="J4570"/>
      <c r="K4570"/>
      <c r="L4570"/>
    </row>
    <row r="4571" spans="1:12">
      <c r="A4571"/>
      <c r="B4571"/>
      <c r="C4571"/>
      <c r="D4571"/>
      <c r="E4571"/>
      <c r="F4571"/>
      <c r="G4571"/>
      <c r="H4571"/>
      <c r="J4571"/>
      <c r="K4571"/>
      <c r="L4571"/>
    </row>
    <row r="4572" spans="1:12">
      <c r="A4572"/>
      <c r="B4572"/>
      <c r="C4572"/>
      <c r="D4572"/>
      <c r="E4572"/>
      <c r="F4572"/>
      <c r="G4572"/>
      <c r="H4572"/>
      <c r="J4572"/>
      <c r="K4572"/>
      <c r="L4572"/>
    </row>
    <row r="4573" spans="1:12">
      <c r="A4573"/>
      <c r="B4573"/>
      <c r="C4573"/>
      <c r="D4573"/>
      <c r="E4573"/>
      <c r="F4573"/>
      <c r="G4573"/>
      <c r="H4573"/>
      <c r="J4573"/>
      <c r="K4573"/>
      <c r="L4573"/>
    </row>
    <row r="4574" spans="1:12">
      <c r="A4574"/>
      <c r="B4574"/>
      <c r="C4574"/>
      <c r="D4574"/>
      <c r="E4574"/>
      <c r="F4574"/>
      <c r="G4574"/>
      <c r="H4574"/>
      <c r="J4574"/>
      <c r="K4574"/>
      <c r="L4574"/>
    </row>
    <row r="4575" spans="1:12">
      <c r="A4575"/>
      <c r="B4575"/>
      <c r="C4575"/>
      <c r="D4575"/>
      <c r="E4575"/>
      <c r="F4575"/>
      <c r="G4575"/>
      <c r="H4575"/>
      <c r="J4575"/>
      <c r="K4575"/>
      <c r="L4575"/>
    </row>
    <row r="4576" spans="1:12">
      <c r="A4576"/>
      <c r="B4576"/>
      <c r="C4576"/>
      <c r="D4576"/>
      <c r="E4576"/>
      <c r="F4576"/>
      <c r="G4576"/>
      <c r="H4576"/>
      <c r="J4576"/>
      <c r="K4576"/>
      <c r="L4576"/>
    </row>
    <row r="4577" spans="1:12">
      <c r="A4577"/>
      <c r="B4577"/>
      <c r="C4577"/>
      <c r="D4577"/>
      <c r="E4577"/>
      <c r="F4577"/>
      <c r="G4577"/>
      <c r="H4577"/>
      <c r="J4577"/>
      <c r="K4577"/>
      <c r="L4577"/>
    </row>
    <row r="4578" spans="1:12">
      <c r="A4578"/>
      <c r="B4578"/>
      <c r="C4578"/>
      <c r="D4578"/>
      <c r="E4578"/>
      <c r="F4578"/>
      <c r="G4578"/>
      <c r="H4578"/>
      <c r="J4578"/>
      <c r="K4578"/>
      <c r="L4578"/>
    </row>
    <row r="4579" spans="1:12">
      <c r="A4579"/>
      <c r="B4579"/>
      <c r="C4579"/>
      <c r="D4579"/>
      <c r="E4579"/>
      <c r="F4579"/>
      <c r="G4579"/>
      <c r="H4579"/>
      <c r="J4579"/>
      <c r="K4579"/>
      <c r="L4579"/>
    </row>
    <row r="4580" spans="1:12">
      <c r="A4580"/>
      <c r="B4580"/>
      <c r="C4580"/>
      <c r="D4580"/>
      <c r="E4580"/>
      <c r="F4580"/>
      <c r="G4580"/>
      <c r="H4580"/>
      <c r="J4580"/>
      <c r="K4580"/>
      <c r="L4580"/>
    </row>
    <row r="4581" spans="1:12">
      <c r="A4581"/>
      <c r="B4581"/>
      <c r="C4581"/>
      <c r="D4581"/>
      <c r="E4581"/>
      <c r="F4581"/>
      <c r="G4581"/>
      <c r="H4581"/>
      <c r="J4581"/>
      <c r="K4581"/>
      <c r="L4581"/>
    </row>
    <row r="4582" spans="1:12">
      <c r="A4582"/>
      <c r="B4582"/>
      <c r="C4582"/>
      <c r="D4582"/>
      <c r="E4582"/>
      <c r="F4582"/>
      <c r="G4582"/>
      <c r="H4582"/>
      <c r="J4582"/>
      <c r="K4582"/>
      <c r="L4582"/>
    </row>
    <row r="4583" spans="1:12">
      <c r="A4583"/>
      <c r="B4583"/>
      <c r="C4583"/>
      <c r="D4583"/>
      <c r="E4583"/>
      <c r="F4583"/>
      <c r="G4583"/>
      <c r="H4583"/>
      <c r="J4583"/>
      <c r="K4583"/>
      <c r="L4583"/>
    </row>
    <row r="4584" spans="1:12">
      <c r="A4584"/>
      <c r="B4584"/>
      <c r="C4584"/>
      <c r="D4584"/>
      <c r="E4584"/>
      <c r="F4584"/>
      <c r="G4584"/>
      <c r="H4584"/>
      <c r="J4584"/>
      <c r="K4584"/>
      <c r="L4584"/>
    </row>
    <row r="4585" spans="1:12">
      <c r="A4585"/>
      <c r="B4585"/>
      <c r="C4585"/>
      <c r="D4585"/>
      <c r="E4585"/>
      <c r="F4585"/>
      <c r="G4585"/>
      <c r="H4585"/>
      <c r="J4585"/>
      <c r="K4585"/>
      <c r="L4585"/>
    </row>
    <row r="4586" spans="1:12">
      <c r="A4586"/>
      <c r="B4586"/>
      <c r="C4586"/>
      <c r="D4586"/>
      <c r="E4586"/>
      <c r="F4586"/>
      <c r="G4586"/>
      <c r="H4586"/>
      <c r="J4586"/>
      <c r="K4586"/>
      <c r="L4586"/>
    </row>
    <row r="4587" spans="1:12">
      <c r="A4587"/>
      <c r="B4587"/>
      <c r="C4587"/>
      <c r="D4587"/>
      <c r="E4587"/>
      <c r="F4587"/>
      <c r="G4587"/>
      <c r="H4587"/>
      <c r="J4587"/>
      <c r="K4587"/>
      <c r="L4587"/>
    </row>
    <row r="4588" spans="1:12">
      <c r="A4588"/>
      <c r="B4588"/>
      <c r="C4588"/>
      <c r="D4588"/>
      <c r="E4588"/>
      <c r="F4588"/>
      <c r="G4588"/>
      <c r="H4588"/>
      <c r="J4588"/>
      <c r="K4588"/>
      <c r="L4588"/>
    </row>
    <row r="4589" spans="1:12">
      <c r="A4589"/>
      <c r="B4589"/>
      <c r="C4589"/>
      <c r="D4589"/>
      <c r="E4589"/>
      <c r="F4589"/>
      <c r="G4589"/>
      <c r="H4589"/>
      <c r="J4589"/>
      <c r="K4589"/>
      <c r="L4589"/>
    </row>
    <row r="4590" spans="1:12">
      <c r="A4590"/>
      <c r="B4590"/>
      <c r="C4590"/>
      <c r="D4590"/>
      <c r="E4590"/>
      <c r="F4590"/>
      <c r="G4590"/>
      <c r="H4590"/>
      <c r="J4590"/>
      <c r="K4590"/>
      <c r="L4590"/>
    </row>
    <row r="4591" spans="1:12">
      <c r="A4591"/>
      <c r="B4591"/>
      <c r="C4591"/>
      <c r="D4591"/>
      <c r="E4591"/>
      <c r="F4591"/>
      <c r="G4591"/>
      <c r="H4591"/>
      <c r="J4591"/>
      <c r="K4591"/>
      <c r="L4591"/>
    </row>
    <row r="4592" spans="1:12">
      <c r="A4592"/>
      <c r="B4592"/>
      <c r="C4592"/>
      <c r="D4592"/>
      <c r="E4592"/>
      <c r="F4592"/>
      <c r="G4592"/>
      <c r="H4592"/>
      <c r="J4592"/>
      <c r="K4592"/>
      <c r="L4592"/>
    </row>
    <row r="4593" spans="1:12">
      <c r="A4593"/>
      <c r="B4593"/>
      <c r="C4593"/>
      <c r="D4593"/>
      <c r="E4593"/>
      <c r="F4593"/>
      <c r="G4593"/>
      <c r="H4593"/>
      <c r="J4593"/>
      <c r="K4593"/>
      <c r="L4593"/>
    </row>
    <row r="4594" spans="1:12">
      <c r="A4594"/>
      <c r="B4594"/>
      <c r="C4594"/>
      <c r="D4594"/>
      <c r="E4594"/>
      <c r="F4594"/>
      <c r="G4594"/>
      <c r="H4594"/>
      <c r="J4594"/>
      <c r="K4594"/>
      <c r="L4594"/>
    </row>
    <row r="4595" spans="1:12">
      <c r="A4595"/>
      <c r="B4595"/>
      <c r="C4595"/>
      <c r="D4595"/>
      <c r="E4595"/>
      <c r="F4595"/>
      <c r="G4595"/>
      <c r="H4595"/>
      <c r="J4595"/>
      <c r="K4595"/>
      <c r="L4595"/>
    </row>
    <row r="4596" spans="1:12">
      <c r="A4596"/>
      <c r="B4596"/>
      <c r="C4596"/>
      <c r="D4596"/>
      <c r="E4596"/>
      <c r="F4596"/>
      <c r="G4596"/>
      <c r="H4596"/>
      <c r="J4596"/>
      <c r="K4596"/>
      <c r="L4596"/>
    </row>
    <row r="4597" spans="1:12">
      <c r="A4597"/>
      <c r="B4597"/>
      <c r="C4597"/>
      <c r="D4597"/>
      <c r="E4597"/>
      <c r="F4597"/>
      <c r="G4597"/>
      <c r="H4597"/>
      <c r="J4597"/>
      <c r="K4597"/>
      <c r="L4597"/>
    </row>
    <row r="4598" spans="1:12">
      <c r="A4598"/>
      <c r="B4598"/>
      <c r="C4598"/>
      <c r="D4598"/>
      <c r="E4598"/>
      <c r="F4598"/>
      <c r="G4598"/>
      <c r="H4598"/>
      <c r="J4598"/>
      <c r="K4598"/>
      <c r="L4598"/>
    </row>
    <row r="4599" spans="1:12">
      <c r="A4599"/>
      <c r="B4599"/>
      <c r="C4599"/>
      <c r="D4599"/>
      <c r="E4599"/>
      <c r="F4599"/>
      <c r="G4599"/>
      <c r="H4599"/>
      <c r="J4599"/>
      <c r="K4599"/>
      <c r="L4599"/>
    </row>
    <row r="4600" spans="1:12">
      <c r="A4600"/>
      <c r="B4600"/>
      <c r="C4600"/>
      <c r="D4600"/>
      <c r="E4600"/>
      <c r="F4600"/>
      <c r="G4600"/>
      <c r="H4600"/>
      <c r="J4600"/>
      <c r="K4600"/>
      <c r="L4600"/>
    </row>
    <row r="4601" spans="1:12">
      <c r="A4601"/>
      <c r="B4601"/>
      <c r="C4601"/>
      <c r="D4601"/>
      <c r="E4601"/>
      <c r="F4601"/>
      <c r="G4601"/>
      <c r="H4601"/>
      <c r="J4601"/>
      <c r="K4601"/>
      <c r="L4601"/>
    </row>
    <row r="4602" spans="1:12">
      <c r="A4602"/>
      <c r="B4602"/>
      <c r="C4602"/>
      <c r="D4602"/>
      <c r="E4602"/>
      <c r="F4602"/>
      <c r="G4602"/>
      <c r="H4602"/>
      <c r="J4602"/>
      <c r="K4602"/>
      <c r="L4602"/>
    </row>
    <row r="4603" spans="1:12">
      <c r="A4603"/>
      <c r="B4603"/>
      <c r="C4603"/>
      <c r="D4603"/>
      <c r="E4603"/>
      <c r="F4603"/>
      <c r="G4603"/>
      <c r="H4603"/>
      <c r="J4603"/>
      <c r="K4603"/>
      <c r="L4603"/>
    </row>
    <row r="4604" spans="1:12">
      <c r="A4604"/>
      <c r="B4604"/>
      <c r="C4604"/>
      <c r="D4604"/>
      <c r="E4604"/>
      <c r="F4604"/>
      <c r="G4604"/>
      <c r="H4604"/>
      <c r="J4604"/>
      <c r="K4604"/>
      <c r="L4604"/>
    </row>
    <row r="4605" spans="1:12">
      <c r="A4605"/>
      <c r="B4605"/>
      <c r="C4605"/>
      <c r="D4605"/>
      <c r="E4605"/>
      <c r="F4605"/>
      <c r="G4605"/>
      <c r="H4605"/>
      <c r="J4605"/>
      <c r="K4605"/>
      <c r="L4605"/>
    </row>
    <row r="4606" spans="1:12">
      <c r="A4606"/>
      <c r="B4606"/>
      <c r="C4606"/>
      <c r="D4606"/>
      <c r="E4606"/>
      <c r="F4606"/>
      <c r="G4606"/>
      <c r="H4606"/>
      <c r="J4606"/>
      <c r="K4606"/>
      <c r="L4606"/>
    </row>
    <row r="4607" spans="1:12">
      <c r="A4607"/>
      <c r="B4607"/>
      <c r="C4607"/>
      <c r="D4607"/>
      <c r="E4607"/>
      <c r="F4607"/>
      <c r="G4607"/>
      <c r="H4607"/>
      <c r="J4607"/>
      <c r="K4607"/>
      <c r="L4607"/>
    </row>
    <row r="4608" spans="1:12">
      <c r="A4608"/>
      <c r="B4608"/>
      <c r="C4608"/>
      <c r="D4608"/>
      <c r="E4608"/>
      <c r="F4608"/>
      <c r="G4608"/>
      <c r="H4608"/>
      <c r="J4608"/>
      <c r="K4608"/>
      <c r="L4608"/>
    </row>
    <row r="4609" spans="1:12">
      <c r="A4609"/>
      <c r="B4609"/>
      <c r="C4609"/>
      <c r="D4609"/>
      <c r="E4609"/>
      <c r="F4609"/>
      <c r="G4609"/>
      <c r="H4609"/>
      <c r="J4609"/>
      <c r="K4609"/>
      <c r="L4609"/>
    </row>
    <row r="4610" spans="1:12">
      <c r="A4610"/>
      <c r="B4610"/>
      <c r="C4610"/>
      <c r="D4610"/>
      <c r="E4610"/>
      <c r="F4610"/>
      <c r="G4610"/>
      <c r="H4610"/>
      <c r="J4610"/>
      <c r="K4610"/>
      <c r="L4610"/>
    </row>
    <row r="4611" spans="1:12">
      <c r="A4611"/>
      <c r="B4611"/>
      <c r="C4611"/>
      <c r="D4611"/>
      <c r="E4611"/>
      <c r="F4611"/>
      <c r="G4611"/>
      <c r="H4611"/>
      <c r="J4611"/>
      <c r="K4611"/>
      <c r="L4611"/>
    </row>
    <row r="4612" spans="1:12">
      <c r="A4612"/>
      <c r="B4612"/>
      <c r="C4612"/>
      <c r="D4612"/>
      <c r="E4612"/>
      <c r="F4612"/>
      <c r="G4612"/>
      <c r="H4612"/>
      <c r="J4612"/>
      <c r="K4612"/>
      <c r="L4612"/>
    </row>
    <row r="4613" spans="1:12">
      <c r="A4613"/>
      <c r="B4613"/>
      <c r="C4613"/>
      <c r="D4613"/>
      <c r="E4613"/>
      <c r="F4613"/>
      <c r="G4613"/>
      <c r="H4613"/>
      <c r="J4613"/>
      <c r="K4613"/>
      <c r="L4613"/>
    </row>
    <row r="4614" spans="1:12">
      <c r="A4614"/>
      <c r="B4614"/>
      <c r="C4614"/>
      <c r="D4614"/>
      <c r="E4614"/>
      <c r="F4614"/>
      <c r="G4614"/>
      <c r="H4614"/>
      <c r="J4614"/>
      <c r="K4614"/>
      <c r="L4614"/>
    </row>
    <row r="4615" spans="1:12">
      <c r="A4615"/>
      <c r="B4615"/>
      <c r="C4615"/>
      <c r="D4615"/>
      <c r="E4615"/>
      <c r="F4615"/>
      <c r="G4615"/>
      <c r="H4615"/>
      <c r="J4615"/>
      <c r="K4615"/>
      <c r="L4615"/>
    </row>
    <row r="4616" spans="1:12">
      <c r="A4616"/>
      <c r="B4616"/>
      <c r="C4616"/>
      <c r="D4616"/>
      <c r="E4616"/>
      <c r="F4616"/>
      <c r="G4616"/>
      <c r="H4616"/>
      <c r="J4616"/>
      <c r="K4616"/>
      <c r="L4616"/>
    </row>
    <row r="4617" spans="1:12">
      <c r="A4617"/>
      <c r="B4617"/>
      <c r="C4617"/>
      <c r="D4617"/>
      <c r="E4617"/>
      <c r="F4617"/>
      <c r="G4617"/>
      <c r="H4617"/>
      <c r="J4617"/>
      <c r="K4617"/>
      <c r="L4617"/>
    </row>
    <row r="4618" spans="1:12">
      <c r="A4618"/>
      <c r="B4618"/>
      <c r="C4618"/>
      <c r="D4618"/>
      <c r="E4618"/>
      <c r="F4618"/>
      <c r="G4618"/>
      <c r="H4618"/>
      <c r="J4618"/>
      <c r="K4618"/>
      <c r="L4618"/>
    </row>
    <row r="4619" spans="1:12">
      <c r="A4619"/>
      <c r="B4619"/>
      <c r="C4619"/>
      <c r="D4619"/>
      <c r="E4619"/>
      <c r="F4619"/>
      <c r="G4619"/>
      <c r="H4619"/>
      <c r="J4619"/>
      <c r="K4619"/>
      <c r="L4619"/>
    </row>
    <row r="4620" spans="1:12">
      <c r="A4620"/>
      <c r="B4620"/>
      <c r="C4620"/>
      <c r="D4620"/>
      <c r="E4620"/>
      <c r="F4620"/>
      <c r="G4620"/>
      <c r="H4620"/>
      <c r="J4620"/>
      <c r="K4620"/>
      <c r="L4620"/>
    </row>
    <row r="4621" spans="1:12">
      <c r="A4621"/>
      <c r="B4621"/>
      <c r="C4621"/>
      <c r="D4621"/>
      <c r="E4621"/>
      <c r="F4621"/>
      <c r="G4621"/>
      <c r="H4621"/>
      <c r="J4621"/>
      <c r="K4621"/>
      <c r="L4621"/>
    </row>
    <row r="4622" spans="1:12">
      <c r="A4622"/>
      <c r="B4622"/>
      <c r="C4622"/>
      <c r="D4622"/>
      <c r="E4622"/>
      <c r="F4622"/>
      <c r="G4622"/>
      <c r="H4622"/>
      <c r="J4622"/>
      <c r="K4622"/>
      <c r="L4622"/>
    </row>
    <row r="4623" spans="1:12">
      <c r="A4623"/>
      <c r="B4623"/>
      <c r="C4623"/>
      <c r="D4623"/>
      <c r="E4623"/>
      <c r="F4623"/>
      <c r="G4623"/>
      <c r="H4623"/>
      <c r="J4623"/>
      <c r="K4623"/>
      <c r="L4623"/>
    </row>
    <row r="4624" spans="1:12">
      <c r="A4624"/>
      <c r="B4624"/>
      <c r="C4624"/>
      <c r="D4624"/>
      <c r="E4624"/>
      <c r="F4624"/>
      <c r="G4624"/>
      <c r="H4624"/>
      <c r="J4624"/>
      <c r="K4624"/>
      <c r="L4624"/>
    </row>
    <row r="4625" spans="1:12">
      <c r="A4625"/>
      <c r="B4625"/>
      <c r="C4625"/>
      <c r="D4625"/>
      <c r="E4625"/>
      <c r="F4625"/>
      <c r="G4625"/>
      <c r="H4625"/>
      <c r="J4625"/>
      <c r="K4625"/>
      <c r="L4625"/>
    </row>
    <row r="4626" spans="1:12">
      <c r="A4626"/>
      <c r="B4626"/>
      <c r="C4626"/>
      <c r="D4626"/>
      <c r="E4626"/>
      <c r="F4626"/>
      <c r="G4626"/>
      <c r="H4626"/>
      <c r="J4626"/>
      <c r="K4626"/>
      <c r="L4626"/>
    </row>
    <row r="4627" spans="1:12">
      <c r="A4627"/>
      <c r="B4627"/>
      <c r="C4627"/>
      <c r="D4627"/>
      <c r="E4627"/>
      <c r="F4627"/>
      <c r="G4627"/>
      <c r="H4627"/>
      <c r="J4627"/>
      <c r="K4627"/>
      <c r="L4627"/>
    </row>
    <row r="4628" spans="1:12">
      <c r="A4628"/>
      <c r="B4628"/>
      <c r="C4628"/>
      <c r="D4628"/>
      <c r="E4628"/>
      <c r="F4628"/>
      <c r="G4628"/>
      <c r="H4628"/>
      <c r="J4628"/>
      <c r="K4628"/>
      <c r="L4628"/>
    </row>
    <row r="4629" spans="1:12">
      <c r="A4629"/>
      <c r="B4629"/>
      <c r="C4629"/>
      <c r="D4629"/>
      <c r="E4629"/>
      <c r="F4629"/>
      <c r="G4629"/>
      <c r="H4629"/>
      <c r="J4629"/>
      <c r="K4629"/>
      <c r="L4629"/>
    </row>
    <row r="4630" spans="1:12">
      <c r="A4630"/>
      <c r="B4630"/>
      <c r="C4630"/>
      <c r="D4630"/>
      <c r="E4630"/>
      <c r="F4630"/>
      <c r="G4630"/>
      <c r="H4630"/>
      <c r="J4630"/>
      <c r="K4630"/>
      <c r="L4630"/>
    </row>
    <row r="4631" spans="1:12">
      <c r="A4631"/>
      <c r="B4631"/>
      <c r="C4631"/>
      <c r="D4631"/>
      <c r="E4631"/>
      <c r="F4631"/>
      <c r="G4631"/>
      <c r="H4631"/>
      <c r="J4631"/>
      <c r="K4631"/>
      <c r="L4631"/>
    </row>
    <row r="4632" spans="1:12">
      <c r="A4632"/>
      <c r="B4632"/>
      <c r="C4632"/>
      <c r="D4632"/>
      <c r="E4632"/>
      <c r="F4632"/>
      <c r="G4632"/>
      <c r="H4632"/>
      <c r="J4632"/>
      <c r="K4632"/>
      <c r="L4632"/>
    </row>
    <row r="4633" spans="1:12">
      <c r="A4633"/>
      <c r="B4633"/>
      <c r="C4633"/>
      <c r="D4633"/>
      <c r="E4633"/>
      <c r="F4633"/>
      <c r="G4633"/>
      <c r="H4633"/>
      <c r="J4633"/>
      <c r="K4633"/>
      <c r="L4633"/>
    </row>
    <row r="4634" spans="1:12">
      <c r="A4634"/>
      <c r="B4634"/>
      <c r="C4634"/>
      <c r="D4634"/>
      <c r="E4634"/>
      <c r="F4634"/>
      <c r="G4634"/>
      <c r="H4634"/>
      <c r="J4634"/>
      <c r="K4634"/>
      <c r="L4634"/>
    </row>
    <row r="4635" spans="1:12">
      <c r="A4635"/>
      <c r="B4635"/>
      <c r="C4635"/>
      <c r="D4635"/>
      <c r="E4635"/>
      <c r="F4635"/>
      <c r="G4635"/>
      <c r="H4635"/>
      <c r="J4635"/>
      <c r="K4635"/>
      <c r="L4635"/>
    </row>
    <row r="4636" spans="1:12">
      <c r="A4636"/>
      <c r="B4636"/>
      <c r="C4636"/>
      <c r="D4636"/>
      <c r="E4636"/>
      <c r="F4636"/>
      <c r="G4636"/>
      <c r="H4636"/>
      <c r="J4636"/>
      <c r="K4636"/>
      <c r="L4636"/>
    </row>
    <row r="4637" spans="1:12">
      <c r="A4637"/>
      <c r="B4637"/>
      <c r="C4637"/>
      <c r="D4637"/>
      <c r="E4637"/>
      <c r="F4637"/>
      <c r="G4637"/>
      <c r="H4637"/>
      <c r="J4637"/>
      <c r="K4637"/>
      <c r="L4637"/>
    </row>
    <row r="4638" spans="1:12">
      <c r="A4638"/>
      <c r="B4638"/>
      <c r="C4638"/>
      <c r="D4638"/>
      <c r="E4638"/>
      <c r="F4638"/>
      <c r="G4638"/>
      <c r="H4638"/>
      <c r="J4638"/>
      <c r="K4638"/>
      <c r="L4638"/>
    </row>
    <row r="4639" spans="1:12">
      <c r="A4639"/>
      <c r="B4639"/>
      <c r="C4639"/>
      <c r="D4639"/>
      <c r="E4639"/>
      <c r="F4639"/>
      <c r="G4639"/>
      <c r="H4639"/>
      <c r="J4639"/>
      <c r="K4639"/>
      <c r="L4639"/>
    </row>
    <row r="4640" spans="1:12">
      <c r="A4640"/>
      <c r="B4640"/>
      <c r="C4640"/>
      <c r="D4640"/>
      <c r="E4640"/>
      <c r="F4640"/>
      <c r="G4640"/>
      <c r="H4640"/>
      <c r="J4640"/>
      <c r="K4640"/>
      <c r="L4640"/>
    </row>
    <row r="4641" spans="1:12">
      <c r="A4641"/>
      <c r="B4641"/>
      <c r="C4641"/>
      <c r="D4641"/>
      <c r="E4641"/>
      <c r="F4641"/>
      <c r="G4641"/>
      <c r="H4641"/>
      <c r="J4641"/>
      <c r="K4641"/>
      <c r="L4641"/>
    </row>
    <row r="4642" spans="1:12">
      <c r="A4642"/>
      <c r="B4642"/>
      <c r="C4642"/>
      <c r="D4642"/>
      <c r="E4642"/>
      <c r="F4642"/>
      <c r="G4642"/>
      <c r="H4642"/>
      <c r="J4642"/>
      <c r="K4642"/>
      <c r="L4642"/>
    </row>
    <row r="4643" spans="1:12">
      <c r="A4643"/>
      <c r="B4643"/>
      <c r="C4643"/>
      <c r="D4643"/>
      <c r="E4643"/>
      <c r="F4643"/>
      <c r="G4643"/>
      <c r="H4643"/>
      <c r="J4643"/>
      <c r="K4643"/>
      <c r="L4643"/>
    </row>
    <row r="4644" spans="1:12">
      <c r="A4644"/>
      <c r="B4644"/>
      <c r="C4644"/>
      <c r="D4644"/>
      <c r="E4644"/>
      <c r="F4644"/>
      <c r="G4644"/>
      <c r="H4644"/>
      <c r="J4644"/>
      <c r="K4644"/>
      <c r="L4644"/>
    </row>
    <row r="4645" spans="1:12">
      <c r="A4645"/>
      <c r="B4645"/>
      <c r="C4645"/>
      <c r="D4645"/>
      <c r="E4645"/>
      <c r="F4645"/>
      <c r="G4645"/>
      <c r="H4645"/>
      <c r="J4645"/>
      <c r="K4645"/>
      <c r="L4645"/>
    </row>
    <row r="4646" spans="1:12">
      <c r="A4646"/>
      <c r="B4646"/>
      <c r="C4646"/>
      <c r="D4646"/>
      <c r="E4646"/>
      <c r="F4646"/>
      <c r="G4646"/>
      <c r="H4646"/>
      <c r="J4646"/>
      <c r="K4646"/>
      <c r="L4646"/>
    </row>
    <row r="4647" spans="1:12">
      <c r="A4647"/>
      <c r="B4647"/>
      <c r="C4647"/>
      <c r="D4647"/>
      <c r="E4647"/>
      <c r="F4647"/>
      <c r="G4647"/>
      <c r="H4647"/>
      <c r="J4647"/>
      <c r="K4647"/>
      <c r="L4647"/>
    </row>
    <row r="4648" spans="1:12">
      <c r="A4648"/>
      <c r="B4648"/>
      <c r="C4648"/>
      <c r="D4648"/>
      <c r="E4648"/>
      <c r="F4648"/>
      <c r="G4648"/>
      <c r="H4648"/>
      <c r="J4648"/>
      <c r="K4648"/>
      <c r="L4648"/>
    </row>
    <row r="4649" spans="1:12">
      <c r="A4649"/>
      <c r="B4649"/>
      <c r="C4649"/>
      <c r="D4649"/>
      <c r="E4649"/>
      <c r="F4649"/>
      <c r="G4649"/>
      <c r="H4649"/>
      <c r="J4649"/>
      <c r="K4649"/>
      <c r="L4649"/>
    </row>
    <row r="4650" spans="1:12">
      <c r="A4650"/>
      <c r="B4650"/>
      <c r="C4650"/>
      <c r="D4650"/>
      <c r="E4650"/>
      <c r="F4650"/>
      <c r="G4650"/>
      <c r="H4650"/>
      <c r="J4650"/>
      <c r="K4650"/>
      <c r="L4650"/>
    </row>
    <row r="4651" spans="1:12">
      <c r="A4651"/>
      <c r="B4651"/>
      <c r="C4651"/>
      <c r="D4651"/>
      <c r="E4651"/>
      <c r="F4651"/>
      <c r="G4651"/>
      <c r="H4651"/>
      <c r="J4651"/>
      <c r="K4651"/>
      <c r="L4651"/>
    </row>
    <row r="4652" spans="1:12">
      <c r="A4652"/>
      <c r="B4652"/>
      <c r="C4652"/>
      <c r="D4652"/>
      <c r="E4652"/>
      <c r="F4652"/>
      <c r="G4652"/>
      <c r="H4652"/>
      <c r="J4652"/>
      <c r="K4652"/>
      <c r="L4652"/>
    </row>
    <row r="4653" spans="1:12">
      <c r="A4653"/>
      <c r="B4653"/>
      <c r="C4653"/>
      <c r="D4653"/>
      <c r="E4653"/>
      <c r="F4653"/>
      <c r="G4653"/>
      <c r="H4653"/>
      <c r="J4653"/>
      <c r="K4653"/>
      <c r="L4653"/>
    </row>
    <row r="4654" spans="1:12">
      <c r="A4654"/>
      <c r="B4654"/>
      <c r="C4654"/>
      <c r="D4654"/>
      <c r="E4654"/>
      <c r="F4654"/>
      <c r="G4654"/>
      <c r="H4654"/>
      <c r="J4654"/>
      <c r="K4654"/>
      <c r="L4654"/>
    </row>
    <row r="4655" spans="1:12">
      <c r="A4655"/>
      <c r="B4655"/>
      <c r="C4655"/>
      <c r="D4655"/>
      <c r="E4655"/>
      <c r="F4655"/>
      <c r="G4655"/>
      <c r="H4655"/>
      <c r="J4655"/>
      <c r="K4655"/>
      <c r="L4655"/>
    </row>
    <row r="4656" spans="1:12">
      <c r="A4656"/>
      <c r="B4656"/>
      <c r="C4656"/>
      <c r="D4656"/>
      <c r="E4656"/>
      <c r="F4656"/>
      <c r="G4656"/>
      <c r="H4656"/>
      <c r="J4656"/>
      <c r="K4656"/>
      <c r="L4656"/>
    </row>
    <row r="4657" spans="1:12">
      <c r="A4657"/>
      <c r="B4657"/>
      <c r="C4657"/>
      <c r="D4657"/>
      <c r="E4657"/>
      <c r="F4657"/>
      <c r="G4657"/>
      <c r="H4657"/>
      <c r="J4657"/>
      <c r="K4657"/>
      <c r="L4657"/>
    </row>
    <row r="4658" spans="1:12">
      <c r="A4658"/>
      <c r="B4658"/>
      <c r="C4658"/>
      <c r="D4658"/>
      <c r="E4658"/>
      <c r="F4658"/>
      <c r="G4658"/>
      <c r="H4658"/>
      <c r="J4658"/>
      <c r="K4658"/>
      <c r="L4658"/>
    </row>
    <row r="4659" spans="1:12">
      <c r="A4659"/>
      <c r="B4659"/>
      <c r="C4659"/>
      <c r="D4659"/>
      <c r="E4659"/>
      <c r="F4659"/>
      <c r="G4659"/>
      <c r="H4659"/>
      <c r="J4659"/>
      <c r="K4659"/>
      <c r="L4659"/>
    </row>
    <row r="4660" spans="1:12">
      <c r="A4660"/>
      <c r="B4660"/>
      <c r="C4660"/>
      <c r="D4660"/>
      <c r="E4660"/>
      <c r="F4660"/>
      <c r="G4660"/>
      <c r="H4660"/>
      <c r="J4660"/>
      <c r="K4660"/>
      <c r="L4660"/>
    </row>
    <row r="4661" spans="1:12">
      <c r="A4661"/>
      <c r="B4661"/>
      <c r="C4661"/>
      <c r="D4661"/>
      <c r="E4661"/>
      <c r="F4661"/>
      <c r="G4661"/>
      <c r="H4661"/>
      <c r="J4661"/>
      <c r="K4661"/>
      <c r="L4661"/>
    </row>
    <row r="4662" spans="1:12">
      <c r="A4662"/>
      <c r="B4662"/>
      <c r="C4662"/>
      <c r="D4662"/>
      <c r="E4662"/>
      <c r="F4662"/>
      <c r="G4662"/>
      <c r="H4662"/>
      <c r="J4662"/>
      <c r="K4662"/>
      <c r="L4662"/>
    </row>
    <row r="4663" spans="1:12">
      <c r="A4663"/>
      <c r="B4663"/>
      <c r="C4663"/>
      <c r="D4663"/>
      <c r="E4663"/>
      <c r="F4663"/>
      <c r="G4663"/>
      <c r="H4663"/>
      <c r="J4663"/>
      <c r="K4663"/>
      <c r="L4663"/>
    </row>
    <row r="4664" spans="1:12">
      <c r="A4664"/>
      <c r="B4664"/>
      <c r="C4664"/>
      <c r="D4664"/>
      <c r="E4664"/>
      <c r="F4664"/>
      <c r="G4664"/>
      <c r="H4664"/>
      <c r="J4664"/>
      <c r="K4664"/>
      <c r="L4664"/>
    </row>
    <row r="4665" spans="1:12">
      <c r="A4665"/>
      <c r="B4665"/>
      <c r="C4665"/>
      <c r="D4665"/>
      <c r="E4665"/>
      <c r="F4665"/>
      <c r="G4665"/>
      <c r="H4665"/>
      <c r="J4665"/>
      <c r="K4665"/>
      <c r="L4665"/>
    </row>
    <row r="4666" spans="1:12">
      <c r="A4666"/>
      <c r="B4666"/>
      <c r="C4666"/>
      <c r="D4666"/>
      <c r="E4666"/>
      <c r="F4666"/>
      <c r="G4666"/>
      <c r="H4666"/>
      <c r="J4666"/>
      <c r="K4666"/>
      <c r="L4666"/>
    </row>
    <row r="4667" spans="1:12">
      <c r="A4667"/>
      <c r="B4667"/>
      <c r="C4667"/>
      <c r="D4667"/>
      <c r="E4667"/>
      <c r="F4667"/>
      <c r="G4667"/>
      <c r="H4667"/>
      <c r="J4667"/>
      <c r="K4667"/>
      <c r="L4667"/>
    </row>
    <row r="4668" spans="1:12">
      <c r="A4668"/>
      <c r="B4668"/>
      <c r="C4668"/>
      <c r="D4668"/>
      <c r="E4668"/>
      <c r="F4668"/>
      <c r="G4668"/>
      <c r="H4668"/>
      <c r="J4668"/>
      <c r="K4668"/>
      <c r="L4668"/>
    </row>
    <row r="4669" spans="1:12">
      <c r="A4669"/>
      <c r="B4669"/>
      <c r="C4669"/>
      <c r="D4669"/>
      <c r="E4669"/>
      <c r="F4669"/>
      <c r="G4669"/>
      <c r="H4669"/>
      <c r="J4669"/>
      <c r="K4669"/>
      <c r="L4669"/>
    </row>
    <row r="4670" spans="1:12">
      <c r="A4670"/>
      <c r="B4670"/>
      <c r="C4670"/>
      <c r="D4670"/>
      <c r="E4670"/>
      <c r="F4670"/>
      <c r="G4670"/>
      <c r="H4670"/>
      <c r="J4670"/>
      <c r="K4670"/>
      <c r="L4670"/>
    </row>
    <row r="4671" spans="1:12">
      <c r="A4671"/>
      <c r="B4671"/>
      <c r="C4671"/>
      <c r="D4671"/>
      <c r="E4671"/>
      <c r="F4671"/>
      <c r="G4671"/>
      <c r="H4671"/>
      <c r="J4671"/>
      <c r="K4671"/>
      <c r="L4671"/>
    </row>
    <row r="4672" spans="1:12">
      <c r="A4672"/>
      <c r="B4672"/>
      <c r="C4672"/>
      <c r="D4672"/>
      <c r="E4672"/>
      <c r="F4672"/>
      <c r="G4672"/>
      <c r="H4672"/>
      <c r="J4672"/>
      <c r="K4672"/>
      <c r="L4672"/>
    </row>
    <row r="4673" spans="1:12">
      <c r="A4673"/>
      <c r="B4673"/>
      <c r="C4673"/>
      <c r="D4673"/>
      <c r="E4673"/>
      <c r="F4673"/>
      <c r="G4673"/>
      <c r="H4673"/>
      <c r="J4673"/>
      <c r="K4673"/>
      <c r="L4673"/>
    </row>
    <row r="4674" spans="1:12">
      <c r="A4674"/>
      <c r="B4674"/>
      <c r="C4674"/>
      <c r="D4674"/>
      <c r="E4674"/>
      <c r="F4674"/>
      <c r="G4674"/>
      <c r="H4674"/>
      <c r="J4674"/>
      <c r="K4674"/>
      <c r="L4674"/>
    </row>
    <row r="4675" spans="1:12">
      <c r="A4675"/>
      <c r="B4675"/>
      <c r="C4675"/>
      <c r="D4675"/>
      <c r="E4675"/>
      <c r="F4675"/>
      <c r="G4675"/>
      <c r="H4675"/>
      <c r="J4675"/>
      <c r="K4675"/>
      <c r="L4675"/>
    </row>
    <row r="4676" spans="1:12">
      <c r="A4676"/>
      <c r="B4676"/>
      <c r="C4676"/>
      <c r="D4676"/>
      <c r="E4676"/>
      <c r="F4676"/>
      <c r="G4676"/>
      <c r="H4676"/>
      <c r="J4676"/>
      <c r="K4676"/>
      <c r="L4676"/>
    </row>
    <row r="4677" spans="1:12">
      <c r="A4677"/>
      <c r="B4677"/>
      <c r="C4677"/>
      <c r="D4677"/>
      <c r="E4677"/>
      <c r="F4677"/>
      <c r="G4677"/>
      <c r="H4677"/>
      <c r="J4677"/>
      <c r="K4677"/>
      <c r="L4677"/>
    </row>
    <row r="4678" spans="1:12">
      <c r="A4678"/>
      <c r="B4678"/>
      <c r="C4678"/>
      <c r="D4678"/>
      <c r="E4678"/>
      <c r="F4678"/>
      <c r="G4678"/>
      <c r="H4678"/>
      <c r="J4678"/>
      <c r="K4678"/>
      <c r="L4678"/>
    </row>
    <row r="4679" spans="1:12">
      <c r="A4679"/>
      <c r="B4679"/>
      <c r="C4679"/>
      <c r="D4679"/>
      <c r="E4679"/>
      <c r="F4679"/>
      <c r="G4679"/>
      <c r="H4679"/>
      <c r="J4679"/>
      <c r="K4679"/>
      <c r="L4679"/>
    </row>
    <row r="4680" spans="1:12">
      <c r="A4680"/>
      <c r="B4680"/>
      <c r="C4680"/>
      <c r="D4680"/>
      <c r="E4680"/>
      <c r="F4680"/>
      <c r="G4680"/>
      <c r="H4680"/>
      <c r="J4680"/>
      <c r="K4680"/>
      <c r="L4680"/>
    </row>
    <row r="4681" spans="1:12">
      <c r="A4681"/>
      <c r="B4681"/>
      <c r="C4681"/>
      <c r="D4681"/>
      <c r="E4681"/>
      <c r="F4681"/>
      <c r="G4681"/>
      <c r="H4681"/>
      <c r="J4681"/>
      <c r="K4681"/>
      <c r="L4681"/>
    </row>
    <row r="4682" spans="1:12">
      <c r="A4682"/>
      <c r="B4682"/>
      <c r="C4682"/>
      <c r="D4682"/>
      <c r="E4682"/>
      <c r="F4682"/>
      <c r="G4682"/>
      <c r="H4682"/>
      <c r="J4682"/>
      <c r="K4682"/>
      <c r="L4682"/>
    </row>
    <row r="4683" spans="1:12">
      <c r="A4683"/>
      <c r="B4683"/>
      <c r="C4683"/>
      <c r="D4683"/>
      <c r="E4683"/>
      <c r="F4683"/>
      <c r="G4683"/>
      <c r="H4683"/>
      <c r="J4683"/>
      <c r="K4683"/>
      <c r="L4683"/>
    </row>
    <row r="4684" spans="1:12">
      <c r="A4684"/>
      <c r="B4684"/>
      <c r="C4684"/>
      <c r="D4684"/>
      <c r="E4684"/>
      <c r="F4684"/>
      <c r="G4684"/>
      <c r="H4684"/>
      <c r="J4684"/>
      <c r="K4684"/>
      <c r="L4684"/>
    </row>
    <row r="4685" spans="1:12">
      <c r="A4685"/>
      <c r="B4685"/>
      <c r="C4685"/>
      <c r="D4685"/>
      <c r="E4685"/>
      <c r="F4685"/>
      <c r="G4685"/>
      <c r="H4685"/>
      <c r="J4685"/>
      <c r="K4685"/>
      <c r="L4685"/>
    </row>
    <row r="4686" spans="1:12">
      <c r="A4686"/>
      <c r="B4686"/>
      <c r="C4686"/>
      <c r="D4686"/>
      <c r="E4686"/>
      <c r="F4686"/>
      <c r="G4686"/>
      <c r="H4686"/>
      <c r="J4686"/>
      <c r="K4686"/>
      <c r="L4686"/>
    </row>
    <row r="4687" spans="1:12">
      <c r="A4687"/>
      <c r="B4687"/>
      <c r="C4687"/>
      <c r="D4687"/>
      <c r="E4687"/>
      <c r="F4687"/>
      <c r="G4687"/>
      <c r="H4687"/>
      <c r="J4687"/>
      <c r="K4687"/>
      <c r="L4687"/>
    </row>
    <row r="4688" spans="1:12">
      <c r="A4688"/>
      <c r="B4688"/>
      <c r="C4688"/>
      <c r="D4688"/>
      <c r="E4688"/>
      <c r="F4688"/>
      <c r="G4688"/>
      <c r="H4688"/>
      <c r="J4688"/>
      <c r="K4688"/>
      <c r="L4688"/>
    </row>
    <row r="4689" spans="1:12">
      <c r="A4689"/>
      <c r="B4689"/>
      <c r="C4689"/>
      <c r="D4689"/>
      <c r="E4689"/>
      <c r="F4689"/>
      <c r="G4689"/>
      <c r="H4689"/>
      <c r="J4689"/>
      <c r="K4689"/>
      <c r="L4689"/>
    </row>
    <row r="4690" spans="1:12">
      <c r="A4690"/>
      <c r="B4690"/>
      <c r="C4690"/>
      <c r="D4690"/>
      <c r="E4690"/>
      <c r="F4690"/>
      <c r="G4690"/>
      <c r="H4690"/>
      <c r="J4690"/>
      <c r="K4690"/>
      <c r="L4690"/>
    </row>
    <row r="4691" spans="1:12">
      <c r="A4691"/>
      <c r="B4691"/>
      <c r="C4691"/>
      <c r="D4691"/>
      <c r="E4691"/>
      <c r="F4691"/>
      <c r="G4691"/>
      <c r="H4691"/>
      <c r="J4691"/>
      <c r="K4691"/>
      <c r="L4691"/>
    </row>
    <row r="4692" spans="1:12">
      <c r="A4692"/>
      <c r="B4692"/>
      <c r="C4692"/>
      <c r="D4692"/>
      <c r="E4692"/>
      <c r="F4692"/>
      <c r="G4692"/>
      <c r="H4692"/>
      <c r="J4692"/>
      <c r="K4692"/>
      <c r="L4692"/>
    </row>
    <row r="4693" spans="1:12">
      <c r="A4693"/>
      <c r="B4693"/>
      <c r="C4693"/>
      <c r="D4693"/>
      <c r="E4693"/>
      <c r="F4693"/>
      <c r="G4693"/>
      <c r="H4693"/>
      <c r="J4693"/>
      <c r="K4693"/>
      <c r="L4693"/>
    </row>
    <row r="4694" spans="1:12">
      <c r="A4694"/>
      <c r="B4694"/>
      <c r="C4694"/>
      <c r="D4694"/>
      <c r="E4694"/>
      <c r="F4694"/>
      <c r="G4694"/>
      <c r="H4694"/>
      <c r="J4694"/>
      <c r="K4694"/>
      <c r="L4694"/>
    </row>
    <row r="4695" spans="1:12">
      <c r="A4695"/>
      <c r="B4695"/>
      <c r="C4695"/>
      <c r="D4695"/>
      <c r="E4695"/>
      <c r="F4695"/>
      <c r="G4695"/>
      <c r="H4695"/>
      <c r="J4695"/>
      <c r="K4695"/>
      <c r="L4695"/>
    </row>
    <row r="4696" spans="1:12">
      <c r="A4696"/>
      <c r="B4696"/>
      <c r="C4696"/>
      <c r="D4696"/>
      <c r="E4696"/>
      <c r="F4696"/>
      <c r="G4696"/>
      <c r="H4696"/>
      <c r="J4696"/>
      <c r="K4696"/>
      <c r="L4696"/>
    </row>
    <row r="4697" spans="1:12">
      <c r="A4697"/>
      <c r="B4697"/>
      <c r="C4697"/>
      <c r="D4697"/>
      <c r="E4697"/>
      <c r="F4697"/>
      <c r="G4697"/>
      <c r="H4697"/>
      <c r="J4697"/>
      <c r="K4697"/>
      <c r="L4697"/>
    </row>
    <row r="4698" spans="1:12">
      <c r="A4698"/>
      <c r="B4698"/>
      <c r="C4698"/>
      <c r="D4698"/>
      <c r="E4698"/>
      <c r="F4698"/>
      <c r="G4698"/>
      <c r="H4698"/>
      <c r="J4698"/>
      <c r="K4698"/>
      <c r="L4698"/>
    </row>
    <row r="4699" spans="1:12">
      <c r="A4699"/>
      <c r="B4699"/>
      <c r="C4699"/>
      <c r="D4699"/>
      <c r="E4699"/>
      <c r="F4699"/>
      <c r="G4699"/>
      <c r="H4699"/>
      <c r="J4699"/>
      <c r="K4699"/>
      <c r="L4699"/>
    </row>
    <row r="4700" spans="1:12">
      <c r="A4700"/>
      <c r="B4700"/>
      <c r="C4700"/>
      <c r="D4700"/>
      <c r="E4700"/>
      <c r="F4700"/>
      <c r="G4700"/>
      <c r="H4700"/>
      <c r="J4700"/>
      <c r="K4700"/>
      <c r="L4700"/>
    </row>
    <row r="4701" spans="1:12">
      <c r="A4701"/>
      <c r="B4701"/>
      <c r="C4701"/>
      <c r="D4701"/>
      <c r="E4701"/>
      <c r="F4701"/>
      <c r="G4701"/>
      <c r="H4701"/>
      <c r="J4701"/>
      <c r="K4701"/>
      <c r="L4701"/>
    </row>
    <row r="4702" spans="1:12">
      <c r="A4702"/>
      <c r="B4702"/>
      <c r="C4702"/>
      <c r="D4702"/>
      <c r="E4702"/>
      <c r="F4702"/>
      <c r="G4702"/>
      <c r="H4702"/>
      <c r="J4702"/>
      <c r="K4702"/>
      <c r="L4702"/>
    </row>
    <row r="4703" spans="1:12">
      <c r="A4703"/>
      <c r="B4703"/>
      <c r="C4703"/>
      <c r="D4703"/>
      <c r="E4703"/>
      <c r="F4703"/>
      <c r="G4703"/>
      <c r="H4703"/>
      <c r="J4703"/>
      <c r="K4703"/>
      <c r="L4703"/>
    </row>
    <row r="4704" spans="1:12">
      <c r="A4704"/>
      <c r="B4704"/>
      <c r="C4704"/>
      <c r="D4704"/>
      <c r="E4704"/>
      <c r="F4704"/>
      <c r="G4704"/>
      <c r="H4704"/>
      <c r="J4704"/>
      <c r="K4704"/>
      <c r="L4704"/>
    </row>
    <row r="4705" spans="1:12">
      <c r="A4705"/>
      <c r="B4705"/>
      <c r="C4705"/>
      <c r="D4705"/>
      <c r="E4705"/>
      <c r="F4705"/>
      <c r="G4705"/>
      <c r="H4705"/>
      <c r="J4705"/>
      <c r="K4705"/>
      <c r="L4705"/>
    </row>
    <row r="4706" spans="1:12">
      <c r="A4706"/>
      <c r="B4706"/>
      <c r="C4706"/>
      <c r="D4706"/>
      <c r="E4706"/>
      <c r="F4706"/>
      <c r="G4706"/>
      <c r="H4706"/>
      <c r="J4706"/>
      <c r="K4706"/>
      <c r="L4706"/>
    </row>
    <row r="4707" spans="1:12">
      <c r="A4707"/>
      <c r="B4707"/>
      <c r="C4707"/>
      <c r="D4707"/>
      <c r="E4707"/>
      <c r="F4707"/>
      <c r="G4707"/>
      <c r="H4707"/>
      <c r="J4707"/>
      <c r="K4707"/>
      <c r="L4707"/>
    </row>
    <row r="4708" spans="1:12">
      <c r="A4708"/>
      <c r="B4708"/>
      <c r="C4708"/>
      <c r="D4708"/>
      <c r="E4708"/>
      <c r="F4708"/>
      <c r="G4708"/>
      <c r="H4708"/>
      <c r="J4708"/>
      <c r="K4708"/>
      <c r="L4708"/>
    </row>
    <row r="4709" spans="1:12">
      <c r="A4709"/>
      <c r="B4709"/>
      <c r="C4709"/>
      <c r="D4709"/>
      <c r="E4709"/>
      <c r="F4709"/>
      <c r="G4709"/>
      <c r="H4709"/>
      <c r="J4709"/>
      <c r="K4709"/>
      <c r="L4709"/>
    </row>
    <row r="4710" spans="1:12">
      <c r="A4710"/>
      <c r="B4710"/>
      <c r="C4710"/>
      <c r="D4710"/>
      <c r="E4710"/>
      <c r="F4710"/>
      <c r="G4710"/>
      <c r="H4710"/>
      <c r="J4710"/>
      <c r="K4710"/>
      <c r="L4710"/>
    </row>
    <row r="4711" spans="1:12">
      <c r="A4711"/>
      <c r="B4711"/>
      <c r="C4711"/>
      <c r="D4711"/>
      <c r="E4711"/>
      <c r="F4711"/>
      <c r="G4711"/>
      <c r="H4711"/>
      <c r="J4711"/>
      <c r="K4711"/>
      <c r="L4711"/>
    </row>
    <row r="4712" spans="1:12">
      <c r="A4712"/>
      <c r="B4712"/>
      <c r="C4712"/>
      <c r="D4712"/>
      <c r="E4712"/>
      <c r="F4712"/>
      <c r="G4712"/>
      <c r="H4712"/>
      <c r="J4712"/>
      <c r="K4712"/>
      <c r="L4712"/>
    </row>
    <row r="4713" spans="1:12">
      <c r="A4713"/>
      <c r="B4713"/>
      <c r="C4713"/>
      <c r="D4713"/>
      <c r="E4713"/>
      <c r="F4713"/>
      <c r="G4713"/>
      <c r="H4713"/>
      <c r="J4713"/>
      <c r="K4713"/>
      <c r="L4713"/>
    </row>
    <row r="4714" spans="1:12">
      <c r="A4714"/>
      <c r="B4714"/>
      <c r="C4714"/>
      <c r="D4714"/>
      <c r="E4714"/>
      <c r="F4714"/>
      <c r="G4714"/>
      <c r="H4714"/>
      <c r="J4714"/>
      <c r="K4714"/>
      <c r="L4714"/>
    </row>
    <row r="4715" spans="1:12">
      <c r="A4715"/>
      <c r="B4715"/>
      <c r="C4715"/>
      <c r="D4715"/>
      <c r="E4715"/>
      <c r="F4715"/>
      <c r="G4715"/>
      <c r="H4715"/>
      <c r="J4715"/>
      <c r="K4715"/>
      <c r="L4715"/>
    </row>
    <row r="4716" spans="1:12">
      <c r="A4716"/>
      <c r="B4716"/>
      <c r="C4716"/>
      <c r="D4716"/>
      <c r="E4716"/>
      <c r="F4716"/>
      <c r="G4716"/>
      <c r="H4716"/>
      <c r="J4716"/>
      <c r="K4716"/>
      <c r="L4716"/>
    </row>
    <row r="4717" spans="1:12">
      <c r="A4717"/>
      <c r="B4717"/>
      <c r="C4717"/>
      <c r="D4717"/>
      <c r="E4717"/>
      <c r="F4717"/>
      <c r="G4717"/>
      <c r="H4717"/>
      <c r="J4717"/>
      <c r="K4717"/>
      <c r="L4717"/>
    </row>
    <row r="4718" spans="1:12">
      <c r="A4718"/>
      <c r="B4718"/>
      <c r="C4718"/>
      <c r="D4718"/>
      <c r="E4718"/>
      <c r="F4718"/>
      <c r="G4718"/>
      <c r="H4718"/>
      <c r="J4718"/>
      <c r="K4718"/>
      <c r="L4718"/>
    </row>
    <row r="4719" spans="1:12">
      <c r="A4719"/>
      <c r="B4719"/>
      <c r="C4719"/>
      <c r="D4719"/>
      <c r="E4719"/>
      <c r="F4719"/>
      <c r="G4719"/>
      <c r="H4719"/>
      <c r="J4719"/>
      <c r="K4719"/>
      <c r="L4719"/>
    </row>
    <row r="4720" spans="1:12">
      <c r="A4720"/>
      <c r="B4720"/>
      <c r="C4720"/>
      <c r="D4720"/>
      <c r="E4720"/>
      <c r="F4720"/>
      <c r="G4720"/>
      <c r="H4720"/>
      <c r="J4720"/>
      <c r="K4720"/>
      <c r="L4720"/>
    </row>
    <row r="4721" spans="1:12">
      <c r="A4721"/>
      <c r="B4721"/>
      <c r="C4721"/>
      <c r="D4721"/>
      <c r="E4721"/>
      <c r="F4721"/>
      <c r="G4721"/>
      <c r="H4721"/>
      <c r="J4721"/>
      <c r="K4721"/>
      <c r="L4721"/>
    </row>
    <row r="4722" spans="1:12">
      <c r="A4722"/>
      <c r="B4722"/>
      <c r="C4722"/>
      <c r="D4722"/>
      <c r="E4722"/>
      <c r="F4722"/>
      <c r="G4722"/>
      <c r="H4722"/>
      <c r="J4722"/>
      <c r="K4722"/>
      <c r="L4722"/>
    </row>
    <row r="4723" spans="1:12">
      <c r="A4723"/>
      <c r="B4723"/>
      <c r="C4723"/>
      <c r="D4723"/>
      <c r="E4723"/>
      <c r="F4723"/>
      <c r="G4723"/>
      <c r="H4723"/>
      <c r="J4723"/>
      <c r="K4723"/>
      <c r="L4723"/>
    </row>
    <row r="4724" spans="1:12">
      <c r="A4724"/>
      <c r="B4724"/>
      <c r="C4724"/>
      <c r="D4724"/>
      <c r="E4724"/>
      <c r="F4724"/>
      <c r="G4724"/>
      <c r="H4724"/>
      <c r="J4724"/>
      <c r="K4724"/>
      <c r="L4724"/>
    </row>
    <row r="4725" spans="1:12">
      <c r="A4725"/>
      <c r="B4725"/>
      <c r="C4725"/>
      <c r="D4725"/>
      <c r="E4725"/>
      <c r="F4725"/>
      <c r="G4725"/>
      <c r="H4725"/>
      <c r="J4725"/>
      <c r="K4725"/>
      <c r="L4725"/>
    </row>
    <row r="4726" spans="1:12">
      <c r="A4726"/>
      <c r="B4726"/>
      <c r="C4726"/>
      <c r="D4726"/>
      <c r="E4726"/>
      <c r="F4726"/>
      <c r="G4726"/>
      <c r="H4726"/>
      <c r="J4726"/>
      <c r="K4726"/>
      <c r="L4726"/>
    </row>
    <row r="4727" spans="1:12">
      <c r="A4727"/>
      <c r="B4727"/>
      <c r="C4727"/>
      <c r="D4727"/>
      <c r="E4727"/>
      <c r="F4727"/>
      <c r="G4727"/>
      <c r="H4727"/>
      <c r="J4727"/>
      <c r="K4727"/>
      <c r="L4727"/>
    </row>
    <row r="4728" spans="1:12">
      <c r="A4728"/>
      <c r="B4728"/>
      <c r="C4728"/>
      <c r="D4728"/>
      <c r="E4728"/>
      <c r="F4728"/>
      <c r="G4728"/>
      <c r="H4728"/>
      <c r="J4728"/>
      <c r="K4728"/>
      <c r="L4728"/>
    </row>
    <row r="4729" spans="1:12">
      <c r="A4729"/>
      <c r="B4729"/>
      <c r="C4729"/>
      <c r="D4729"/>
      <c r="E4729"/>
      <c r="F4729"/>
      <c r="G4729"/>
      <c r="H4729"/>
      <c r="J4729"/>
      <c r="K4729"/>
      <c r="L4729"/>
    </row>
    <row r="4730" spans="1:12">
      <c r="A4730"/>
      <c r="B4730"/>
      <c r="C4730"/>
      <c r="D4730"/>
      <c r="E4730"/>
      <c r="F4730"/>
      <c r="G4730"/>
      <c r="H4730"/>
      <c r="J4730"/>
      <c r="K4730"/>
      <c r="L4730"/>
    </row>
    <row r="4731" spans="1:12">
      <c r="A4731"/>
      <c r="B4731"/>
      <c r="C4731"/>
      <c r="D4731"/>
      <c r="E4731"/>
      <c r="F4731"/>
      <c r="G4731"/>
      <c r="H4731"/>
      <c r="J4731"/>
      <c r="K4731"/>
      <c r="L4731"/>
    </row>
    <row r="4732" spans="1:12">
      <c r="A4732"/>
      <c r="B4732"/>
      <c r="C4732"/>
      <c r="D4732"/>
      <c r="E4732"/>
      <c r="F4732"/>
      <c r="G4732"/>
      <c r="H4732"/>
      <c r="J4732"/>
      <c r="K4732"/>
      <c r="L4732"/>
    </row>
    <row r="4733" spans="1:12">
      <c r="A4733"/>
      <c r="B4733"/>
      <c r="C4733"/>
      <c r="D4733"/>
      <c r="E4733"/>
      <c r="F4733"/>
      <c r="G4733"/>
      <c r="H4733"/>
      <c r="J4733"/>
      <c r="K4733"/>
      <c r="L4733"/>
    </row>
    <row r="4734" spans="1:12">
      <c r="A4734"/>
      <c r="B4734"/>
      <c r="C4734"/>
      <c r="D4734"/>
      <c r="E4734"/>
      <c r="F4734"/>
      <c r="G4734"/>
      <c r="H4734"/>
      <c r="J4734"/>
      <c r="K4734"/>
      <c r="L4734"/>
    </row>
    <row r="4735" spans="1:12">
      <c r="A4735"/>
      <c r="B4735"/>
      <c r="C4735"/>
      <c r="D4735"/>
      <c r="E4735"/>
      <c r="F4735"/>
      <c r="G4735"/>
      <c r="H4735"/>
      <c r="J4735"/>
      <c r="K4735"/>
      <c r="L4735"/>
    </row>
    <row r="4736" spans="1:12">
      <c r="A4736"/>
      <c r="B4736"/>
      <c r="C4736"/>
      <c r="D4736"/>
      <c r="E4736"/>
      <c r="F4736"/>
      <c r="G4736"/>
      <c r="H4736"/>
      <c r="J4736"/>
      <c r="K4736"/>
      <c r="L4736"/>
    </row>
    <row r="4737" spans="1:12">
      <c r="A4737"/>
      <c r="B4737"/>
      <c r="C4737"/>
      <c r="D4737"/>
      <c r="E4737"/>
      <c r="F4737"/>
      <c r="G4737"/>
      <c r="H4737"/>
      <c r="J4737"/>
      <c r="K4737"/>
      <c r="L4737"/>
    </row>
    <row r="4738" spans="1:12">
      <c r="A4738"/>
      <c r="B4738"/>
      <c r="C4738"/>
      <c r="D4738"/>
      <c r="E4738"/>
      <c r="F4738"/>
      <c r="G4738"/>
      <c r="H4738"/>
      <c r="J4738"/>
      <c r="K4738"/>
      <c r="L4738"/>
    </row>
    <row r="4739" spans="1:12">
      <c r="A4739"/>
      <c r="B4739"/>
      <c r="C4739"/>
      <c r="D4739"/>
      <c r="E4739"/>
      <c r="F4739"/>
      <c r="G4739"/>
      <c r="H4739"/>
      <c r="J4739"/>
      <c r="K4739"/>
      <c r="L4739"/>
    </row>
    <row r="4740" spans="1:12">
      <c r="A4740"/>
      <c r="B4740"/>
      <c r="C4740"/>
      <c r="D4740"/>
      <c r="E4740"/>
      <c r="F4740"/>
      <c r="G4740"/>
      <c r="H4740"/>
      <c r="J4740"/>
      <c r="K4740"/>
      <c r="L4740"/>
    </row>
    <row r="4741" spans="1:12">
      <c r="A4741"/>
      <c r="B4741"/>
      <c r="C4741"/>
      <c r="D4741"/>
      <c r="E4741"/>
      <c r="F4741"/>
      <c r="G4741"/>
      <c r="H4741"/>
      <c r="J4741"/>
      <c r="K4741"/>
      <c r="L4741"/>
    </row>
    <row r="4742" spans="1:12">
      <c r="A4742"/>
      <c r="B4742"/>
      <c r="C4742"/>
      <c r="D4742"/>
      <c r="E4742"/>
      <c r="F4742"/>
      <c r="G4742"/>
      <c r="H4742"/>
      <c r="J4742"/>
      <c r="K4742"/>
      <c r="L4742"/>
    </row>
    <row r="4743" spans="1:12">
      <c r="A4743"/>
      <c r="B4743"/>
      <c r="C4743"/>
      <c r="D4743"/>
      <c r="E4743"/>
      <c r="F4743"/>
      <c r="G4743"/>
      <c r="H4743"/>
      <c r="J4743"/>
      <c r="K4743"/>
      <c r="L4743"/>
    </row>
    <row r="4744" spans="1:12">
      <c r="A4744"/>
      <c r="B4744"/>
      <c r="C4744"/>
      <c r="D4744"/>
      <c r="E4744"/>
      <c r="F4744"/>
      <c r="G4744"/>
      <c r="H4744"/>
      <c r="J4744"/>
      <c r="K4744"/>
      <c r="L4744"/>
    </row>
    <row r="4745" spans="1:12">
      <c r="A4745"/>
      <c r="B4745"/>
      <c r="C4745"/>
      <c r="D4745"/>
      <c r="E4745"/>
      <c r="F4745"/>
      <c r="G4745"/>
      <c r="H4745"/>
      <c r="J4745"/>
      <c r="K4745"/>
      <c r="L4745"/>
    </row>
    <row r="4746" spans="1:12">
      <c r="A4746"/>
      <c r="B4746"/>
      <c r="C4746"/>
      <c r="D4746"/>
      <c r="E4746"/>
      <c r="F4746"/>
      <c r="G4746"/>
      <c r="H4746"/>
      <c r="J4746"/>
      <c r="K4746"/>
      <c r="L4746"/>
    </row>
    <row r="4747" spans="1:12">
      <c r="A4747"/>
      <c r="B4747"/>
      <c r="C4747"/>
      <c r="D4747"/>
      <c r="E4747"/>
      <c r="F4747"/>
      <c r="G4747"/>
      <c r="H4747"/>
      <c r="J4747"/>
      <c r="K4747"/>
      <c r="L4747"/>
    </row>
    <row r="4748" spans="1:12">
      <c r="A4748"/>
      <c r="B4748"/>
      <c r="C4748"/>
      <c r="D4748"/>
      <c r="E4748"/>
      <c r="F4748"/>
      <c r="G4748"/>
      <c r="H4748"/>
      <c r="J4748"/>
      <c r="K4748"/>
      <c r="L4748"/>
    </row>
    <row r="4749" spans="1:12">
      <c r="A4749"/>
      <c r="B4749"/>
      <c r="C4749"/>
      <c r="D4749"/>
      <c r="E4749"/>
      <c r="F4749"/>
      <c r="G4749"/>
      <c r="H4749"/>
      <c r="J4749"/>
      <c r="K4749"/>
      <c r="L4749"/>
    </row>
    <row r="4750" spans="1:12">
      <c r="A4750"/>
      <c r="B4750"/>
      <c r="C4750"/>
      <c r="D4750"/>
      <c r="E4750"/>
      <c r="F4750"/>
      <c r="G4750"/>
      <c r="H4750"/>
      <c r="J4750"/>
      <c r="K4750"/>
      <c r="L4750"/>
    </row>
    <row r="4751" spans="1:12">
      <c r="A4751"/>
      <c r="B4751"/>
      <c r="C4751"/>
      <c r="D4751"/>
      <c r="E4751"/>
      <c r="F4751"/>
      <c r="G4751"/>
      <c r="H4751"/>
      <c r="J4751"/>
      <c r="K4751"/>
      <c r="L4751"/>
    </row>
    <row r="4752" spans="1:12">
      <c r="A4752"/>
      <c r="B4752"/>
      <c r="C4752"/>
      <c r="D4752"/>
      <c r="E4752"/>
      <c r="F4752"/>
      <c r="G4752"/>
      <c r="H4752"/>
      <c r="J4752"/>
      <c r="K4752"/>
      <c r="L4752"/>
    </row>
    <row r="4753" spans="1:12">
      <c r="A4753"/>
      <c r="B4753"/>
      <c r="C4753"/>
      <c r="D4753"/>
      <c r="E4753"/>
      <c r="F4753"/>
      <c r="G4753"/>
      <c r="H4753"/>
      <c r="J4753"/>
      <c r="K4753"/>
      <c r="L4753"/>
    </row>
    <row r="4754" spans="1:12">
      <c r="A4754"/>
      <c r="B4754"/>
      <c r="C4754"/>
      <c r="D4754"/>
      <c r="E4754"/>
      <c r="F4754"/>
      <c r="G4754"/>
      <c r="H4754"/>
      <c r="J4754"/>
      <c r="K4754"/>
      <c r="L4754"/>
    </row>
    <row r="4755" spans="1:12">
      <c r="A4755"/>
      <c r="B4755"/>
      <c r="C4755"/>
      <c r="D4755"/>
      <c r="E4755"/>
      <c r="F4755"/>
      <c r="G4755"/>
      <c r="H4755"/>
      <c r="J4755"/>
      <c r="K4755"/>
      <c r="L4755"/>
    </row>
    <row r="4756" spans="1:12">
      <c r="A4756"/>
      <c r="B4756"/>
      <c r="C4756"/>
      <c r="D4756"/>
      <c r="E4756"/>
      <c r="F4756"/>
      <c r="G4756"/>
      <c r="H4756"/>
      <c r="J4756"/>
      <c r="K4756"/>
      <c r="L4756"/>
    </row>
    <row r="4757" spans="1:12">
      <c r="A4757"/>
      <c r="B4757"/>
      <c r="C4757"/>
      <c r="D4757"/>
      <c r="E4757"/>
      <c r="F4757"/>
      <c r="G4757"/>
      <c r="H4757"/>
      <c r="J4757"/>
      <c r="K4757"/>
      <c r="L4757"/>
    </row>
    <row r="4758" spans="1:12">
      <c r="A4758"/>
      <c r="B4758"/>
      <c r="C4758"/>
      <c r="D4758"/>
      <c r="E4758"/>
      <c r="F4758"/>
      <c r="G4758"/>
      <c r="H4758"/>
      <c r="J4758"/>
      <c r="K4758"/>
      <c r="L4758"/>
    </row>
    <row r="4759" spans="1:12">
      <c r="A4759"/>
      <c r="B4759"/>
      <c r="C4759"/>
      <c r="D4759"/>
      <c r="E4759"/>
      <c r="F4759"/>
      <c r="G4759"/>
      <c r="H4759"/>
      <c r="J4759"/>
      <c r="K4759"/>
      <c r="L4759"/>
    </row>
    <row r="4760" spans="1:12">
      <c r="A4760"/>
      <c r="B4760"/>
      <c r="C4760"/>
      <c r="D4760"/>
      <c r="E4760"/>
      <c r="F4760"/>
      <c r="G4760"/>
      <c r="H4760"/>
      <c r="J4760"/>
      <c r="K4760"/>
      <c r="L4760"/>
    </row>
    <row r="4761" spans="1:12">
      <c r="A4761"/>
      <c r="B4761"/>
      <c r="C4761"/>
      <c r="D4761"/>
      <c r="E4761"/>
      <c r="F4761"/>
      <c r="G4761"/>
      <c r="H4761"/>
      <c r="J4761"/>
      <c r="K4761"/>
      <c r="L4761"/>
    </row>
    <row r="4762" spans="1:12">
      <c r="A4762"/>
      <c r="B4762"/>
      <c r="C4762"/>
      <c r="D4762"/>
      <c r="E4762"/>
      <c r="F4762"/>
      <c r="G4762"/>
      <c r="H4762"/>
      <c r="J4762"/>
      <c r="K4762"/>
      <c r="L4762"/>
    </row>
    <row r="4763" spans="1:12">
      <c r="A4763"/>
      <c r="B4763"/>
      <c r="C4763"/>
      <c r="D4763"/>
      <c r="E4763"/>
      <c r="F4763"/>
      <c r="G4763"/>
      <c r="H4763"/>
      <c r="J4763"/>
      <c r="K4763"/>
      <c r="L4763"/>
    </row>
    <row r="4764" spans="1:12">
      <c r="A4764"/>
      <c r="B4764"/>
      <c r="C4764"/>
      <c r="D4764"/>
      <c r="E4764"/>
      <c r="F4764"/>
      <c r="G4764"/>
      <c r="H4764"/>
      <c r="J4764"/>
      <c r="K4764"/>
      <c r="L4764"/>
    </row>
    <row r="4765" spans="1:12">
      <c r="A4765"/>
      <c r="B4765"/>
      <c r="C4765"/>
      <c r="D4765"/>
      <c r="E4765"/>
      <c r="F4765"/>
      <c r="G4765"/>
      <c r="H4765"/>
      <c r="J4765"/>
      <c r="K4765"/>
      <c r="L4765"/>
    </row>
    <row r="4766" spans="1:12">
      <c r="A4766"/>
      <c r="B4766"/>
      <c r="C4766"/>
      <c r="D4766"/>
      <c r="E4766"/>
      <c r="F4766"/>
      <c r="G4766"/>
      <c r="H4766"/>
      <c r="J4766"/>
      <c r="K4766"/>
      <c r="L4766"/>
    </row>
    <row r="4767" spans="1:12">
      <c r="A4767"/>
      <c r="B4767"/>
      <c r="C4767"/>
      <c r="D4767"/>
      <c r="E4767"/>
      <c r="F4767"/>
      <c r="G4767"/>
      <c r="H4767"/>
      <c r="J4767"/>
      <c r="K4767"/>
      <c r="L4767"/>
    </row>
    <row r="4768" spans="1:12">
      <c r="A4768"/>
      <c r="B4768"/>
      <c r="C4768"/>
      <c r="D4768"/>
      <c r="E4768"/>
      <c r="F4768"/>
      <c r="G4768"/>
      <c r="H4768"/>
      <c r="J4768"/>
      <c r="K4768"/>
      <c r="L4768"/>
    </row>
    <row r="4769" spans="1:12">
      <c r="A4769"/>
      <c r="B4769"/>
      <c r="C4769"/>
      <c r="D4769"/>
      <c r="E4769"/>
      <c r="F4769"/>
      <c r="G4769"/>
      <c r="H4769"/>
      <c r="J4769"/>
      <c r="K4769"/>
      <c r="L4769"/>
    </row>
    <row r="4770" spans="1:12">
      <c r="A4770"/>
      <c r="B4770"/>
      <c r="C4770"/>
      <c r="D4770"/>
      <c r="E4770"/>
      <c r="F4770"/>
      <c r="G4770"/>
      <c r="H4770"/>
      <c r="J4770"/>
      <c r="K4770"/>
      <c r="L4770"/>
    </row>
    <row r="4771" spans="1:12">
      <c r="A4771"/>
      <c r="B4771"/>
      <c r="C4771"/>
      <c r="D4771"/>
      <c r="E4771"/>
      <c r="F4771"/>
      <c r="G4771"/>
      <c r="H4771"/>
      <c r="J4771"/>
      <c r="K4771"/>
      <c r="L4771"/>
    </row>
    <row r="4772" spans="1:12">
      <c r="A4772"/>
      <c r="B4772"/>
      <c r="C4772"/>
      <c r="D4772"/>
      <c r="E4772"/>
      <c r="F4772"/>
      <c r="G4772"/>
      <c r="H4772"/>
      <c r="J4772"/>
      <c r="K4772"/>
      <c r="L4772"/>
    </row>
    <row r="4773" spans="1:12">
      <c r="A4773"/>
      <c r="B4773"/>
      <c r="C4773"/>
      <c r="D4773"/>
      <c r="E4773"/>
      <c r="F4773"/>
      <c r="G4773"/>
      <c r="H4773"/>
      <c r="J4773"/>
      <c r="K4773"/>
      <c r="L4773"/>
    </row>
    <row r="4774" spans="1:12">
      <c r="A4774"/>
      <c r="B4774"/>
      <c r="C4774"/>
      <c r="D4774"/>
      <c r="E4774"/>
      <c r="F4774"/>
      <c r="G4774"/>
      <c r="H4774"/>
      <c r="J4774"/>
      <c r="K4774"/>
      <c r="L4774"/>
    </row>
    <row r="4775" spans="1:12">
      <c r="A4775"/>
      <c r="B4775"/>
      <c r="C4775"/>
      <c r="D4775"/>
      <c r="E4775"/>
      <c r="F4775"/>
      <c r="G4775"/>
      <c r="H4775"/>
      <c r="J4775"/>
      <c r="K4775"/>
      <c r="L4775"/>
    </row>
    <row r="4776" spans="1:12">
      <c r="A4776"/>
      <c r="B4776"/>
      <c r="C4776"/>
      <c r="D4776"/>
      <c r="E4776"/>
      <c r="F4776"/>
      <c r="G4776"/>
      <c r="H4776"/>
      <c r="J4776"/>
      <c r="K4776"/>
      <c r="L4776"/>
    </row>
    <row r="4777" spans="1:12">
      <c r="A4777"/>
      <c r="B4777"/>
      <c r="C4777"/>
      <c r="D4777"/>
      <c r="E4777"/>
      <c r="F4777"/>
      <c r="G4777"/>
      <c r="H4777"/>
      <c r="J4777"/>
      <c r="K4777"/>
      <c r="L4777"/>
    </row>
    <row r="4778" spans="1:12">
      <c r="A4778"/>
      <c r="B4778"/>
      <c r="C4778"/>
      <c r="D4778"/>
      <c r="E4778"/>
      <c r="F4778"/>
      <c r="G4778"/>
      <c r="H4778"/>
      <c r="J4778"/>
      <c r="K4778"/>
      <c r="L4778"/>
    </row>
    <row r="4779" spans="1:12">
      <c r="A4779"/>
      <c r="B4779"/>
      <c r="C4779"/>
      <c r="D4779"/>
      <c r="E4779"/>
      <c r="F4779"/>
      <c r="G4779"/>
      <c r="H4779"/>
      <c r="J4779"/>
      <c r="K4779"/>
      <c r="L4779"/>
    </row>
    <row r="4780" spans="1:12">
      <c r="A4780"/>
      <c r="B4780"/>
      <c r="C4780"/>
      <c r="D4780"/>
      <c r="E4780"/>
      <c r="F4780"/>
      <c r="G4780"/>
      <c r="H4780"/>
      <c r="J4780"/>
      <c r="K4780"/>
      <c r="L4780"/>
    </row>
    <row r="4781" spans="1:12">
      <c r="A4781"/>
      <c r="B4781"/>
      <c r="C4781"/>
      <c r="D4781"/>
      <c r="E4781"/>
      <c r="F4781"/>
      <c r="G4781"/>
      <c r="H4781"/>
      <c r="J4781"/>
      <c r="K4781"/>
      <c r="L4781"/>
    </row>
    <row r="4782" spans="1:12">
      <c r="A4782"/>
      <c r="B4782"/>
      <c r="C4782"/>
      <c r="D4782"/>
      <c r="E4782"/>
      <c r="F4782"/>
      <c r="G4782"/>
      <c r="H4782"/>
      <c r="J4782"/>
      <c r="K4782"/>
      <c r="L4782"/>
    </row>
    <row r="4783" spans="1:12">
      <c r="A4783"/>
      <c r="B4783"/>
      <c r="C4783"/>
      <c r="D4783"/>
      <c r="E4783"/>
      <c r="F4783"/>
      <c r="G4783"/>
      <c r="H4783"/>
      <c r="J4783"/>
      <c r="K4783"/>
      <c r="L4783"/>
    </row>
    <row r="4784" spans="1:12">
      <c r="A4784"/>
      <c r="B4784"/>
      <c r="C4784"/>
      <c r="D4784"/>
      <c r="E4784"/>
      <c r="F4784"/>
      <c r="G4784"/>
      <c r="H4784"/>
      <c r="J4784"/>
      <c r="K4784"/>
      <c r="L4784"/>
    </row>
    <row r="4785" spans="1:12">
      <c r="A4785"/>
      <c r="B4785"/>
      <c r="C4785"/>
      <c r="D4785"/>
      <c r="E4785"/>
      <c r="F4785"/>
      <c r="G4785"/>
      <c r="H4785"/>
      <c r="J4785"/>
      <c r="K4785"/>
      <c r="L4785"/>
    </row>
    <row r="4786" spans="1:12">
      <c r="A4786"/>
      <c r="B4786"/>
      <c r="C4786"/>
      <c r="D4786"/>
      <c r="E4786"/>
      <c r="F4786"/>
      <c r="G4786"/>
      <c r="H4786"/>
      <c r="J4786"/>
      <c r="K4786"/>
      <c r="L4786"/>
    </row>
    <row r="4787" spans="1:12">
      <c r="A4787"/>
      <c r="B4787"/>
      <c r="C4787"/>
      <c r="D4787"/>
      <c r="E4787"/>
      <c r="F4787"/>
      <c r="G4787"/>
      <c r="H4787"/>
      <c r="J4787"/>
      <c r="K4787"/>
      <c r="L4787"/>
    </row>
    <row r="4788" spans="1:12">
      <c r="A4788"/>
      <c r="B4788"/>
      <c r="C4788"/>
      <c r="D4788"/>
      <c r="E4788"/>
      <c r="F4788"/>
      <c r="G4788"/>
      <c r="H4788"/>
      <c r="J4788"/>
      <c r="K4788"/>
      <c r="L4788"/>
    </row>
    <row r="4789" spans="1:12">
      <c r="A4789"/>
      <c r="B4789"/>
      <c r="C4789"/>
      <c r="D4789"/>
      <c r="E4789"/>
      <c r="F4789"/>
      <c r="G4789"/>
      <c r="H4789"/>
      <c r="J4789"/>
      <c r="K4789"/>
      <c r="L4789"/>
    </row>
    <row r="4790" spans="1:12">
      <c r="A4790"/>
      <c r="B4790"/>
      <c r="C4790"/>
      <c r="D4790"/>
      <c r="E4790"/>
      <c r="F4790"/>
      <c r="G4790"/>
      <c r="H4790"/>
      <c r="J4790"/>
      <c r="K4790"/>
      <c r="L4790"/>
    </row>
    <row r="4791" spans="1:12">
      <c r="A4791"/>
      <c r="B4791"/>
      <c r="C4791"/>
      <c r="D4791"/>
      <c r="E4791"/>
      <c r="F4791"/>
      <c r="G4791"/>
      <c r="H4791"/>
      <c r="J4791"/>
      <c r="K4791"/>
      <c r="L4791"/>
    </row>
    <row r="4792" spans="1:12">
      <c r="A4792"/>
      <c r="B4792"/>
      <c r="C4792"/>
      <c r="D4792"/>
      <c r="E4792"/>
      <c r="F4792"/>
      <c r="G4792"/>
      <c r="H4792"/>
      <c r="J4792"/>
      <c r="K4792"/>
      <c r="L4792"/>
    </row>
    <row r="4793" spans="1:12">
      <c r="A4793"/>
      <c r="B4793"/>
      <c r="C4793"/>
      <c r="D4793"/>
      <c r="E4793"/>
      <c r="F4793"/>
      <c r="G4793"/>
      <c r="H4793"/>
      <c r="J4793"/>
      <c r="K4793"/>
      <c r="L4793"/>
    </row>
    <row r="4794" spans="1:12">
      <c r="A4794"/>
      <c r="B4794"/>
      <c r="C4794"/>
      <c r="D4794"/>
      <c r="E4794"/>
      <c r="F4794"/>
      <c r="G4794"/>
      <c r="H4794"/>
      <c r="J4794"/>
      <c r="K4794"/>
      <c r="L4794"/>
    </row>
    <row r="4795" spans="1:12">
      <c r="A4795"/>
      <c r="B4795"/>
      <c r="C4795"/>
      <c r="D4795"/>
      <c r="E4795"/>
      <c r="F4795"/>
      <c r="G4795"/>
      <c r="H4795"/>
      <c r="J4795"/>
      <c r="K4795"/>
      <c r="L4795"/>
    </row>
    <row r="4796" spans="1:12">
      <c r="A4796"/>
      <c r="B4796"/>
      <c r="C4796"/>
      <c r="D4796"/>
      <c r="E4796"/>
      <c r="F4796"/>
      <c r="G4796"/>
      <c r="H4796"/>
      <c r="J4796"/>
      <c r="K4796"/>
      <c r="L4796"/>
    </row>
    <row r="4797" spans="1:12">
      <c r="A4797"/>
      <c r="B4797"/>
      <c r="C4797"/>
      <c r="D4797"/>
      <c r="E4797"/>
      <c r="F4797"/>
      <c r="G4797"/>
      <c r="H4797"/>
      <c r="J4797"/>
      <c r="K4797"/>
      <c r="L4797"/>
    </row>
    <row r="4798" spans="1:12">
      <c r="A4798"/>
      <c r="B4798"/>
      <c r="C4798"/>
      <c r="D4798"/>
      <c r="E4798"/>
      <c r="F4798"/>
      <c r="G4798"/>
      <c r="H4798"/>
      <c r="J4798"/>
      <c r="K4798"/>
      <c r="L4798"/>
    </row>
    <row r="4799" spans="1:12">
      <c r="A4799"/>
      <c r="B4799"/>
      <c r="C4799"/>
      <c r="D4799"/>
      <c r="E4799"/>
      <c r="F4799"/>
      <c r="G4799"/>
      <c r="H4799"/>
      <c r="J4799"/>
      <c r="K4799"/>
      <c r="L4799"/>
    </row>
    <row r="4800" spans="1:12">
      <c r="A4800"/>
      <c r="B4800"/>
      <c r="C4800"/>
      <c r="D4800"/>
      <c r="E4800"/>
      <c r="F4800"/>
      <c r="G4800"/>
      <c r="H4800"/>
      <c r="J4800"/>
      <c r="K4800"/>
      <c r="L4800"/>
    </row>
    <row r="4801" spans="1:12">
      <c r="A4801"/>
      <c r="B4801"/>
      <c r="C4801"/>
      <c r="D4801"/>
      <c r="E4801"/>
      <c r="F4801"/>
      <c r="G4801"/>
      <c r="H4801"/>
      <c r="J4801"/>
      <c r="K4801"/>
      <c r="L4801"/>
    </row>
    <row r="4802" spans="1:12">
      <c r="A4802"/>
      <c r="B4802"/>
      <c r="C4802"/>
      <c r="D4802"/>
      <c r="E4802"/>
      <c r="F4802"/>
      <c r="G4802"/>
      <c r="H4802"/>
      <c r="J4802"/>
      <c r="K4802"/>
      <c r="L4802"/>
    </row>
    <row r="4803" spans="1:12">
      <c r="A4803"/>
      <c r="B4803"/>
      <c r="C4803"/>
      <c r="D4803"/>
      <c r="E4803"/>
      <c r="F4803"/>
      <c r="G4803"/>
      <c r="H4803"/>
      <c r="J4803"/>
      <c r="K4803"/>
      <c r="L4803"/>
    </row>
    <row r="4804" spans="1:12">
      <c r="A4804"/>
      <c r="B4804"/>
      <c r="C4804"/>
      <c r="D4804"/>
      <c r="E4804"/>
      <c r="F4804"/>
      <c r="G4804"/>
      <c r="H4804"/>
      <c r="J4804"/>
      <c r="K4804"/>
      <c r="L4804"/>
    </row>
    <row r="4805" spans="1:12">
      <c r="A4805"/>
      <c r="B4805"/>
      <c r="C4805"/>
      <c r="D4805"/>
      <c r="E4805"/>
      <c r="F4805"/>
      <c r="G4805"/>
      <c r="H4805"/>
      <c r="J4805"/>
      <c r="K4805"/>
      <c r="L4805"/>
    </row>
    <row r="4806" spans="1:12">
      <c r="A4806"/>
      <c r="B4806"/>
      <c r="C4806"/>
      <c r="D4806"/>
      <c r="E4806"/>
      <c r="F4806"/>
      <c r="G4806"/>
      <c r="H4806"/>
      <c r="J4806"/>
      <c r="K4806"/>
      <c r="L4806"/>
    </row>
    <row r="4807" spans="1:12">
      <c r="A4807"/>
      <c r="B4807"/>
      <c r="C4807"/>
      <c r="D4807"/>
      <c r="E4807"/>
      <c r="F4807"/>
      <c r="G4807"/>
      <c r="H4807"/>
      <c r="J4807"/>
      <c r="K4807"/>
      <c r="L4807"/>
    </row>
    <row r="4808" spans="1:12">
      <c r="A4808"/>
      <c r="B4808"/>
      <c r="C4808"/>
      <c r="D4808"/>
      <c r="E4808"/>
      <c r="F4808"/>
      <c r="G4808"/>
      <c r="H4808"/>
      <c r="J4808"/>
      <c r="K4808"/>
      <c r="L4808"/>
    </row>
    <row r="4809" spans="1:12">
      <c r="A4809"/>
      <c r="B4809"/>
      <c r="C4809"/>
      <c r="D4809"/>
      <c r="E4809"/>
      <c r="F4809"/>
      <c r="G4809"/>
      <c r="H4809"/>
      <c r="J4809"/>
      <c r="K4809"/>
      <c r="L4809"/>
    </row>
    <row r="4810" spans="1:12">
      <c r="A4810"/>
      <c r="B4810"/>
      <c r="C4810"/>
      <c r="D4810"/>
      <c r="E4810"/>
      <c r="F4810"/>
      <c r="G4810"/>
      <c r="H4810"/>
      <c r="J4810"/>
      <c r="K4810"/>
      <c r="L4810"/>
    </row>
    <row r="4811" spans="1:12">
      <c r="A4811"/>
      <c r="B4811"/>
      <c r="C4811"/>
      <c r="D4811"/>
      <c r="E4811"/>
      <c r="F4811"/>
      <c r="G4811"/>
      <c r="H4811"/>
      <c r="J4811"/>
      <c r="K4811"/>
      <c r="L4811"/>
    </row>
    <row r="4812" spans="1:12">
      <c r="A4812"/>
      <c r="B4812"/>
      <c r="C4812"/>
      <c r="D4812"/>
      <c r="E4812"/>
      <c r="F4812"/>
      <c r="G4812"/>
      <c r="H4812"/>
      <c r="J4812"/>
      <c r="K4812"/>
      <c r="L4812"/>
    </row>
    <row r="4813" spans="1:12">
      <c r="A4813"/>
      <c r="B4813"/>
      <c r="C4813"/>
      <c r="D4813"/>
      <c r="E4813"/>
      <c r="F4813"/>
      <c r="G4813"/>
      <c r="H4813"/>
      <c r="J4813"/>
      <c r="K4813"/>
      <c r="L4813"/>
    </row>
    <row r="4814" spans="1:12">
      <c r="A4814"/>
      <c r="B4814"/>
      <c r="C4814"/>
      <c r="D4814"/>
      <c r="E4814"/>
      <c r="F4814"/>
      <c r="G4814"/>
      <c r="H4814"/>
      <c r="J4814"/>
      <c r="K4814"/>
      <c r="L4814"/>
    </row>
    <row r="4815" spans="1:12">
      <c r="A4815"/>
      <c r="B4815"/>
      <c r="C4815"/>
      <c r="D4815"/>
      <c r="E4815"/>
      <c r="F4815"/>
      <c r="G4815"/>
      <c r="H4815"/>
      <c r="J4815"/>
      <c r="K4815"/>
      <c r="L4815"/>
    </row>
    <row r="4816" spans="1:12">
      <c r="A4816"/>
      <c r="B4816"/>
      <c r="C4816"/>
      <c r="D4816"/>
      <c r="E4816"/>
      <c r="F4816"/>
      <c r="G4816"/>
      <c r="H4816"/>
      <c r="J4816"/>
      <c r="K4816"/>
      <c r="L4816"/>
    </row>
    <row r="4817" spans="1:12">
      <c r="A4817"/>
      <c r="B4817"/>
      <c r="C4817"/>
      <c r="D4817"/>
      <c r="E4817"/>
      <c r="F4817"/>
      <c r="G4817"/>
      <c r="H4817"/>
      <c r="J4817"/>
      <c r="K4817"/>
      <c r="L4817"/>
    </row>
    <row r="4818" spans="1:12">
      <c r="A4818"/>
      <c r="B4818"/>
      <c r="C4818"/>
      <c r="D4818"/>
      <c r="E4818"/>
      <c r="F4818"/>
      <c r="G4818"/>
      <c r="H4818"/>
      <c r="J4818"/>
      <c r="K4818"/>
      <c r="L4818"/>
    </row>
    <row r="4819" spans="1:12">
      <c r="A4819"/>
      <c r="B4819"/>
      <c r="C4819"/>
      <c r="D4819"/>
      <c r="E4819"/>
      <c r="F4819"/>
      <c r="G4819"/>
      <c r="H4819"/>
      <c r="J4819"/>
      <c r="K4819"/>
      <c r="L4819"/>
    </row>
    <row r="4820" spans="1:12">
      <c r="A4820"/>
      <c r="B4820"/>
      <c r="C4820"/>
      <c r="D4820"/>
      <c r="E4820"/>
      <c r="F4820"/>
      <c r="G4820"/>
      <c r="H4820"/>
      <c r="J4820"/>
      <c r="K4820"/>
      <c r="L4820"/>
    </row>
    <row r="4821" spans="1:12">
      <c r="A4821"/>
      <c r="B4821"/>
      <c r="C4821"/>
      <c r="D4821"/>
      <c r="E4821"/>
      <c r="F4821"/>
      <c r="G4821"/>
      <c r="H4821"/>
      <c r="J4821"/>
      <c r="K4821"/>
      <c r="L4821"/>
    </row>
    <row r="4822" spans="1:12">
      <c r="A4822"/>
      <c r="B4822"/>
      <c r="C4822"/>
      <c r="D4822"/>
      <c r="E4822"/>
      <c r="F4822"/>
      <c r="G4822"/>
      <c r="H4822"/>
      <c r="J4822"/>
      <c r="K4822"/>
      <c r="L4822"/>
    </row>
    <row r="4823" spans="1:12">
      <c r="A4823"/>
      <c r="B4823"/>
      <c r="C4823"/>
      <c r="D4823"/>
      <c r="E4823"/>
      <c r="F4823"/>
      <c r="G4823"/>
      <c r="H4823"/>
      <c r="J4823"/>
      <c r="K4823"/>
      <c r="L4823"/>
    </row>
    <row r="4824" spans="1:12">
      <c r="A4824"/>
      <c r="B4824"/>
      <c r="C4824"/>
      <c r="D4824"/>
      <c r="E4824"/>
      <c r="F4824"/>
      <c r="G4824"/>
      <c r="H4824"/>
      <c r="J4824"/>
      <c r="K4824"/>
      <c r="L4824"/>
    </row>
    <row r="4825" spans="1:12">
      <c r="A4825"/>
      <c r="B4825"/>
      <c r="C4825"/>
      <c r="D4825"/>
      <c r="E4825"/>
      <c r="F4825"/>
      <c r="G4825"/>
      <c r="H4825"/>
      <c r="J4825"/>
      <c r="K4825"/>
      <c r="L4825"/>
    </row>
    <row r="4826" spans="1:12">
      <c r="A4826"/>
      <c r="B4826"/>
      <c r="C4826"/>
      <c r="D4826"/>
      <c r="E4826"/>
      <c r="F4826"/>
      <c r="G4826"/>
      <c r="H4826"/>
      <c r="J4826"/>
      <c r="K4826"/>
      <c r="L4826"/>
    </row>
    <row r="4827" spans="1:12">
      <c r="A4827"/>
      <c r="B4827"/>
      <c r="C4827"/>
      <c r="D4827"/>
      <c r="E4827"/>
      <c r="F4827"/>
      <c r="G4827"/>
      <c r="H4827"/>
      <c r="J4827"/>
      <c r="K4827"/>
      <c r="L4827"/>
    </row>
    <row r="4828" spans="1:12">
      <c r="A4828"/>
      <c r="B4828"/>
      <c r="C4828"/>
      <c r="D4828"/>
      <c r="E4828"/>
      <c r="F4828"/>
      <c r="G4828"/>
      <c r="H4828"/>
      <c r="J4828"/>
      <c r="K4828"/>
      <c r="L4828"/>
    </row>
    <row r="4829" spans="1:12">
      <c r="A4829"/>
      <c r="B4829"/>
      <c r="C4829"/>
      <c r="D4829"/>
      <c r="E4829"/>
      <c r="F4829"/>
      <c r="G4829"/>
      <c r="H4829"/>
      <c r="J4829"/>
      <c r="K4829"/>
      <c r="L4829"/>
    </row>
    <row r="4830" spans="1:12">
      <c r="A4830"/>
      <c r="B4830"/>
      <c r="C4830"/>
      <c r="D4830"/>
      <c r="E4830"/>
      <c r="F4830"/>
      <c r="G4830"/>
      <c r="H4830"/>
      <c r="J4830"/>
      <c r="K4830"/>
      <c r="L4830"/>
    </row>
    <row r="4831" spans="1:12">
      <c r="A4831"/>
      <c r="B4831"/>
      <c r="C4831"/>
      <c r="D4831"/>
      <c r="E4831"/>
      <c r="F4831"/>
      <c r="G4831"/>
      <c r="H4831"/>
      <c r="J4831"/>
      <c r="K4831"/>
      <c r="L4831"/>
    </row>
    <row r="4832" spans="1:12">
      <c r="A4832"/>
      <c r="B4832"/>
      <c r="C4832"/>
      <c r="D4832"/>
      <c r="E4832"/>
      <c r="F4832"/>
      <c r="G4832"/>
      <c r="H4832"/>
      <c r="J4832"/>
      <c r="K4832"/>
      <c r="L4832"/>
    </row>
    <row r="4833" spans="1:12">
      <c r="A4833"/>
      <c r="B4833"/>
      <c r="C4833"/>
      <c r="D4833"/>
      <c r="E4833"/>
      <c r="F4833"/>
      <c r="G4833"/>
      <c r="H4833"/>
      <c r="J4833"/>
      <c r="K4833"/>
      <c r="L4833"/>
    </row>
    <row r="4834" spans="1:12">
      <c r="A4834"/>
      <c r="B4834"/>
      <c r="C4834"/>
      <c r="D4834"/>
      <c r="E4834"/>
      <c r="F4834"/>
      <c r="G4834"/>
      <c r="H4834"/>
      <c r="J4834"/>
      <c r="K4834"/>
      <c r="L4834"/>
    </row>
    <row r="4835" spans="1:12">
      <c r="A4835"/>
      <c r="B4835"/>
      <c r="C4835"/>
      <c r="D4835"/>
      <c r="E4835"/>
      <c r="F4835"/>
      <c r="G4835"/>
      <c r="H4835"/>
      <c r="J4835"/>
      <c r="K4835"/>
      <c r="L4835"/>
    </row>
    <row r="4836" spans="1:12">
      <c r="A4836"/>
      <c r="B4836"/>
      <c r="C4836"/>
      <c r="D4836"/>
      <c r="E4836"/>
      <c r="F4836"/>
      <c r="G4836"/>
      <c r="H4836"/>
      <c r="J4836"/>
      <c r="K4836"/>
      <c r="L4836"/>
    </row>
    <row r="4837" spans="1:12">
      <c r="A4837"/>
      <c r="B4837"/>
      <c r="C4837"/>
      <c r="D4837"/>
      <c r="E4837"/>
      <c r="F4837"/>
      <c r="G4837"/>
      <c r="H4837"/>
      <c r="J4837"/>
      <c r="K4837"/>
      <c r="L4837"/>
    </row>
    <row r="4838" spans="1:12">
      <c r="A4838"/>
      <c r="B4838"/>
      <c r="C4838"/>
      <c r="D4838"/>
      <c r="E4838"/>
      <c r="F4838"/>
      <c r="G4838"/>
      <c r="H4838"/>
      <c r="J4838"/>
      <c r="K4838"/>
      <c r="L4838"/>
    </row>
    <row r="4839" spans="1:12">
      <c r="A4839"/>
      <c r="B4839"/>
      <c r="C4839"/>
      <c r="D4839"/>
      <c r="E4839"/>
      <c r="F4839"/>
      <c r="G4839"/>
      <c r="H4839"/>
      <c r="J4839"/>
      <c r="K4839"/>
      <c r="L4839"/>
    </row>
    <row r="4840" spans="1:12">
      <c r="A4840"/>
      <c r="B4840"/>
      <c r="C4840"/>
      <c r="D4840"/>
      <c r="E4840"/>
      <c r="F4840"/>
      <c r="G4840"/>
      <c r="H4840"/>
      <c r="J4840"/>
      <c r="K4840"/>
      <c r="L4840"/>
    </row>
    <row r="4841" spans="1:12">
      <c r="A4841"/>
      <c r="B4841"/>
      <c r="C4841"/>
      <c r="D4841"/>
      <c r="E4841"/>
      <c r="F4841"/>
      <c r="G4841"/>
      <c r="H4841"/>
      <c r="J4841"/>
      <c r="K4841"/>
      <c r="L4841"/>
    </row>
    <row r="4842" spans="1:12">
      <c r="A4842"/>
      <c r="B4842"/>
      <c r="C4842"/>
      <c r="D4842"/>
      <c r="E4842"/>
      <c r="F4842"/>
      <c r="G4842"/>
      <c r="H4842"/>
      <c r="J4842"/>
      <c r="K4842"/>
      <c r="L4842"/>
    </row>
    <row r="4843" spans="1:12">
      <c r="A4843"/>
      <c r="B4843"/>
      <c r="C4843"/>
      <c r="D4843"/>
      <c r="E4843"/>
      <c r="F4843"/>
      <c r="G4843"/>
      <c r="H4843"/>
      <c r="J4843"/>
      <c r="K4843"/>
      <c r="L4843"/>
    </row>
    <row r="4844" spans="1:12">
      <c r="A4844"/>
      <c r="B4844"/>
      <c r="C4844"/>
      <c r="D4844"/>
      <c r="E4844"/>
      <c r="F4844"/>
      <c r="G4844"/>
      <c r="H4844"/>
      <c r="J4844"/>
      <c r="K4844"/>
      <c r="L4844"/>
    </row>
    <row r="4845" spans="1:12">
      <c r="A4845"/>
      <c r="B4845"/>
      <c r="C4845"/>
      <c r="D4845"/>
      <c r="E4845"/>
      <c r="F4845"/>
      <c r="G4845"/>
      <c r="H4845"/>
      <c r="J4845"/>
      <c r="K4845"/>
      <c r="L4845"/>
    </row>
    <row r="4846" spans="1:12">
      <c r="A4846"/>
      <c r="B4846"/>
      <c r="C4846"/>
      <c r="D4846"/>
      <c r="E4846"/>
      <c r="F4846"/>
      <c r="G4846"/>
      <c r="H4846"/>
      <c r="J4846"/>
      <c r="K4846"/>
      <c r="L4846"/>
    </row>
    <row r="4847" spans="1:12">
      <c r="A4847"/>
      <c r="B4847"/>
      <c r="C4847"/>
      <c r="D4847"/>
      <c r="E4847"/>
      <c r="F4847"/>
      <c r="G4847"/>
      <c r="H4847"/>
      <c r="J4847"/>
      <c r="K4847"/>
      <c r="L4847"/>
    </row>
    <row r="4848" spans="1:12">
      <c r="A4848"/>
      <c r="B4848"/>
      <c r="C4848"/>
      <c r="D4848"/>
      <c r="E4848"/>
      <c r="F4848"/>
      <c r="G4848"/>
      <c r="H4848"/>
      <c r="J4848"/>
      <c r="K4848"/>
      <c r="L4848"/>
    </row>
    <row r="4849" spans="1:12">
      <c r="A4849"/>
      <c r="B4849"/>
      <c r="C4849"/>
      <c r="D4849"/>
      <c r="E4849"/>
      <c r="F4849"/>
      <c r="G4849"/>
      <c r="H4849"/>
      <c r="J4849"/>
      <c r="K4849"/>
      <c r="L4849"/>
    </row>
    <row r="4850" spans="1:12">
      <c r="A4850"/>
      <c r="B4850"/>
      <c r="C4850"/>
      <c r="D4850"/>
      <c r="E4850"/>
      <c r="F4850"/>
      <c r="G4850"/>
      <c r="H4850"/>
      <c r="J4850"/>
      <c r="K4850"/>
      <c r="L4850"/>
    </row>
    <row r="4851" spans="1:12">
      <c r="A4851"/>
      <c r="B4851"/>
      <c r="C4851"/>
      <c r="D4851"/>
      <c r="E4851"/>
      <c r="F4851"/>
      <c r="G4851"/>
      <c r="H4851"/>
      <c r="J4851"/>
      <c r="K4851"/>
      <c r="L4851"/>
    </row>
    <row r="4852" spans="1:12">
      <c r="A4852"/>
      <c r="B4852"/>
      <c r="C4852"/>
      <c r="D4852"/>
      <c r="E4852"/>
      <c r="F4852"/>
      <c r="G4852"/>
      <c r="H4852"/>
      <c r="J4852"/>
      <c r="K4852"/>
      <c r="L4852"/>
    </row>
    <row r="4853" spans="1:12">
      <c r="A4853"/>
      <c r="B4853"/>
      <c r="C4853"/>
      <c r="D4853"/>
      <c r="E4853"/>
      <c r="F4853"/>
      <c r="G4853"/>
      <c r="H4853"/>
      <c r="J4853"/>
      <c r="K4853"/>
      <c r="L4853"/>
    </row>
    <row r="4854" spans="1:12">
      <c r="A4854"/>
      <c r="B4854"/>
      <c r="C4854"/>
      <c r="D4854"/>
      <c r="E4854"/>
      <c r="F4854"/>
      <c r="G4854"/>
      <c r="H4854"/>
      <c r="J4854"/>
      <c r="K4854"/>
      <c r="L4854"/>
    </row>
    <row r="4855" spans="1:12">
      <c r="A4855"/>
      <c r="B4855"/>
      <c r="C4855"/>
      <c r="D4855"/>
      <c r="E4855"/>
      <c r="F4855"/>
      <c r="G4855"/>
      <c r="H4855"/>
      <c r="J4855"/>
      <c r="K4855"/>
      <c r="L4855"/>
    </row>
    <row r="4856" spans="1:12">
      <c r="A4856"/>
      <c r="B4856"/>
      <c r="C4856"/>
      <c r="D4856"/>
      <c r="E4856"/>
      <c r="F4856"/>
      <c r="G4856"/>
      <c r="H4856"/>
      <c r="J4856"/>
      <c r="K4856"/>
      <c r="L4856"/>
    </row>
    <row r="4857" spans="1:12">
      <c r="A4857"/>
      <c r="B4857"/>
      <c r="C4857"/>
      <c r="D4857"/>
      <c r="E4857"/>
      <c r="F4857"/>
      <c r="G4857"/>
      <c r="H4857"/>
      <c r="J4857"/>
      <c r="K4857"/>
      <c r="L4857"/>
    </row>
    <row r="4858" spans="1:12">
      <c r="A4858"/>
      <c r="B4858"/>
      <c r="C4858"/>
      <c r="D4858"/>
      <c r="E4858"/>
      <c r="F4858"/>
      <c r="G4858"/>
      <c r="H4858"/>
      <c r="J4858"/>
      <c r="K4858"/>
      <c r="L4858"/>
    </row>
    <row r="4859" spans="1:12">
      <c r="A4859"/>
      <c r="B4859"/>
      <c r="C4859"/>
      <c r="D4859"/>
      <c r="E4859"/>
      <c r="F4859"/>
      <c r="G4859"/>
      <c r="H4859"/>
      <c r="J4859"/>
      <c r="K4859"/>
      <c r="L4859"/>
    </row>
    <row r="4860" spans="1:12">
      <c r="A4860"/>
      <c r="B4860"/>
      <c r="C4860"/>
      <c r="D4860"/>
      <c r="E4860"/>
      <c r="F4860"/>
      <c r="G4860"/>
      <c r="H4860"/>
      <c r="J4860"/>
      <c r="K4860"/>
      <c r="L4860"/>
    </row>
    <row r="4861" spans="1:12">
      <c r="A4861"/>
      <c r="B4861"/>
      <c r="C4861"/>
      <c r="D4861"/>
      <c r="E4861"/>
      <c r="F4861"/>
      <c r="G4861"/>
      <c r="H4861"/>
      <c r="J4861"/>
      <c r="K4861"/>
      <c r="L4861"/>
    </row>
    <row r="4862" spans="1:12">
      <c r="A4862"/>
      <c r="B4862"/>
      <c r="C4862"/>
      <c r="D4862"/>
      <c r="E4862"/>
      <c r="F4862"/>
      <c r="G4862"/>
      <c r="H4862"/>
      <c r="J4862"/>
      <c r="K4862"/>
      <c r="L4862"/>
    </row>
    <row r="4863" spans="1:12">
      <c r="A4863"/>
      <c r="B4863"/>
      <c r="C4863"/>
      <c r="D4863"/>
      <c r="E4863"/>
      <c r="F4863"/>
      <c r="G4863"/>
      <c r="H4863"/>
      <c r="J4863"/>
      <c r="K4863"/>
      <c r="L4863"/>
    </row>
    <row r="4864" spans="1:12">
      <c r="A4864"/>
      <c r="B4864"/>
      <c r="C4864"/>
      <c r="D4864"/>
      <c r="E4864"/>
      <c r="F4864"/>
      <c r="G4864"/>
      <c r="H4864"/>
      <c r="J4864"/>
      <c r="K4864"/>
      <c r="L4864"/>
    </row>
    <row r="4865" spans="1:12">
      <c r="A4865"/>
      <c r="B4865"/>
      <c r="C4865"/>
      <c r="D4865"/>
      <c r="E4865"/>
      <c r="F4865"/>
      <c r="G4865"/>
      <c r="H4865"/>
      <c r="J4865"/>
      <c r="K4865"/>
      <c r="L4865"/>
    </row>
    <row r="4866" spans="1:12">
      <c r="A4866"/>
      <c r="B4866"/>
      <c r="C4866"/>
      <c r="D4866"/>
      <c r="E4866"/>
      <c r="F4866"/>
      <c r="G4866"/>
      <c r="H4866"/>
      <c r="J4866"/>
      <c r="K4866"/>
      <c r="L4866"/>
    </row>
    <row r="4867" spans="1:12">
      <c r="A4867"/>
      <c r="B4867"/>
      <c r="C4867"/>
      <c r="D4867"/>
      <c r="E4867"/>
      <c r="F4867"/>
      <c r="G4867"/>
      <c r="H4867"/>
      <c r="J4867"/>
      <c r="K4867"/>
      <c r="L4867"/>
    </row>
    <row r="4868" spans="1:12">
      <c r="A4868"/>
      <c r="B4868"/>
      <c r="C4868"/>
      <c r="D4868"/>
      <c r="E4868"/>
      <c r="F4868"/>
      <c r="G4868"/>
      <c r="H4868"/>
      <c r="J4868"/>
      <c r="K4868"/>
      <c r="L4868"/>
    </row>
    <row r="4869" spans="1:12">
      <c r="A4869"/>
      <c r="B4869"/>
      <c r="C4869"/>
      <c r="D4869"/>
      <c r="E4869"/>
      <c r="F4869"/>
      <c r="G4869"/>
      <c r="H4869"/>
      <c r="J4869"/>
      <c r="K4869"/>
      <c r="L4869"/>
    </row>
    <row r="4870" spans="1:12">
      <c r="A4870"/>
      <c r="B4870"/>
      <c r="C4870"/>
      <c r="D4870"/>
      <c r="E4870"/>
      <c r="F4870"/>
      <c r="G4870"/>
      <c r="H4870"/>
      <c r="J4870"/>
      <c r="K4870"/>
      <c r="L4870"/>
    </row>
    <row r="4871" spans="1:12">
      <c r="A4871"/>
      <c r="B4871"/>
      <c r="C4871"/>
      <c r="D4871"/>
      <c r="E4871"/>
      <c r="F4871"/>
      <c r="G4871"/>
      <c r="H4871"/>
      <c r="J4871"/>
      <c r="K4871"/>
      <c r="L4871"/>
    </row>
    <row r="4872" spans="1:12">
      <c r="A4872"/>
      <c r="B4872"/>
      <c r="C4872"/>
      <c r="D4872"/>
      <c r="E4872"/>
      <c r="F4872"/>
      <c r="G4872"/>
      <c r="H4872"/>
      <c r="J4872"/>
      <c r="K4872"/>
      <c r="L4872"/>
    </row>
    <row r="4873" spans="1:12">
      <c r="A4873"/>
      <c r="B4873"/>
      <c r="C4873"/>
      <c r="D4873"/>
      <c r="E4873"/>
      <c r="F4873"/>
      <c r="G4873"/>
      <c r="H4873"/>
      <c r="J4873"/>
      <c r="K4873"/>
      <c r="L4873"/>
    </row>
    <row r="4874" spans="1:12">
      <c r="A4874"/>
      <c r="B4874"/>
      <c r="C4874"/>
      <c r="D4874"/>
      <c r="E4874"/>
      <c r="F4874"/>
      <c r="G4874"/>
      <c r="H4874"/>
      <c r="J4874"/>
      <c r="K4874"/>
      <c r="L4874"/>
    </row>
    <row r="4875" spans="1:12">
      <c r="A4875"/>
      <c r="B4875"/>
      <c r="C4875"/>
      <c r="D4875"/>
      <c r="E4875"/>
      <c r="F4875"/>
      <c r="G4875"/>
      <c r="H4875"/>
      <c r="J4875"/>
      <c r="K4875"/>
      <c r="L4875"/>
    </row>
    <row r="4876" spans="1:12">
      <c r="A4876"/>
      <c r="B4876"/>
      <c r="C4876"/>
      <c r="D4876"/>
      <c r="E4876"/>
      <c r="F4876"/>
      <c r="G4876"/>
      <c r="H4876"/>
      <c r="J4876"/>
      <c r="K4876"/>
      <c r="L4876"/>
    </row>
    <row r="4877" spans="1:12">
      <c r="A4877"/>
      <c r="B4877"/>
      <c r="C4877"/>
      <c r="D4877"/>
      <c r="E4877"/>
      <c r="F4877"/>
      <c r="G4877"/>
      <c r="H4877"/>
      <c r="J4877"/>
      <c r="K4877"/>
      <c r="L4877"/>
    </row>
    <row r="4878" spans="1:12">
      <c r="A4878"/>
      <c r="B4878"/>
      <c r="C4878"/>
      <c r="D4878"/>
      <c r="E4878"/>
      <c r="F4878"/>
      <c r="G4878"/>
      <c r="H4878"/>
      <c r="J4878"/>
      <c r="K4878"/>
      <c r="L4878"/>
    </row>
    <row r="4879" spans="1:12">
      <c r="A4879"/>
      <c r="B4879"/>
      <c r="C4879"/>
      <c r="D4879"/>
      <c r="E4879"/>
      <c r="F4879"/>
      <c r="G4879"/>
      <c r="H4879"/>
      <c r="J4879"/>
      <c r="K4879"/>
      <c r="L4879"/>
    </row>
    <row r="4880" spans="1:12">
      <c r="A4880"/>
      <c r="B4880"/>
      <c r="C4880"/>
      <c r="D4880"/>
      <c r="E4880"/>
      <c r="F4880"/>
      <c r="G4880"/>
      <c r="H4880"/>
      <c r="J4880"/>
      <c r="K4880"/>
      <c r="L4880"/>
    </row>
    <row r="4881" spans="1:12">
      <c r="A4881"/>
      <c r="B4881"/>
      <c r="C4881"/>
      <c r="D4881"/>
      <c r="E4881"/>
      <c r="F4881"/>
      <c r="G4881"/>
      <c r="H4881"/>
      <c r="J4881"/>
      <c r="K4881"/>
      <c r="L4881"/>
    </row>
    <row r="4882" spans="1:12">
      <c r="A4882"/>
      <c r="B4882"/>
      <c r="C4882"/>
      <c r="D4882"/>
      <c r="E4882"/>
      <c r="F4882"/>
      <c r="G4882"/>
      <c r="H4882"/>
      <c r="J4882"/>
      <c r="K4882"/>
      <c r="L4882"/>
    </row>
    <row r="4883" spans="1:12">
      <c r="A4883"/>
      <c r="B4883"/>
      <c r="C4883"/>
      <c r="D4883"/>
      <c r="E4883"/>
      <c r="F4883"/>
      <c r="G4883"/>
      <c r="H4883"/>
      <c r="J4883"/>
      <c r="K4883"/>
      <c r="L4883"/>
    </row>
    <row r="4884" spans="1:12">
      <c r="A4884"/>
      <c r="B4884"/>
      <c r="C4884"/>
      <c r="D4884"/>
      <c r="E4884"/>
      <c r="F4884"/>
      <c r="G4884"/>
      <c r="H4884"/>
      <c r="J4884"/>
      <c r="K4884"/>
      <c r="L4884"/>
    </row>
    <row r="4885" spans="1:12">
      <c r="A4885"/>
      <c r="B4885"/>
      <c r="C4885"/>
      <c r="D4885"/>
      <c r="E4885"/>
      <c r="F4885"/>
      <c r="G4885"/>
      <c r="H4885"/>
      <c r="J4885"/>
      <c r="K4885"/>
      <c r="L4885"/>
    </row>
    <row r="4886" spans="1:12">
      <c r="A4886"/>
      <c r="B4886"/>
      <c r="C4886"/>
      <c r="D4886"/>
      <c r="E4886"/>
      <c r="F4886"/>
      <c r="G4886"/>
      <c r="H4886"/>
      <c r="J4886"/>
      <c r="K4886"/>
      <c r="L4886"/>
    </row>
    <row r="4887" spans="1:12">
      <c r="A4887"/>
      <c r="B4887"/>
      <c r="C4887"/>
      <c r="D4887"/>
      <c r="E4887"/>
      <c r="F4887"/>
      <c r="G4887"/>
      <c r="H4887"/>
      <c r="J4887"/>
      <c r="K4887"/>
      <c r="L4887"/>
    </row>
    <row r="4888" spans="1:12">
      <c r="A4888"/>
      <c r="B4888"/>
      <c r="C4888"/>
      <c r="D4888"/>
      <c r="E4888"/>
      <c r="F4888"/>
      <c r="G4888"/>
      <c r="H4888"/>
      <c r="J4888"/>
      <c r="K4888"/>
      <c r="L4888"/>
    </row>
    <row r="4889" spans="1:12">
      <c r="A4889"/>
      <c r="B4889"/>
      <c r="C4889"/>
      <c r="D4889"/>
      <c r="E4889"/>
      <c r="F4889"/>
      <c r="G4889"/>
      <c r="H4889"/>
      <c r="J4889"/>
      <c r="K4889"/>
      <c r="L4889"/>
    </row>
    <row r="4890" spans="1:12">
      <c r="A4890"/>
      <c r="B4890"/>
      <c r="C4890"/>
      <c r="D4890"/>
      <c r="E4890"/>
      <c r="F4890"/>
      <c r="G4890"/>
      <c r="H4890"/>
      <c r="J4890"/>
      <c r="K4890"/>
      <c r="L4890"/>
    </row>
    <row r="4891" spans="1:12">
      <c r="A4891"/>
      <c r="B4891"/>
      <c r="C4891"/>
      <c r="D4891"/>
      <c r="E4891"/>
      <c r="F4891"/>
      <c r="G4891"/>
      <c r="H4891"/>
      <c r="J4891"/>
      <c r="K4891"/>
      <c r="L4891"/>
    </row>
    <row r="4892" spans="1:12">
      <c r="A4892"/>
      <c r="B4892"/>
      <c r="C4892"/>
      <c r="D4892"/>
      <c r="E4892"/>
      <c r="F4892"/>
      <c r="G4892"/>
      <c r="H4892"/>
      <c r="J4892"/>
      <c r="K4892"/>
      <c r="L4892"/>
    </row>
    <row r="4893" spans="1:12">
      <c r="A4893"/>
      <c r="B4893"/>
      <c r="C4893"/>
      <c r="D4893"/>
      <c r="E4893"/>
      <c r="F4893"/>
      <c r="G4893"/>
      <c r="H4893"/>
      <c r="J4893"/>
      <c r="K4893"/>
      <c r="L4893"/>
    </row>
    <row r="4894" spans="1:12">
      <c r="A4894"/>
      <c r="B4894"/>
      <c r="C4894"/>
      <c r="D4894"/>
      <c r="E4894"/>
      <c r="F4894"/>
      <c r="G4894"/>
      <c r="H4894"/>
      <c r="J4894"/>
      <c r="K4894"/>
      <c r="L4894"/>
    </row>
    <row r="4895" spans="1:12">
      <c r="A4895"/>
      <c r="B4895"/>
      <c r="C4895"/>
      <c r="D4895"/>
      <c r="E4895"/>
      <c r="F4895"/>
      <c r="G4895"/>
      <c r="H4895"/>
      <c r="J4895"/>
      <c r="K4895"/>
      <c r="L4895"/>
    </row>
    <row r="4896" spans="1:12">
      <c r="A4896"/>
      <c r="B4896"/>
      <c r="C4896"/>
      <c r="D4896"/>
      <c r="E4896"/>
      <c r="F4896"/>
      <c r="G4896"/>
      <c r="H4896"/>
      <c r="J4896"/>
      <c r="K4896"/>
      <c r="L4896"/>
    </row>
    <row r="4897" spans="1:12">
      <c r="A4897"/>
      <c r="B4897"/>
      <c r="C4897"/>
      <c r="D4897"/>
      <c r="E4897"/>
      <c r="F4897"/>
      <c r="G4897"/>
      <c r="H4897"/>
      <c r="J4897"/>
      <c r="K4897"/>
      <c r="L4897"/>
    </row>
    <row r="4898" spans="1:12">
      <c r="A4898"/>
      <c r="B4898"/>
      <c r="C4898"/>
      <c r="D4898"/>
      <c r="E4898"/>
      <c r="F4898"/>
      <c r="G4898"/>
      <c r="H4898"/>
      <c r="J4898"/>
      <c r="K4898"/>
      <c r="L4898"/>
    </row>
    <row r="4899" spans="1:12">
      <c r="A4899"/>
      <c r="B4899"/>
      <c r="C4899"/>
      <c r="D4899"/>
      <c r="E4899"/>
      <c r="F4899"/>
      <c r="G4899"/>
      <c r="H4899"/>
      <c r="J4899"/>
      <c r="K4899"/>
      <c r="L4899"/>
    </row>
    <row r="4900" spans="1:12">
      <c r="A4900"/>
      <c r="B4900"/>
      <c r="C4900"/>
      <c r="D4900"/>
      <c r="E4900"/>
      <c r="F4900"/>
      <c r="G4900"/>
      <c r="H4900"/>
      <c r="J4900"/>
      <c r="K4900"/>
      <c r="L4900"/>
    </row>
    <row r="4901" spans="1:12">
      <c r="A4901"/>
      <c r="B4901"/>
      <c r="C4901"/>
      <c r="D4901"/>
      <c r="E4901"/>
      <c r="F4901"/>
      <c r="G4901"/>
      <c r="H4901"/>
      <c r="J4901"/>
      <c r="K4901"/>
      <c r="L4901"/>
    </row>
    <row r="4902" spans="1:12">
      <c r="A4902"/>
      <c r="B4902"/>
      <c r="C4902"/>
      <c r="D4902"/>
      <c r="E4902"/>
      <c r="F4902"/>
      <c r="G4902"/>
      <c r="H4902"/>
      <c r="J4902"/>
      <c r="K4902"/>
      <c r="L4902"/>
    </row>
    <row r="4903" spans="1:12">
      <c r="A4903"/>
      <c r="B4903"/>
      <c r="C4903"/>
      <c r="D4903"/>
      <c r="E4903"/>
      <c r="F4903"/>
      <c r="G4903"/>
      <c r="H4903"/>
      <c r="J4903"/>
      <c r="K4903"/>
      <c r="L4903"/>
    </row>
    <row r="4904" spans="1:12">
      <c r="A4904"/>
      <c r="B4904"/>
      <c r="C4904"/>
      <c r="D4904"/>
      <c r="E4904"/>
      <c r="F4904"/>
      <c r="G4904"/>
      <c r="H4904"/>
      <c r="J4904"/>
      <c r="K4904"/>
      <c r="L4904"/>
    </row>
    <row r="4905" spans="1:12">
      <c r="A4905"/>
      <c r="B4905"/>
      <c r="C4905"/>
      <c r="D4905"/>
      <c r="E4905"/>
      <c r="F4905"/>
      <c r="G4905"/>
      <c r="H4905"/>
      <c r="J4905"/>
      <c r="K4905"/>
      <c r="L4905"/>
    </row>
    <row r="4906" spans="1:12">
      <c r="A4906"/>
      <c r="B4906"/>
      <c r="C4906"/>
      <c r="D4906"/>
      <c r="E4906"/>
      <c r="F4906"/>
      <c r="G4906"/>
      <c r="H4906"/>
      <c r="J4906"/>
      <c r="K4906"/>
      <c r="L4906"/>
    </row>
    <row r="4907" spans="1:12">
      <c r="A4907"/>
      <c r="B4907"/>
      <c r="C4907"/>
      <c r="D4907"/>
      <c r="E4907"/>
      <c r="F4907"/>
      <c r="G4907"/>
      <c r="H4907"/>
      <c r="J4907"/>
      <c r="K4907"/>
      <c r="L4907"/>
    </row>
    <row r="4908" spans="1:12">
      <c r="A4908"/>
      <c r="B4908"/>
      <c r="C4908"/>
      <c r="D4908"/>
      <c r="E4908"/>
      <c r="F4908"/>
      <c r="G4908"/>
      <c r="H4908"/>
      <c r="J4908"/>
      <c r="K4908"/>
      <c r="L4908"/>
    </row>
    <row r="4909" spans="1:12">
      <c r="A4909"/>
      <c r="B4909"/>
      <c r="C4909"/>
      <c r="D4909"/>
      <c r="E4909"/>
      <c r="F4909"/>
      <c r="G4909"/>
      <c r="H4909"/>
      <c r="J4909"/>
      <c r="K4909"/>
      <c r="L4909"/>
    </row>
    <row r="4910" spans="1:12">
      <c r="A4910"/>
      <c r="B4910"/>
      <c r="C4910"/>
      <c r="D4910"/>
      <c r="E4910"/>
      <c r="F4910"/>
      <c r="G4910"/>
      <c r="H4910"/>
      <c r="J4910"/>
      <c r="K4910"/>
      <c r="L4910"/>
    </row>
    <row r="4911" spans="1:12">
      <c r="A4911"/>
      <c r="B4911"/>
      <c r="C4911"/>
      <c r="D4911"/>
      <c r="E4911"/>
      <c r="F4911"/>
      <c r="G4911"/>
      <c r="H4911"/>
      <c r="J4911"/>
      <c r="K4911"/>
      <c r="L4911"/>
    </row>
    <row r="4912" spans="1:12">
      <c r="A4912"/>
      <c r="B4912"/>
      <c r="C4912"/>
      <c r="D4912"/>
      <c r="E4912"/>
      <c r="F4912"/>
      <c r="G4912"/>
      <c r="H4912"/>
      <c r="J4912"/>
      <c r="K4912"/>
      <c r="L4912"/>
    </row>
    <row r="4913" spans="1:12">
      <c r="A4913"/>
      <c r="B4913"/>
      <c r="C4913"/>
      <c r="D4913"/>
      <c r="E4913"/>
      <c r="F4913"/>
      <c r="G4913"/>
      <c r="H4913"/>
      <c r="J4913"/>
      <c r="K4913"/>
      <c r="L4913"/>
    </row>
    <row r="4914" spans="1:12">
      <c r="A4914"/>
      <c r="B4914"/>
      <c r="C4914"/>
      <c r="D4914"/>
      <c r="E4914"/>
      <c r="F4914"/>
      <c r="G4914"/>
      <c r="H4914"/>
      <c r="J4914"/>
      <c r="K4914"/>
      <c r="L4914"/>
    </row>
    <row r="4915" spans="1:12">
      <c r="A4915"/>
      <c r="B4915"/>
      <c r="C4915"/>
      <c r="D4915"/>
      <c r="E4915"/>
      <c r="F4915"/>
      <c r="G4915"/>
      <c r="H4915"/>
      <c r="J4915"/>
      <c r="K4915"/>
      <c r="L4915"/>
    </row>
    <row r="4916" spans="1:12">
      <c r="A4916"/>
      <c r="B4916"/>
      <c r="C4916"/>
      <c r="D4916"/>
      <c r="E4916"/>
      <c r="F4916"/>
      <c r="G4916"/>
      <c r="H4916"/>
      <c r="J4916"/>
      <c r="K4916"/>
      <c r="L4916"/>
    </row>
    <row r="4917" spans="1:12">
      <c r="A4917"/>
      <c r="B4917"/>
      <c r="C4917"/>
      <c r="D4917"/>
      <c r="E4917"/>
      <c r="F4917"/>
      <c r="G4917"/>
      <c r="H4917"/>
      <c r="J4917"/>
      <c r="K4917"/>
      <c r="L4917"/>
    </row>
    <row r="4918" spans="1:12">
      <c r="A4918"/>
      <c r="B4918"/>
      <c r="C4918"/>
      <c r="D4918"/>
      <c r="E4918"/>
      <c r="F4918"/>
      <c r="G4918"/>
      <c r="H4918"/>
      <c r="J4918"/>
      <c r="K4918"/>
      <c r="L4918"/>
    </row>
    <row r="4919" spans="1:12">
      <c r="A4919"/>
      <c r="B4919"/>
      <c r="C4919"/>
      <c r="D4919"/>
      <c r="E4919"/>
      <c r="F4919"/>
      <c r="G4919"/>
      <c r="H4919"/>
      <c r="J4919"/>
      <c r="K4919"/>
      <c r="L4919"/>
    </row>
    <row r="4920" spans="1:12">
      <c r="A4920"/>
      <c r="B4920"/>
      <c r="C4920"/>
      <c r="D4920"/>
      <c r="E4920"/>
      <c r="F4920"/>
      <c r="G4920"/>
      <c r="H4920"/>
      <c r="J4920"/>
      <c r="K4920"/>
      <c r="L4920"/>
    </row>
    <row r="4921" spans="1:12">
      <c r="A4921"/>
      <c r="B4921"/>
      <c r="C4921"/>
      <c r="D4921"/>
      <c r="E4921"/>
      <c r="F4921"/>
      <c r="G4921"/>
      <c r="H4921"/>
      <c r="J4921"/>
      <c r="K4921"/>
      <c r="L4921"/>
    </row>
    <row r="4922" spans="1:12">
      <c r="A4922"/>
      <c r="B4922"/>
      <c r="C4922"/>
      <c r="D4922"/>
      <c r="E4922"/>
      <c r="F4922"/>
      <c r="G4922"/>
      <c r="H4922"/>
      <c r="J4922"/>
      <c r="K4922"/>
      <c r="L4922"/>
    </row>
    <row r="4923" spans="1:12">
      <c r="A4923"/>
      <c r="B4923"/>
      <c r="C4923"/>
      <c r="D4923"/>
      <c r="E4923"/>
      <c r="F4923"/>
      <c r="G4923"/>
      <c r="H4923"/>
      <c r="J4923"/>
      <c r="K4923"/>
      <c r="L4923"/>
    </row>
    <row r="4924" spans="1:12">
      <c r="A4924"/>
      <c r="B4924"/>
      <c r="C4924"/>
      <c r="D4924"/>
      <c r="E4924"/>
      <c r="F4924"/>
      <c r="G4924"/>
      <c r="H4924"/>
      <c r="J4924"/>
      <c r="K4924"/>
      <c r="L4924"/>
    </row>
    <row r="4925" spans="1:12">
      <c r="A4925"/>
      <c r="B4925"/>
      <c r="C4925"/>
      <c r="D4925"/>
      <c r="E4925"/>
      <c r="F4925"/>
      <c r="G4925"/>
      <c r="H4925"/>
      <c r="J4925"/>
      <c r="K4925"/>
      <c r="L4925"/>
    </row>
    <row r="4926" spans="1:12">
      <c r="A4926"/>
      <c r="B4926"/>
      <c r="C4926"/>
      <c r="D4926"/>
      <c r="E4926"/>
      <c r="F4926"/>
      <c r="G4926"/>
      <c r="H4926"/>
      <c r="J4926"/>
      <c r="K4926"/>
      <c r="L4926"/>
    </row>
    <row r="4927" spans="1:12">
      <c r="A4927"/>
      <c r="B4927"/>
      <c r="C4927"/>
      <c r="D4927"/>
      <c r="E4927"/>
      <c r="F4927"/>
      <c r="G4927"/>
      <c r="H4927"/>
      <c r="J4927"/>
      <c r="K4927"/>
      <c r="L4927"/>
    </row>
    <row r="4928" spans="1:12">
      <c r="A4928"/>
      <c r="B4928"/>
      <c r="C4928"/>
      <c r="D4928"/>
      <c r="E4928"/>
      <c r="F4928"/>
      <c r="G4928"/>
      <c r="H4928"/>
      <c r="J4928"/>
      <c r="K4928"/>
      <c r="L4928"/>
    </row>
    <row r="4929" spans="1:12">
      <c r="A4929"/>
      <c r="B4929"/>
      <c r="C4929"/>
      <c r="D4929"/>
      <c r="E4929"/>
      <c r="F4929"/>
      <c r="G4929"/>
      <c r="H4929"/>
      <c r="J4929"/>
      <c r="K4929"/>
      <c r="L4929"/>
    </row>
    <row r="4930" spans="1:12">
      <c r="A4930"/>
      <c r="B4930"/>
      <c r="C4930"/>
      <c r="D4930"/>
      <c r="E4930"/>
      <c r="F4930"/>
      <c r="G4930"/>
      <c r="H4930"/>
      <c r="J4930"/>
      <c r="K4930"/>
      <c r="L4930"/>
    </row>
    <row r="4931" spans="1:12">
      <c r="A4931"/>
      <c r="B4931"/>
      <c r="C4931"/>
      <c r="D4931"/>
      <c r="E4931"/>
      <c r="F4931"/>
      <c r="G4931"/>
      <c r="H4931"/>
      <c r="J4931"/>
      <c r="K4931"/>
      <c r="L4931"/>
    </row>
    <row r="4932" spans="1:12">
      <c r="A4932"/>
      <c r="B4932"/>
      <c r="C4932"/>
      <c r="D4932"/>
      <c r="E4932"/>
      <c r="F4932"/>
      <c r="G4932"/>
      <c r="H4932"/>
      <c r="J4932"/>
      <c r="K4932"/>
      <c r="L4932"/>
    </row>
    <row r="4933" spans="1:12">
      <c r="A4933"/>
      <c r="B4933"/>
      <c r="C4933"/>
      <c r="D4933"/>
      <c r="E4933"/>
      <c r="F4933"/>
      <c r="G4933"/>
      <c r="H4933"/>
      <c r="J4933"/>
      <c r="K4933"/>
      <c r="L4933"/>
    </row>
    <row r="4934" spans="1:12">
      <c r="A4934"/>
      <c r="B4934"/>
      <c r="C4934"/>
      <c r="D4934"/>
      <c r="E4934"/>
      <c r="F4934"/>
      <c r="G4934"/>
      <c r="H4934"/>
      <c r="J4934"/>
      <c r="K4934"/>
      <c r="L4934"/>
    </row>
    <row r="4935" spans="1:12">
      <c r="A4935"/>
      <c r="B4935"/>
      <c r="C4935"/>
      <c r="D4935"/>
      <c r="E4935"/>
      <c r="F4935"/>
      <c r="G4935"/>
      <c r="H4935"/>
      <c r="J4935"/>
      <c r="K4935"/>
      <c r="L4935"/>
    </row>
    <row r="4936" spans="1:12">
      <c r="A4936"/>
      <c r="B4936"/>
      <c r="C4936"/>
      <c r="D4936"/>
      <c r="E4936"/>
      <c r="F4936"/>
      <c r="G4936"/>
      <c r="H4936"/>
      <c r="J4936"/>
      <c r="K4936"/>
      <c r="L4936"/>
    </row>
    <row r="4937" spans="1:12">
      <c r="A4937"/>
      <c r="B4937"/>
      <c r="C4937"/>
      <c r="D4937"/>
      <c r="E4937"/>
      <c r="F4937"/>
      <c r="G4937"/>
      <c r="H4937"/>
      <c r="J4937"/>
      <c r="K4937"/>
      <c r="L4937"/>
    </row>
    <row r="4938" spans="1:12">
      <c r="A4938"/>
      <c r="B4938"/>
      <c r="C4938"/>
      <c r="D4938"/>
      <c r="E4938"/>
      <c r="F4938"/>
      <c r="G4938"/>
      <c r="H4938"/>
      <c r="J4938"/>
      <c r="K4938"/>
      <c r="L4938"/>
    </row>
    <row r="4939" spans="1:12">
      <c r="A4939"/>
      <c r="B4939"/>
      <c r="C4939"/>
      <c r="D4939"/>
      <c r="E4939"/>
      <c r="F4939"/>
      <c r="G4939"/>
      <c r="H4939"/>
      <c r="J4939"/>
      <c r="K4939"/>
      <c r="L4939"/>
    </row>
    <row r="4940" spans="1:12">
      <c r="A4940"/>
      <c r="B4940"/>
      <c r="C4940"/>
      <c r="D4940"/>
      <c r="E4940"/>
      <c r="F4940"/>
      <c r="G4940"/>
      <c r="H4940"/>
      <c r="J4940"/>
      <c r="K4940"/>
      <c r="L4940"/>
    </row>
    <row r="4941" spans="1:12">
      <c r="A4941"/>
      <c r="B4941"/>
      <c r="C4941"/>
      <c r="D4941"/>
      <c r="E4941"/>
      <c r="F4941"/>
      <c r="G4941"/>
      <c r="H4941"/>
      <c r="J4941"/>
      <c r="K4941"/>
      <c r="L4941"/>
    </row>
    <row r="4942" spans="1:12">
      <c r="A4942"/>
      <c r="B4942"/>
      <c r="C4942"/>
      <c r="D4942"/>
      <c r="E4942"/>
      <c r="F4942"/>
      <c r="G4942"/>
      <c r="H4942"/>
      <c r="J4942"/>
      <c r="K4942"/>
      <c r="L4942"/>
    </row>
    <row r="4943" spans="1:12">
      <c r="A4943"/>
      <c r="B4943"/>
      <c r="C4943"/>
      <c r="D4943"/>
      <c r="E4943"/>
      <c r="F4943"/>
      <c r="G4943"/>
      <c r="H4943"/>
      <c r="J4943"/>
      <c r="K4943"/>
      <c r="L4943"/>
    </row>
    <row r="4944" spans="1:12">
      <c r="A4944"/>
      <c r="B4944"/>
      <c r="C4944"/>
      <c r="D4944"/>
      <c r="E4944"/>
      <c r="F4944"/>
      <c r="G4944"/>
      <c r="H4944"/>
      <c r="J4944"/>
      <c r="K4944"/>
      <c r="L4944"/>
    </row>
    <row r="4945" spans="1:12">
      <c r="A4945"/>
      <c r="B4945"/>
      <c r="C4945"/>
      <c r="D4945"/>
      <c r="E4945"/>
      <c r="F4945"/>
      <c r="G4945"/>
      <c r="H4945"/>
      <c r="J4945"/>
      <c r="K4945"/>
      <c r="L4945"/>
    </row>
    <row r="4946" spans="1:12">
      <c r="A4946"/>
      <c r="B4946"/>
      <c r="C4946"/>
      <c r="D4946"/>
      <c r="E4946"/>
      <c r="F4946"/>
      <c r="G4946"/>
      <c r="H4946"/>
      <c r="J4946"/>
      <c r="K4946"/>
      <c r="L4946"/>
    </row>
    <row r="4947" spans="1:12">
      <c r="A4947"/>
      <c r="B4947"/>
      <c r="C4947"/>
      <c r="D4947"/>
      <c r="E4947"/>
      <c r="F4947"/>
      <c r="G4947"/>
      <c r="H4947"/>
      <c r="J4947"/>
      <c r="K4947"/>
      <c r="L4947"/>
    </row>
    <row r="4948" spans="1:12">
      <c r="A4948"/>
      <c r="B4948"/>
      <c r="C4948"/>
      <c r="D4948"/>
      <c r="E4948"/>
      <c r="F4948"/>
      <c r="G4948"/>
      <c r="H4948"/>
      <c r="J4948"/>
      <c r="K4948"/>
      <c r="L4948"/>
    </row>
    <row r="4949" spans="1:12">
      <c r="A4949"/>
      <c r="B4949"/>
      <c r="C4949"/>
      <c r="D4949"/>
      <c r="E4949"/>
      <c r="F4949"/>
      <c r="G4949"/>
      <c r="H4949"/>
      <c r="J4949"/>
      <c r="K4949"/>
      <c r="L4949"/>
    </row>
    <row r="4950" spans="1:12">
      <c r="A4950"/>
      <c r="B4950"/>
      <c r="C4950"/>
      <c r="D4950"/>
      <c r="E4950"/>
      <c r="F4950"/>
      <c r="G4950"/>
      <c r="H4950"/>
      <c r="J4950"/>
      <c r="K4950"/>
      <c r="L4950"/>
    </row>
    <row r="4951" spans="1:12">
      <c r="A4951"/>
      <c r="B4951"/>
      <c r="C4951"/>
      <c r="D4951"/>
      <c r="E4951"/>
      <c r="F4951"/>
      <c r="G4951"/>
      <c r="H4951"/>
      <c r="J4951"/>
      <c r="K4951"/>
      <c r="L4951"/>
    </row>
    <row r="4952" spans="1:12">
      <c r="A4952"/>
      <c r="B4952"/>
      <c r="C4952"/>
      <c r="D4952"/>
      <c r="E4952"/>
      <c r="F4952"/>
      <c r="G4952"/>
      <c r="H4952"/>
      <c r="J4952"/>
      <c r="K4952"/>
      <c r="L4952"/>
    </row>
    <row r="4953" spans="1:12">
      <c r="A4953"/>
      <c r="B4953"/>
      <c r="C4953"/>
      <c r="D4953"/>
      <c r="E4953"/>
      <c r="F4953"/>
      <c r="G4953"/>
      <c r="H4953"/>
      <c r="J4953"/>
      <c r="K4953"/>
      <c r="L4953"/>
    </row>
    <row r="4954" spans="1:12">
      <c r="A4954"/>
      <c r="B4954"/>
      <c r="C4954"/>
      <c r="D4954"/>
      <c r="E4954"/>
      <c r="F4954"/>
      <c r="G4954"/>
      <c r="H4954"/>
      <c r="J4954"/>
      <c r="K4954"/>
      <c r="L4954"/>
    </row>
    <row r="4955" spans="1:12">
      <c r="A4955"/>
      <c r="B4955"/>
      <c r="C4955"/>
      <c r="D4955"/>
      <c r="E4955"/>
      <c r="F4955"/>
      <c r="G4955"/>
      <c r="H4955"/>
      <c r="J4955"/>
      <c r="K4955"/>
      <c r="L4955"/>
    </row>
    <row r="4956" spans="1:12">
      <c r="A4956"/>
      <c r="B4956"/>
      <c r="C4956"/>
      <c r="D4956"/>
      <c r="E4956"/>
      <c r="F4956"/>
      <c r="G4956"/>
      <c r="H4956"/>
      <c r="J4956"/>
      <c r="K4956"/>
      <c r="L4956"/>
    </row>
    <row r="4957" spans="1:12">
      <c r="A4957"/>
      <c r="B4957"/>
      <c r="C4957"/>
      <c r="D4957"/>
      <c r="E4957"/>
      <c r="F4957"/>
      <c r="G4957"/>
      <c r="H4957"/>
      <c r="J4957"/>
      <c r="K4957"/>
      <c r="L4957"/>
    </row>
    <row r="4958" spans="1:12">
      <c r="A4958"/>
      <c r="B4958"/>
      <c r="C4958"/>
      <c r="D4958"/>
      <c r="E4958"/>
      <c r="F4958"/>
      <c r="G4958"/>
      <c r="H4958"/>
      <c r="J4958"/>
      <c r="K4958"/>
      <c r="L4958"/>
    </row>
    <row r="4959" spans="1:12">
      <c r="A4959"/>
      <c r="B4959"/>
      <c r="C4959"/>
      <c r="D4959"/>
      <c r="E4959"/>
      <c r="F4959"/>
      <c r="G4959"/>
      <c r="H4959"/>
      <c r="J4959"/>
      <c r="K4959"/>
      <c r="L4959"/>
    </row>
    <row r="4960" spans="1:12">
      <c r="A4960"/>
      <c r="B4960"/>
      <c r="C4960"/>
      <c r="D4960"/>
      <c r="E4960"/>
      <c r="F4960"/>
      <c r="G4960"/>
      <c r="H4960"/>
      <c r="J4960"/>
      <c r="K4960"/>
      <c r="L4960"/>
    </row>
    <row r="4961" spans="1:12">
      <c r="A4961"/>
      <c r="B4961"/>
      <c r="C4961"/>
      <c r="D4961"/>
      <c r="E4961"/>
      <c r="F4961"/>
      <c r="G4961"/>
      <c r="H4961"/>
      <c r="J4961"/>
      <c r="K4961"/>
      <c r="L4961"/>
    </row>
    <row r="4962" spans="1:12">
      <c r="A4962"/>
      <c r="B4962"/>
      <c r="C4962"/>
      <c r="D4962"/>
      <c r="E4962"/>
      <c r="F4962"/>
      <c r="G4962"/>
      <c r="H4962"/>
      <c r="J4962"/>
      <c r="K4962"/>
      <c r="L4962"/>
    </row>
    <row r="4963" spans="1:12">
      <c r="A4963"/>
      <c r="B4963"/>
      <c r="C4963"/>
      <c r="D4963"/>
      <c r="E4963"/>
      <c r="F4963"/>
      <c r="G4963"/>
      <c r="H4963"/>
      <c r="J4963"/>
      <c r="K4963"/>
      <c r="L4963"/>
    </row>
    <row r="4964" spans="1:12">
      <c r="A4964"/>
      <c r="B4964"/>
      <c r="C4964"/>
      <c r="D4964"/>
      <c r="E4964"/>
      <c r="F4964"/>
      <c r="G4964"/>
      <c r="H4964"/>
      <c r="J4964"/>
      <c r="K4964"/>
      <c r="L4964"/>
    </row>
    <row r="4965" spans="1:12">
      <c r="A4965"/>
      <c r="B4965"/>
      <c r="C4965"/>
      <c r="D4965"/>
      <c r="E4965"/>
      <c r="F4965"/>
      <c r="G4965"/>
      <c r="H4965"/>
      <c r="J4965"/>
      <c r="K4965"/>
      <c r="L4965"/>
    </row>
    <row r="4966" spans="1:12">
      <c r="A4966"/>
      <c r="B4966"/>
      <c r="C4966"/>
      <c r="D4966"/>
      <c r="E4966"/>
      <c r="F4966"/>
      <c r="G4966"/>
      <c r="H4966"/>
      <c r="J4966"/>
      <c r="K4966"/>
      <c r="L4966"/>
    </row>
    <row r="4967" spans="1:12">
      <c r="A4967"/>
      <c r="B4967"/>
      <c r="C4967"/>
      <c r="D4967"/>
      <c r="E4967"/>
      <c r="F4967"/>
      <c r="G4967"/>
      <c r="H4967"/>
      <c r="J4967"/>
      <c r="K4967"/>
      <c r="L4967"/>
    </row>
    <row r="4968" spans="1:12">
      <c r="A4968"/>
      <c r="B4968"/>
      <c r="C4968"/>
      <c r="D4968"/>
      <c r="E4968"/>
      <c r="F4968"/>
      <c r="G4968"/>
      <c r="H4968"/>
      <c r="J4968"/>
      <c r="K4968"/>
      <c r="L4968"/>
    </row>
    <row r="4969" spans="1:12">
      <c r="A4969"/>
      <c r="B4969"/>
      <c r="C4969"/>
      <c r="D4969"/>
      <c r="E4969"/>
      <c r="F4969"/>
      <c r="G4969"/>
      <c r="H4969"/>
      <c r="J4969"/>
      <c r="K4969"/>
      <c r="L4969"/>
    </row>
    <row r="4970" spans="1:12">
      <c r="A4970"/>
      <c r="B4970"/>
      <c r="C4970"/>
      <c r="D4970"/>
      <c r="E4970"/>
      <c r="F4970"/>
      <c r="G4970"/>
      <c r="H4970"/>
      <c r="J4970"/>
      <c r="K4970"/>
      <c r="L4970"/>
    </row>
    <row r="4971" spans="1:12">
      <c r="A4971"/>
      <c r="B4971"/>
      <c r="C4971"/>
      <c r="D4971"/>
      <c r="E4971"/>
      <c r="F4971"/>
      <c r="G4971"/>
      <c r="H4971"/>
      <c r="J4971"/>
      <c r="K4971"/>
      <c r="L4971"/>
    </row>
    <row r="4972" spans="1:12">
      <c r="A4972"/>
      <c r="B4972"/>
      <c r="C4972"/>
      <c r="D4972"/>
      <c r="E4972"/>
      <c r="F4972"/>
      <c r="G4972"/>
      <c r="H4972"/>
      <c r="J4972"/>
      <c r="K4972"/>
      <c r="L4972"/>
    </row>
    <row r="4973" spans="1:12">
      <c r="A4973"/>
      <c r="B4973"/>
      <c r="C4973"/>
      <c r="D4973"/>
      <c r="E4973"/>
      <c r="F4973"/>
      <c r="G4973"/>
      <c r="H4973"/>
      <c r="J4973"/>
      <c r="K4973"/>
      <c r="L4973"/>
    </row>
    <row r="4974" spans="1:12">
      <c r="A4974"/>
      <c r="B4974"/>
      <c r="C4974"/>
      <c r="D4974"/>
      <c r="E4974"/>
      <c r="F4974"/>
      <c r="G4974"/>
      <c r="H4974"/>
      <c r="J4974"/>
      <c r="K4974"/>
      <c r="L4974"/>
    </row>
    <row r="4975" spans="1:12">
      <c r="A4975"/>
      <c r="B4975"/>
      <c r="C4975"/>
      <c r="D4975"/>
      <c r="E4975"/>
      <c r="F4975"/>
      <c r="G4975"/>
      <c r="H4975"/>
      <c r="J4975"/>
      <c r="K4975"/>
      <c r="L4975"/>
    </row>
    <row r="4976" spans="1:12">
      <c r="A4976"/>
      <c r="B4976"/>
      <c r="C4976"/>
      <c r="D4976"/>
      <c r="E4976"/>
      <c r="F4976"/>
      <c r="G4976"/>
      <c r="H4976"/>
      <c r="J4976"/>
      <c r="K4976"/>
      <c r="L4976"/>
    </row>
    <row r="4977" spans="1:12">
      <c r="A4977"/>
      <c r="B4977"/>
      <c r="C4977"/>
      <c r="D4977"/>
      <c r="E4977"/>
      <c r="F4977"/>
      <c r="G4977"/>
      <c r="H4977"/>
      <c r="J4977"/>
      <c r="K4977"/>
      <c r="L4977"/>
    </row>
    <row r="4978" spans="1:12">
      <c r="A4978"/>
      <c r="B4978"/>
      <c r="C4978"/>
      <c r="D4978"/>
      <c r="E4978"/>
      <c r="F4978"/>
      <c r="G4978"/>
      <c r="H4978"/>
      <c r="J4978"/>
      <c r="K4978"/>
      <c r="L4978"/>
    </row>
    <row r="4979" spans="1:12">
      <c r="A4979"/>
      <c r="B4979"/>
      <c r="C4979"/>
      <c r="D4979"/>
      <c r="E4979"/>
      <c r="F4979"/>
      <c r="G4979"/>
      <c r="H4979"/>
      <c r="J4979"/>
      <c r="K4979"/>
      <c r="L4979"/>
    </row>
    <row r="4980" spans="1:12">
      <c r="A4980"/>
      <c r="B4980"/>
      <c r="C4980"/>
      <c r="D4980"/>
      <c r="E4980"/>
      <c r="F4980"/>
      <c r="G4980"/>
      <c r="H4980"/>
      <c r="J4980"/>
      <c r="K4980"/>
      <c r="L4980"/>
    </row>
    <row r="4981" spans="1:12">
      <c r="A4981"/>
      <c r="B4981"/>
      <c r="C4981"/>
      <c r="D4981"/>
      <c r="E4981"/>
      <c r="F4981"/>
      <c r="G4981"/>
      <c r="H4981"/>
      <c r="J4981"/>
      <c r="K4981"/>
      <c r="L4981"/>
    </row>
    <row r="4982" spans="1:12">
      <c r="A4982"/>
      <c r="B4982"/>
      <c r="C4982"/>
      <c r="D4982"/>
      <c r="E4982"/>
      <c r="F4982"/>
      <c r="G4982"/>
      <c r="H4982"/>
      <c r="J4982"/>
      <c r="K4982"/>
      <c r="L4982"/>
    </row>
    <row r="4983" spans="1:12">
      <c r="A4983"/>
      <c r="B4983"/>
      <c r="C4983"/>
      <c r="D4983"/>
      <c r="E4983"/>
      <c r="F4983"/>
      <c r="G4983"/>
      <c r="H4983"/>
      <c r="J4983"/>
      <c r="K4983"/>
      <c r="L4983"/>
    </row>
    <row r="4984" spans="1:12">
      <c r="A4984"/>
      <c r="B4984"/>
      <c r="C4984"/>
      <c r="D4984"/>
      <c r="E4984"/>
      <c r="F4984"/>
      <c r="G4984"/>
      <c r="H4984"/>
      <c r="J4984"/>
      <c r="K4984"/>
      <c r="L4984"/>
    </row>
    <row r="4985" spans="1:12">
      <c r="A4985"/>
      <c r="B4985"/>
      <c r="C4985"/>
      <c r="D4985"/>
      <c r="E4985"/>
      <c r="F4985"/>
      <c r="G4985"/>
      <c r="H4985"/>
      <c r="J4985"/>
      <c r="K4985"/>
      <c r="L4985"/>
    </row>
    <row r="4986" spans="1:12">
      <c r="A4986"/>
      <c r="B4986"/>
      <c r="C4986"/>
      <c r="D4986"/>
      <c r="E4986"/>
      <c r="F4986"/>
      <c r="G4986"/>
      <c r="H4986"/>
      <c r="J4986"/>
      <c r="K4986"/>
      <c r="L4986"/>
    </row>
    <row r="4987" spans="1:12">
      <c r="A4987"/>
      <c r="B4987"/>
      <c r="C4987"/>
      <c r="D4987"/>
      <c r="E4987"/>
      <c r="F4987"/>
      <c r="G4987"/>
      <c r="H4987"/>
      <c r="J4987"/>
      <c r="K4987"/>
      <c r="L4987"/>
    </row>
    <row r="4988" spans="1:12">
      <c r="A4988"/>
      <c r="B4988"/>
      <c r="C4988"/>
      <c r="D4988"/>
      <c r="E4988"/>
      <c r="F4988"/>
      <c r="G4988"/>
      <c r="H4988"/>
      <c r="J4988"/>
      <c r="K4988"/>
      <c r="L4988"/>
    </row>
    <row r="4989" spans="1:12">
      <c r="A4989"/>
      <c r="B4989"/>
      <c r="C4989"/>
      <c r="D4989"/>
      <c r="E4989"/>
      <c r="F4989"/>
      <c r="G4989"/>
      <c r="H4989"/>
      <c r="J4989"/>
      <c r="K4989"/>
      <c r="L4989"/>
    </row>
    <row r="4990" spans="1:12">
      <c r="A4990"/>
      <c r="B4990"/>
      <c r="C4990"/>
      <c r="D4990"/>
      <c r="E4990"/>
      <c r="F4990"/>
      <c r="G4990"/>
      <c r="H4990"/>
      <c r="J4990"/>
      <c r="K4990"/>
      <c r="L4990"/>
    </row>
    <row r="4991" spans="1:12">
      <c r="A4991"/>
      <c r="B4991"/>
      <c r="C4991"/>
      <c r="D4991"/>
      <c r="E4991"/>
      <c r="F4991"/>
      <c r="G4991"/>
      <c r="H4991"/>
      <c r="J4991"/>
      <c r="K4991"/>
      <c r="L4991"/>
    </row>
    <row r="4992" spans="1:12">
      <c r="A4992"/>
      <c r="B4992"/>
      <c r="C4992"/>
      <c r="D4992"/>
      <c r="E4992"/>
      <c r="F4992"/>
      <c r="G4992"/>
      <c r="H4992"/>
      <c r="J4992"/>
      <c r="K4992"/>
      <c r="L4992"/>
    </row>
    <row r="4993" spans="1:12">
      <c r="A4993"/>
      <c r="B4993"/>
      <c r="C4993"/>
      <c r="D4993"/>
      <c r="E4993"/>
      <c r="F4993"/>
      <c r="G4993"/>
      <c r="H4993"/>
      <c r="J4993"/>
      <c r="K4993"/>
      <c r="L4993"/>
    </row>
    <row r="4994" spans="1:12">
      <c r="A4994"/>
      <c r="B4994"/>
      <c r="C4994"/>
      <c r="D4994"/>
      <c r="E4994"/>
      <c r="F4994"/>
      <c r="G4994"/>
      <c r="H4994"/>
      <c r="J4994"/>
      <c r="K4994"/>
      <c r="L4994"/>
    </row>
    <row r="4995" spans="1:12">
      <c r="A4995"/>
      <c r="B4995"/>
      <c r="C4995"/>
      <c r="D4995"/>
      <c r="E4995"/>
      <c r="F4995"/>
      <c r="G4995"/>
      <c r="H4995"/>
      <c r="J4995"/>
      <c r="K4995"/>
      <c r="L4995"/>
    </row>
    <row r="4996" spans="1:12">
      <c r="A4996"/>
      <c r="B4996"/>
      <c r="C4996"/>
      <c r="D4996"/>
      <c r="E4996"/>
      <c r="F4996"/>
      <c r="G4996"/>
      <c r="H4996"/>
      <c r="J4996"/>
      <c r="K4996"/>
      <c r="L4996"/>
    </row>
    <row r="4997" spans="1:12">
      <c r="A4997"/>
      <c r="B4997"/>
      <c r="C4997"/>
      <c r="D4997"/>
      <c r="E4997"/>
      <c r="F4997"/>
      <c r="G4997"/>
      <c r="H4997"/>
      <c r="J4997"/>
      <c r="K4997"/>
      <c r="L4997"/>
    </row>
    <row r="4998" spans="1:12">
      <c r="A4998"/>
      <c r="B4998"/>
      <c r="C4998"/>
      <c r="D4998"/>
      <c r="E4998"/>
      <c r="F4998"/>
      <c r="G4998"/>
      <c r="H4998"/>
      <c r="J4998"/>
      <c r="K4998"/>
      <c r="L4998"/>
    </row>
    <row r="4999" spans="1:12">
      <c r="A4999"/>
      <c r="B4999"/>
      <c r="C4999"/>
      <c r="D4999"/>
      <c r="E4999"/>
      <c r="F4999"/>
      <c r="G4999"/>
      <c r="H4999"/>
      <c r="J4999"/>
      <c r="K4999"/>
      <c r="L4999"/>
    </row>
    <row r="5000" spans="1:12">
      <c r="A5000"/>
      <c r="B5000"/>
      <c r="C5000"/>
      <c r="D5000"/>
      <c r="E5000"/>
      <c r="F5000"/>
      <c r="G5000"/>
      <c r="H5000"/>
      <c r="J5000"/>
      <c r="K5000"/>
      <c r="L5000"/>
    </row>
    <row r="5001" spans="1:12">
      <c r="A5001"/>
      <c r="B5001"/>
      <c r="C5001"/>
      <c r="D5001"/>
      <c r="E5001"/>
      <c r="F5001"/>
      <c r="G5001"/>
      <c r="H5001"/>
      <c r="J5001"/>
      <c r="K5001"/>
      <c r="L5001"/>
    </row>
    <row r="5002" spans="1:12">
      <c r="A5002"/>
      <c r="B5002"/>
      <c r="C5002"/>
      <c r="D5002"/>
      <c r="E5002"/>
      <c r="F5002"/>
      <c r="G5002"/>
      <c r="H5002"/>
      <c r="J5002"/>
      <c r="K5002"/>
      <c r="L5002"/>
    </row>
    <row r="5003" spans="1:12">
      <c r="A5003"/>
      <c r="B5003"/>
      <c r="C5003"/>
      <c r="D5003"/>
      <c r="E5003"/>
      <c r="F5003"/>
      <c r="G5003"/>
      <c r="H5003"/>
      <c r="J5003"/>
      <c r="K5003"/>
      <c r="L5003"/>
    </row>
    <row r="5004" spans="1:12">
      <c r="A5004"/>
      <c r="B5004"/>
      <c r="C5004"/>
      <c r="D5004"/>
      <c r="E5004"/>
      <c r="F5004"/>
      <c r="G5004"/>
      <c r="H5004"/>
      <c r="J5004"/>
      <c r="K5004"/>
      <c r="L5004"/>
    </row>
    <row r="5005" spans="1:12">
      <c r="A5005"/>
      <c r="B5005"/>
      <c r="C5005"/>
      <c r="D5005"/>
      <c r="E5005"/>
      <c r="F5005"/>
      <c r="G5005"/>
      <c r="H5005"/>
      <c r="J5005"/>
      <c r="K5005"/>
      <c r="L5005"/>
    </row>
    <row r="5006" spans="1:12">
      <c r="A5006"/>
      <c r="B5006"/>
      <c r="C5006"/>
      <c r="D5006"/>
      <c r="E5006"/>
      <c r="F5006"/>
      <c r="G5006"/>
      <c r="H5006"/>
      <c r="J5006"/>
      <c r="K5006"/>
      <c r="L5006"/>
    </row>
    <row r="5007" spans="1:12">
      <c r="A5007"/>
      <c r="B5007"/>
      <c r="C5007"/>
      <c r="D5007"/>
      <c r="E5007"/>
      <c r="F5007"/>
      <c r="G5007"/>
      <c r="H5007"/>
      <c r="J5007"/>
      <c r="K5007"/>
      <c r="L5007"/>
    </row>
    <row r="5008" spans="1:12">
      <c r="A5008"/>
      <c r="B5008"/>
      <c r="C5008"/>
      <c r="D5008"/>
      <c r="E5008"/>
      <c r="F5008"/>
      <c r="G5008"/>
      <c r="H5008"/>
      <c r="J5008"/>
      <c r="K5008"/>
      <c r="L5008"/>
    </row>
    <row r="5009" spans="1:12">
      <c r="A5009"/>
      <c r="B5009"/>
      <c r="C5009"/>
      <c r="D5009"/>
      <c r="E5009"/>
      <c r="F5009"/>
      <c r="G5009"/>
      <c r="H5009"/>
      <c r="J5009"/>
      <c r="K5009"/>
      <c r="L5009"/>
    </row>
    <row r="5010" spans="1:12">
      <c r="A5010"/>
      <c r="B5010"/>
      <c r="C5010"/>
      <c r="D5010"/>
      <c r="E5010"/>
      <c r="F5010"/>
      <c r="G5010"/>
      <c r="H5010"/>
      <c r="J5010"/>
      <c r="K5010"/>
      <c r="L5010"/>
    </row>
    <row r="5011" spans="1:12">
      <c r="A5011"/>
      <c r="B5011"/>
      <c r="C5011"/>
      <c r="D5011"/>
      <c r="E5011"/>
      <c r="F5011"/>
      <c r="G5011"/>
      <c r="H5011"/>
      <c r="J5011"/>
      <c r="K5011"/>
      <c r="L5011"/>
    </row>
    <row r="5012" spans="1:12">
      <c r="A5012"/>
      <c r="B5012"/>
      <c r="C5012"/>
      <c r="D5012"/>
      <c r="E5012"/>
      <c r="F5012"/>
      <c r="G5012"/>
      <c r="H5012"/>
      <c r="J5012"/>
      <c r="K5012"/>
      <c r="L5012"/>
    </row>
    <row r="5013" spans="1:12">
      <c r="A5013"/>
      <c r="B5013"/>
      <c r="C5013"/>
      <c r="D5013"/>
      <c r="E5013"/>
      <c r="F5013"/>
      <c r="G5013"/>
      <c r="H5013"/>
      <c r="J5013"/>
      <c r="K5013"/>
      <c r="L5013"/>
    </row>
    <row r="5014" spans="1:12">
      <c r="A5014"/>
      <c r="B5014"/>
      <c r="C5014"/>
      <c r="D5014"/>
      <c r="E5014"/>
      <c r="F5014"/>
      <c r="G5014"/>
      <c r="H5014"/>
      <c r="J5014"/>
      <c r="K5014"/>
      <c r="L5014"/>
    </row>
    <row r="5015" spans="1:12">
      <c r="A5015"/>
      <c r="B5015"/>
      <c r="C5015"/>
      <c r="D5015"/>
      <c r="E5015"/>
      <c r="F5015"/>
      <c r="G5015"/>
      <c r="H5015"/>
      <c r="J5015"/>
      <c r="K5015"/>
      <c r="L5015"/>
    </row>
    <row r="5016" spans="1:12">
      <c r="A5016"/>
      <c r="B5016"/>
      <c r="C5016"/>
      <c r="D5016"/>
      <c r="E5016"/>
      <c r="F5016"/>
      <c r="G5016"/>
      <c r="H5016"/>
      <c r="J5016"/>
      <c r="K5016"/>
      <c r="L5016"/>
    </row>
    <row r="5017" spans="1:12">
      <c r="A5017"/>
      <c r="B5017"/>
      <c r="C5017"/>
      <c r="D5017"/>
      <c r="E5017"/>
      <c r="F5017"/>
      <c r="G5017"/>
      <c r="H5017"/>
      <c r="J5017"/>
      <c r="K5017"/>
      <c r="L5017"/>
    </row>
    <row r="5018" spans="1:12">
      <c r="A5018"/>
      <c r="B5018"/>
      <c r="C5018"/>
      <c r="D5018"/>
      <c r="E5018"/>
      <c r="F5018"/>
      <c r="G5018"/>
      <c r="H5018"/>
      <c r="J5018"/>
      <c r="K5018"/>
      <c r="L5018"/>
    </row>
    <row r="5019" spans="1:12">
      <c r="A5019"/>
      <c r="B5019"/>
      <c r="C5019"/>
      <c r="D5019"/>
      <c r="E5019"/>
      <c r="F5019"/>
      <c r="G5019"/>
      <c r="H5019"/>
      <c r="J5019"/>
      <c r="K5019"/>
      <c r="L5019"/>
    </row>
    <row r="5020" spans="1:12">
      <c r="A5020"/>
      <c r="B5020"/>
      <c r="C5020"/>
      <c r="D5020"/>
      <c r="E5020"/>
      <c r="F5020"/>
      <c r="G5020"/>
      <c r="H5020"/>
      <c r="J5020"/>
      <c r="K5020"/>
      <c r="L5020"/>
    </row>
    <row r="5021" spans="1:12">
      <c r="A5021"/>
      <c r="B5021"/>
      <c r="C5021"/>
      <c r="D5021"/>
      <c r="E5021"/>
      <c r="F5021"/>
      <c r="G5021"/>
      <c r="H5021"/>
      <c r="J5021"/>
      <c r="K5021"/>
      <c r="L5021"/>
    </row>
    <row r="5022" spans="1:12">
      <c r="A5022"/>
      <c r="B5022"/>
      <c r="C5022"/>
      <c r="D5022"/>
      <c r="E5022"/>
      <c r="F5022"/>
      <c r="G5022"/>
      <c r="H5022"/>
      <c r="J5022"/>
      <c r="K5022"/>
      <c r="L5022"/>
    </row>
    <row r="5023" spans="1:12">
      <c r="A5023"/>
      <c r="B5023"/>
      <c r="C5023"/>
      <c r="D5023"/>
      <c r="E5023"/>
      <c r="F5023"/>
      <c r="G5023"/>
      <c r="H5023"/>
      <c r="J5023"/>
      <c r="K5023"/>
      <c r="L5023"/>
    </row>
    <row r="5024" spans="1:12">
      <c r="A5024"/>
      <c r="B5024"/>
      <c r="C5024"/>
      <c r="D5024"/>
      <c r="E5024"/>
      <c r="F5024"/>
      <c r="G5024"/>
      <c r="H5024"/>
      <c r="J5024"/>
      <c r="K5024"/>
      <c r="L5024"/>
    </row>
    <row r="5025" spans="1:12">
      <c r="A5025"/>
      <c r="B5025"/>
      <c r="C5025"/>
      <c r="D5025"/>
      <c r="E5025"/>
      <c r="F5025"/>
      <c r="G5025"/>
      <c r="H5025"/>
      <c r="J5025"/>
      <c r="K5025"/>
      <c r="L5025"/>
    </row>
    <row r="5026" spans="1:12">
      <c r="A5026"/>
      <c r="B5026"/>
      <c r="C5026"/>
      <c r="D5026"/>
      <c r="E5026"/>
      <c r="F5026"/>
      <c r="G5026"/>
      <c r="H5026"/>
      <c r="J5026"/>
      <c r="K5026"/>
      <c r="L5026"/>
    </row>
    <row r="5027" spans="1:12">
      <c r="A5027"/>
      <c r="B5027"/>
      <c r="C5027"/>
      <c r="D5027"/>
      <c r="E5027"/>
      <c r="F5027"/>
      <c r="G5027"/>
      <c r="H5027"/>
      <c r="J5027"/>
      <c r="K5027"/>
      <c r="L5027"/>
    </row>
    <row r="5028" spans="1:12">
      <c r="A5028"/>
      <c r="B5028"/>
      <c r="C5028"/>
      <c r="D5028"/>
      <c r="E5028"/>
      <c r="F5028"/>
      <c r="G5028"/>
      <c r="H5028"/>
      <c r="J5028"/>
      <c r="K5028"/>
      <c r="L5028"/>
    </row>
    <row r="5029" spans="1:12">
      <c r="A5029"/>
      <c r="B5029"/>
      <c r="C5029"/>
      <c r="D5029"/>
      <c r="E5029"/>
      <c r="F5029"/>
      <c r="G5029"/>
      <c r="H5029"/>
      <c r="J5029"/>
      <c r="K5029"/>
      <c r="L5029"/>
    </row>
    <row r="5030" spans="1:12">
      <c r="A5030"/>
      <c r="B5030"/>
      <c r="C5030"/>
      <c r="D5030"/>
      <c r="E5030"/>
      <c r="F5030"/>
      <c r="G5030"/>
      <c r="H5030"/>
      <c r="J5030"/>
      <c r="K5030"/>
      <c r="L5030"/>
    </row>
    <row r="5031" spans="1:12">
      <c r="A5031"/>
      <c r="B5031"/>
      <c r="C5031"/>
      <c r="D5031"/>
      <c r="E5031"/>
      <c r="F5031"/>
      <c r="G5031"/>
      <c r="H5031"/>
      <c r="J5031"/>
      <c r="K5031"/>
      <c r="L5031"/>
    </row>
    <row r="5032" spans="1:12">
      <c r="A5032"/>
      <c r="B5032"/>
      <c r="C5032"/>
      <c r="D5032"/>
      <c r="E5032"/>
      <c r="F5032"/>
      <c r="G5032"/>
      <c r="H5032"/>
      <c r="J5032"/>
      <c r="K5032"/>
      <c r="L5032"/>
    </row>
    <row r="5033" spans="1:12">
      <c r="A5033"/>
      <c r="B5033"/>
      <c r="C5033"/>
      <c r="D5033"/>
      <c r="E5033"/>
      <c r="F5033"/>
      <c r="G5033"/>
      <c r="H5033"/>
      <c r="J5033"/>
      <c r="K5033"/>
      <c r="L5033"/>
    </row>
    <row r="5034" spans="1:12">
      <c r="A5034"/>
      <c r="B5034"/>
      <c r="C5034"/>
      <c r="D5034"/>
      <c r="E5034"/>
      <c r="F5034"/>
      <c r="G5034"/>
      <c r="H5034"/>
      <c r="J5034"/>
      <c r="K5034"/>
      <c r="L5034"/>
    </row>
    <row r="5035" spans="1:12">
      <c r="A5035"/>
      <c r="B5035"/>
      <c r="C5035"/>
      <c r="D5035"/>
      <c r="E5035"/>
      <c r="F5035"/>
      <c r="G5035"/>
      <c r="H5035"/>
      <c r="J5035"/>
      <c r="K5035"/>
      <c r="L5035"/>
    </row>
    <row r="5036" spans="1:12">
      <c r="A5036"/>
      <c r="B5036"/>
      <c r="C5036"/>
      <c r="D5036"/>
      <c r="E5036"/>
      <c r="F5036"/>
      <c r="G5036"/>
      <c r="H5036"/>
      <c r="J5036"/>
      <c r="K5036"/>
      <c r="L5036"/>
    </row>
    <row r="5037" spans="1:12">
      <c r="A5037"/>
      <c r="B5037"/>
      <c r="C5037"/>
      <c r="D5037"/>
      <c r="E5037"/>
      <c r="F5037"/>
      <c r="G5037"/>
      <c r="H5037"/>
      <c r="J5037"/>
      <c r="K5037"/>
      <c r="L5037"/>
    </row>
    <row r="5038" spans="1:12">
      <c r="A5038"/>
      <c r="B5038"/>
      <c r="C5038"/>
      <c r="D5038"/>
      <c r="E5038"/>
      <c r="F5038"/>
      <c r="G5038"/>
      <c r="H5038"/>
      <c r="J5038"/>
      <c r="K5038"/>
      <c r="L5038"/>
    </row>
    <row r="5039" spans="1:12">
      <c r="A5039"/>
      <c r="B5039"/>
      <c r="C5039"/>
      <c r="D5039"/>
      <c r="E5039"/>
      <c r="F5039"/>
      <c r="G5039"/>
      <c r="H5039"/>
      <c r="J5039"/>
      <c r="K5039"/>
      <c r="L5039"/>
    </row>
    <row r="5040" spans="1:12">
      <c r="A5040"/>
      <c r="B5040"/>
      <c r="C5040"/>
      <c r="D5040"/>
      <c r="E5040"/>
      <c r="F5040"/>
      <c r="G5040"/>
      <c r="H5040"/>
      <c r="J5040"/>
      <c r="K5040"/>
      <c r="L5040"/>
    </row>
    <row r="5041" spans="1:12">
      <c r="A5041"/>
      <c r="B5041"/>
      <c r="C5041"/>
      <c r="D5041"/>
      <c r="E5041"/>
      <c r="F5041"/>
      <c r="G5041"/>
      <c r="H5041"/>
      <c r="J5041"/>
      <c r="K5041"/>
      <c r="L5041"/>
    </row>
    <row r="5042" spans="1:12">
      <c r="A5042"/>
      <c r="B5042"/>
      <c r="C5042"/>
      <c r="D5042"/>
      <c r="E5042"/>
      <c r="F5042"/>
      <c r="G5042"/>
      <c r="H5042"/>
      <c r="J5042"/>
      <c r="K5042"/>
      <c r="L5042"/>
    </row>
    <row r="5043" spans="1:12">
      <c r="A5043"/>
      <c r="B5043"/>
      <c r="C5043"/>
      <c r="D5043"/>
      <c r="E5043"/>
      <c r="F5043"/>
      <c r="G5043"/>
      <c r="H5043"/>
      <c r="J5043"/>
      <c r="K5043"/>
      <c r="L5043"/>
    </row>
    <row r="5044" spans="1:12">
      <c r="A5044"/>
      <c r="B5044"/>
      <c r="C5044"/>
      <c r="D5044"/>
      <c r="E5044"/>
      <c r="F5044"/>
      <c r="G5044"/>
      <c r="H5044"/>
      <c r="J5044"/>
      <c r="K5044"/>
      <c r="L5044"/>
    </row>
    <row r="5045" spans="1:12">
      <c r="A5045"/>
      <c r="B5045"/>
      <c r="C5045"/>
      <c r="D5045"/>
      <c r="E5045"/>
      <c r="F5045"/>
      <c r="G5045"/>
      <c r="H5045"/>
      <c r="J5045"/>
      <c r="K5045"/>
      <c r="L5045"/>
    </row>
    <row r="5046" spans="1:12">
      <c r="A5046"/>
      <c r="B5046"/>
      <c r="C5046"/>
      <c r="D5046"/>
      <c r="E5046"/>
      <c r="F5046"/>
      <c r="G5046"/>
      <c r="H5046"/>
      <c r="J5046"/>
      <c r="K5046"/>
      <c r="L5046"/>
    </row>
    <row r="5047" spans="1:12">
      <c r="A5047"/>
      <c r="B5047"/>
      <c r="C5047"/>
      <c r="D5047"/>
      <c r="E5047"/>
      <c r="F5047"/>
      <c r="G5047"/>
      <c r="H5047"/>
      <c r="J5047"/>
      <c r="K5047"/>
      <c r="L5047"/>
    </row>
    <row r="5048" spans="1:12">
      <c r="A5048"/>
      <c r="B5048"/>
      <c r="C5048"/>
      <c r="D5048"/>
      <c r="E5048"/>
      <c r="F5048"/>
      <c r="G5048"/>
      <c r="H5048"/>
      <c r="J5048"/>
      <c r="K5048"/>
      <c r="L5048"/>
    </row>
    <row r="5049" spans="1:12">
      <c r="A5049"/>
      <c r="B5049"/>
      <c r="C5049"/>
      <c r="D5049"/>
      <c r="E5049"/>
      <c r="F5049"/>
      <c r="G5049"/>
      <c r="H5049"/>
      <c r="J5049"/>
      <c r="K5049"/>
      <c r="L5049"/>
    </row>
    <row r="5050" spans="1:12">
      <c r="A5050"/>
      <c r="B5050"/>
      <c r="C5050"/>
      <c r="D5050"/>
      <c r="E5050"/>
      <c r="F5050"/>
      <c r="G5050"/>
      <c r="H5050"/>
      <c r="J5050"/>
      <c r="K5050"/>
      <c r="L5050"/>
    </row>
    <row r="5051" spans="1:12">
      <c r="A5051"/>
      <c r="B5051"/>
      <c r="C5051"/>
      <c r="D5051"/>
      <c r="E5051"/>
      <c r="F5051"/>
      <c r="G5051"/>
      <c r="H5051"/>
      <c r="J5051"/>
      <c r="K5051"/>
      <c r="L5051"/>
    </row>
    <row r="5052" spans="1:12">
      <c r="A5052"/>
      <c r="B5052"/>
      <c r="C5052"/>
      <c r="D5052"/>
      <c r="E5052"/>
      <c r="F5052"/>
      <c r="G5052"/>
      <c r="H5052"/>
      <c r="J5052"/>
      <c r="K5052"/>
      <c r="L5052"/>
    </row>
    <row r="5053" spans="1:12">
      <c r="A5053"/>
      <c r="B5053"/>
      <c r="C5053"/>
      <c r="D5053"/>
      <c r="E5053"/>
      <c r="F5053"/>
      <c r="G5053"/>
      <c r="H5053"/>
      <c r="J5053"/>
      <c r="K5053"/>
      <c r="L5053"/>
    </row>
    <row r="5054" spans="1:12">
      <c r="A5054"/>
      <c r="B5054"/>
      <c r="C5054"/>
      <c r="D5054"/>
      <c r="E5054"/>
      <c r="F5054"/>
      <c r="G5054"/>
      <c r="H5054"/>
      <c r="J5054"/>
      <c r="K5054"/>
      <c r="L5054"/>
    </row>
    <row r="5055" spans="1:12">
      <c r="A5055"/>
      <c r="B5055"/>
      <c r="C5055"/>
      <c r="D5055"/>
      <c r="E5055"/>
      <c r="F5055"/>
      <c r="G5055"/>
      <c r="H5055"/>
      <c r="J5055"/>
      <c r="K5055"/>
      <c r="L5055"/>
    </row>
    <row r="5056" spans="1:12">
      <c r="A5056"/>
      <c r="B5056"/>
      <c r="C5056"/>
      <c r="D5056"/>
      <c r="E5056"/>
      <c r="F5056"/>
      <c r="G5056"/>
      <c r="H5056"/>
      <c r="J5056"/>
      <c r="K5056"/>
      <c r="L5056"/>
    </row>
    <row r="5057" spans="1:12">
      <c r="A5057"/>
      <c r="B5057"/>
      <c r="C5057"/>
      <c r="D5057"/>
      <c r="E5057"/>
      <c r="F5057"/>
      <c r="G5057"/>
      <c r="H5057"/>
      <c r="J5057"/>
      <c r="K5057"/>
      <c r="L5057"/>
    </row>
    <row r="5058" spans="1:12">
      <c r="A5058"/>
      <c r="B5058"/>
      <c r="C5058"/>
      <c r="D5058"/>
      <c r="E5058"/>
      <c r="F5058"/>
      <c r="G5058"/>
      <c r="H5058"/>
      <c r="J5058"/>
      <c r="K5058"/>
      <c r="L5058"/>
    </row>
    <row r="5059" spans="1:12">
      <c r="A5059"/>
      <c r="B5059"/>
      <c r="C5059"/>
      <c r="D5059"/>
      <c r="E5059"/>
      <c r="F5059"/>
      <c r="G5059"/>
      <c r="H5059"/>
      <c r="J5059"/>
      <c r="K5059"/>
      <c r="L5059"/>
    </row>
    <row r="5060" spans="1:12">
      <c r="A5060"/>
      <c r="B5060"/>
      <c r="C5060"/>
      <c r="D5060"/>
      <c r="E5060"/>
      <c r="F5060"/>
      <c r="G5060"/>
      <c r="H5060"/>
      <c r="J5060"/>
      <c r="K5060"/>
      <c r="L5060"/>
    </row>
    <row r="5061" spans="1:12">
      <c r="A5061"/>
      <c r="B5061"/>
      <c r="C5061"/>
      <c r="D5061"/>
      <c r="E5061"/>
      <c r="F5061"/>
      <c r="G5061"/>
      <c r="H5061"/>
      <c r="J5061"/>
      <c r="K5061"/>
      <c r="L5061"/>
    </row>
    <row r="5062" spans="1:12">
      <c r="A5062"/>
      <c r="B5062"/>
      <c r="C5062"/>
      <c r="D5062"/>
      <c r="E5062"/>
      <c r="F5062"/>
      <c r="G5062"/>
      <c r="H5062"/>
      <c r="J5062"/>
      <c r="K5062"/>
      <c r="L5062"/>
    </row>
    <row r="5063" spans="1:12">
      <c r="A5063"/>
      <c r="B5063"/>
      <c r="C5063"/>
      <c r="D5063"/>
      <c r="E5063"/>
      <c r="F5063"/>
      <c r="G5063"/>
      <c r="H5063"/>
      <c r="J5063"/>
      <c r="K5063"/>
      <c r="L5063"/>
    </row>
    <row r="5064" spans="1:12">
      <c r="A5064"/>
      <c r="B5064"/>
      <c r="C5064"/>
      <c r="D5064"/>
      <c r="E5064"/>
      <c r="F5064"/>
      <c r="G5064"/>
      <c r="H5064"/>
      <c r="J5064"/>
      <c r="K5064"/>
      <c r="L5064"/>
    </row>
    <row r="5065" spans="1:12">
      <c r="A5065"/>
      <c r="B5065"/>
      <c r="C5065"/>
      <c r="D5065"/>
      <c r="E5065"/>
      <c r="F5065"/>
      <c r="G5065"/>
      <c r="H5065"/>
      <c r="J5065"/>
      <c r="K5065"/>
      <c r="L5065"/>
    </row>
    <row r="5066" spans="1:12">
      <c r="A5066"/>
      <c r="B5066"/>
      <c r="C5066"/>
      <c r="D5066"/>
      <c r="E5066"/>
      <c r="F5066"/>
      <c r="G5066"/>
      <c r="H5066"/>
      <c r="J5066"/>
      <c r="K5066"/>
      <c r="L5066"/>
    </row>
    <row r="5067" spans="1:12">
      <c r="A5067"/>
      <c r="B5067"/>
      <c r="C5067"/>
      <c r="D5067"/>
      <c r="E5067"/>
      <c r="F5067"/>
      <c r="G5067"/>
      <c r="H5067"/>
      <c r="J5067"/>
      <c r="K5067"/>
      <c r="L5067"/>
    </row>
    <row r="5068" spans="1:12">
      <c r="A5068"/>
      <c r="B5068"/>
      <c r="C5068"/>
      <c r="D5068"/>
      <c r="E5068"/>
      <c r="F5068"/>
      <c r="G5068"/>
      <c r="H5068"/>
      <c r="J5068"/>
      <c r="K5068"/>
      <c r="L5068"/>
    </row>
    <row r="5069" spans="1:12">
      <c r="A5069"/>
      <c r="B5069"/>
      <c r="C5069"/>
      <c r="D5069"/>
      <c r="E5069"/>
      <c r="F5069"/>
      <c r="G5069"/>
      <c r="H5069"/>
      <c r="J5069"/>
      <c r="K5069"/>
      <c r="L5069"/>
    </row>
    <row r="5070" spans="1:12">
      <c r="A5070"/>
      <c r="B5070"/>
      <c r="C5070"/>
      <c r="D5070"/>
      <c r="E5070"/>
      <c r="F5070"/>
      <c r="G5070"/>
      <c r="H5070"/>
      <c r="J5070"/>
      <c r="K5070"/>
      <c r="L5070"/>
    </row>
    <row r="5071" spans="1:12">
      <c r="A5071"/>
      <c r="B5071"/>
      <c r="C5071"/>
      <c r="D5071"/>
      <c r="E5071"/>
      <c r="F5071"/>
      <c r="G5071"/>
      <c r="H5071"/>
      <c r="J5071"/>
      <c r="K5071"/>
      <c r="L5071"/>
    </row>
    <row r="5072" spans="1:12">
      <c r="A5072"/>
      <c r="B5072"/>
      <c r="C5072"/>
      <c r="D5072"/>
      <c r="E5072"/>
      <c r="F5072"/>
      <c r="G5072"/>
      <c r="H5072"/>
      <c r="J5072"/>
      <c r="K5072"/>
      <c r="L5072"/>
    </row>
    <row r="5073" spans="1:12">
      <c r="A5073"/>
      <c r="B5073"/>
      <c r="C5073"/>
      <c r="D5073"/>
      <c r="E5073"/>
      <c r="F5073"/>
      <c r="G5073"/>
      <c r="H5073"/>
      <c r="J5073"/>
      <c r="K5073"/>
      <c r="L5073"/>
    </row>
    <row r="5074" spans="1:12">
      <c r="A5074"/>
      <c r="B5074"/>
      <c r="C5074"/>
      <c r="D5074"/>
      <c r="E5074"/>
      <c r="F5074"/>
      <c r="G5074"/>
      <c r="H5074"/>
      <c r="J5074"/>
      <c r="K5074"/>
      <c r="L5074"/>
    </row>
    <row r="5075" spans="1:12">
      <c r="A5075"/>
      <c r="B5075"/>
      <c r="C5075"/>
      <c r="D5075"/>
      <c r="E5075"/>
      <c r="F5075"/>
      <c r="G5075"/>
      <c r="H5075"/>
      <c r="J5075"/>
      <c r="K5075"/>
      <c r="L5075"/>
    </row>
    <row r="5076" spans="1:12">
      <c r="A5076"/>
      <c r="B5076"/>
      <c r="C5076"/>
      <c r="D5076"/>
      <c r="E5076"/>
      <c r="F5076"/>
      <c r="G5076"/>
      <c r="H5076"/>
      <c r="J5076"/>
      <c r="K5076"/>
      <c r="L5076"/>
    </row>
    <row r="5077" spans="1:12">
      <c r="A5077"/>
      <c r="B5077"/>
      <c r="C5077"/>
      <c r="D5077"/>
      <c r="E5077"/>
      <c r="F5077"/>
      <c r="G5077"/>
      <c r="H5077"/>
      <c r="J5077"/>
      <c r="K5077"/>
      <c r="L5077"/>
    </row>
    <row r="5078" spans="1:12">
      <c r="A5078"/>
      <c r="B5078"/>
      <c r="C5078"/>
      <c r="D5078"/>
      <c r="E5078"/>
      <c r="F5078"/>
      <c r="G5078"/>
      <c r="H5078"/>
      <c r="J5078"/>
      <c r="K5078"/>
      <c r="L5078"/>
    </row>
    <row r="5079" spans="1:12">
      <c r="A5079"/>
      <c r="B5079"/>
      <c r="C5079"/>
      <c r="D5079"/>
      <c r="E5079"/>
      <c r="F5079"/>
      <c r="G5079"/>
      <c r="H5079"/>
      <c r="J5079"/>
      <c r="K5079"/>
      <c r="L5079"/>
    </row>
    <row r="5080" spans="1:12">
      <c r="A5080"/>
      <c r="B5080"/>
      <c r="C5080"/>
      <c r="D5080"/>
      <c r="E5080"/>
      <c r="F5080"/>
      <c r="G5080"/>
      <c r="H5080"/>
      <c r="J5080"/>
      <c r="K5080"/>
      <c r="L5080"/>
    </row>
    <row r="5081" spans="1:12">
      <c r="A5081"/>
      <c r="B5081"/>
      <c r="C5081"/>
      <c r="D5081"/>
      <c r="E5081"/>
      <c r="F5081"/>
      <c r="G5081"/>
      <c r="H5081"/>
      <c r="J5081"/>
      <c r="K5081"/>
      <c r="L5081"/>
    </row>
    <row r="5082" spans="1:12">
      <c r="A5082"/>
      <c r="B5082"/>
      <c r="C5082"/>
      <c r="D5082"/>
      <c r="E5082"/>
      <c r="F5082"/>
      <c r="G5082"/>
      <c r="H5082"/>
      <c r="J5082"/>
      <c r="K5082"/>
      <c r="L5082"/>
    </row>
    <row r="5083" spans="1:12">
      <c r="A5083"/>
      <c r="B5083"/>
      <c r="C5083"/>
      <c r="D5083"/>
      <c r="E5083"/>
      <c r="F5083"/>
      <c r="G5083"/>
      <c r="H5083"/>
      <c r="J5083"/>
      <c r="K5083"/>
      <c r="L5083"/>
    </row>
    <row r="5084" spans="1:12">
      <c r="A5084"/>
      <c r="B5084"/>
      <c r="C5084"/>
      <c r="D5084"/>
      <c r="E5084"/>
      <c r="F5084"/>
      <c r="G5084"/>
      <c r="H5084"/>
      <c r="J5084"/>
      <c r="K5084"/>
      <c r="L5084"/>
    </row>
    <row r="5085" spans="1:12">
      <c r="A5085"/>
      <c r="B5085"/>
      <c r="C5085"/>
      <c r="D5085"/>
      <c r="E5085"/>
      <c r="F5085"/>
      <c r="G5085"/>
      <c r="H5085"/>
      <c r="J5085"/>
      <c r="K5085"/>
      <c r="L5085"/>
    </row>
    <row r="5086" spans="1:12">
      <c r="A5086"/>
      <c r="B5086"/>
      <c r="C5086"/>
      <c r="D5086"/>
      <c r="E5086"/>
      <c r="F5086"/>
      <c r="G5086"/>
      <c r="H5086"/>
      <c r="J5086"/>
      <c r="K5086"/>
      <c r="L5086"/>
    </row>
    <row r="5087" spans="1:12">
      <c r="A5087"/>
      <c r="B5087"/>
      <c r="C5087"/>
      <c r="D5087"/>
      <c r="E5087"/>
      <c r="F5087"/>
      <c r="G5087"/>
      <c r="H5087"/>
      <c r="J5087"/>
      <c r="K5087"/>
      <c r="L5087"/>
    </row>
    <row r="5088" spans="1:12">
      <c r="A5088"/>
      <c r="B5088"/>
      <c r="C5088"/>
      <c r="D5088"/>
      <c r="E5088"/>
      <c r="F5088"/>
      <c r="G5088"/>
      <c r="H5088"/>
      <c r="J5088"/>
      <c r="K5088"/>
      <c r="L5088"/>
    </row>
    <row r="5089" spans="1:12">
      <c r="A5089"/>
      <c r="B5089"/>
      <c r="C5089"/>
      <c r="D5089"/>
      <c r="E5089"/>
      <c r="F5089"/>
      <c r="G5089"/>
      <c r="H5089"/>
      <c r="J5089"/>
      <c r="K5089"/>
      <c r="L5089"/>
    </row>
    <row r="5090" spans="1:12">
      <c r="A5090"/>
      <c r="B5090"/>
      <c r="C5090"/>
      <c r="D5090"/>
      <c r="E5090"/>
      <c r="F5090"/>
      <c r="G5090"/>
      <c r="H5090"/>
      <c r="J5090"/>
      <c r="K5090"/>
      <c r="L5090"/>
    </row>
    <row r="5091" spans="1:12">
      <c r="A5091"/>
      <c r="B5091"/>
      <c r="C5091"/>
      <c r="D5091"/>
      <c r="E5091"/>
      <c r="F5091"/>
      <c r="G5091"/>
      <c r="H5091"/>
      <c r="J5091"/>
      <c r="K5091"/>
      <c r="L5091"/>
    </row>
    <row r="5092" spans="1:12">
      <c r="A5092"/>
      <c r="B5092"/>
      <c r="C5092"/>
      <c r="D5092"/>
      <c r="E5092"/>
      <c r="F5092"/>
      <c r="G5092"/>
      <c r="H5092"/>
      <c r="J5092"/>
      <c r="K5092"/>
      <c r="L5092"/>
    </row>
    <row r="5093" spans="1:12">
      <c r="A5093"/>
      <c r="B5093"/>
      <c r="C5093"/>
      <c r="D5093"/>
      <c r="E5093"/>
      <c r="F5093"/>
      <c r="G5093"/>
      <c r="H5093"/>
      <c r="J5093"/>
      <c r="K5093"/>
      <c r="L5093"/>
    </row>
    <row r="5094" spans="1:12">
      <c r="A5094"/>
      <c r="B5094"/>
      <c r="C5094"/>
      <c r="D5094"/>
      <c r="E5094"/>
      <c r="F5094"/>
      <c r="G5094"/>
      <c r="H5094"/>
      <c r="J5094"/>
      <c r="K5094"/>
      <c r="L5094"/>
    </row>
    <row r="5095" spans="1:12">
      <c r="A5095"/>
      <c r="B5095"/>
      <c r="C5095"/>
      <c r="D5095"/>
      <c r="E5095"/>
      <c r="F5095"/>
      <c r="G5095"/>
      <c r="H5095"/>
      <c r="J5095"/>
      <c r="K5095"/>
      <c r="L5095"/>
    </row>
    <row r="5096" spans="1:12">
      <c r="A5096"/>
      <c r="B5096"/>
      <c r="C5096"/>
      <c r="D5096"/>
      <c r="E5096"/>
      <c r="F5096"/>
      <c r="G5096"/>
      <c r="H5096"/>
      <c r="J5096"/>
      <c r="K5096"/>
      <c r="L5096"/>
    </row>
    <row r="5097" spans="1:12">
      <c r="A5097"/>
      <c r="B5097"/>
      <c r="C5097"/>
      <c r="D5097"/>
      <c r="E5097"/>
      <c r="F5097"/>
      <c r="G5097"/>
      <c r="H5097"/>
      <c r="J5097"/>
      <c r="K5097"/>
      <c r="L5097"/>
    </row>
    <row r="5098" spans="1:12">
      <c r="A5098"/>
      <c r="B5098"/>
      <c r="C5098"/>
      <c r="D5098"/>
      <c r="E5098"/>
      <c r="F5098"/>
      <c r="G5098"/>
      <c r="H5098"/>
      <c r="J5098"/>
      <c r="K5098"/>
      <c r="L5098"/>
    </row>
    <row r="5099" spans="1:12">
      <c r="A5099"/>
      <c r="B5099"/>
      <c r="C5099"/>
      <c r="D5099"/>
      <c r="E5099"/>
      <c r="F5099"/>
      <c r="G5099"/>
      <c r="H5099"/>
      <c r="J5099"/>
      <c r="K5099"/>
      <c r="L5099"/>
    </row>
    <row r="5100" spans="1:12">
      <c r="A5100"/>
      <c r="B5100"/>
      <c r="C5100"/>
      <c r="D5100"/>
      <c r="E5100"/>
      <c r="F5100"/>
      <c r="G5100"/>
      <c r="H5100"/>
      <c r="J5100"/>
      <c r="K5100"/>
      <c r="L5100"/>
    </row>
    <row r="5101" spans="1:12">
      <c r="A5101"/>
      <c r="B5101"/>
      <c r="C5101"/>
      <c r="D5101"/>
      <c r="E5101"/>
      <c r="F5101"/>
      <c r="G5101"/>
      <c r="H5101"/>
      <c r="J5101"/>
      <c r="K5101"/>
      <c r="L5101"/>
    </row>
    <row r="5102" spans="1:12">
      <c r="A5102"/>
      <c r="B5102"/>
      <c r="C5102"/>
      <c r="D5102"/>
      <c r="E5102"/>
      <c r="F5102"/>
      <c r="G5102"/>
      <c r="H5102"/>
      <c r="J5102"/>
      <c r="K5102"/>
      <c r="L5102"/>
    </row>
    <row r="5103" spans="1:12">
      <c r="A5103"/>
      <c r="B5103"/>
      <c r="C5103"/>
      <c r="D5103"/>
      <c r="E5103"/>
      <c r="F5103"/>
      <c r="G5103"/>
      <c r="H5103"/>
      <c r="J5103"/>
      <c r="K5103"/>
      <c r="L5103"/>
    </row>
    <row r="5104" spans="1:12">
      <c r="A5104"/>
      <c r="B5104"/>
      <c r="C5104"/>
      <c r="D5104"/>
      <c r="E5104"/>
      <c r="F5104"/>
      <c r="G5104"/>
      <c r="H5104"/>
      <c r="J5104"/>
      <c r="K5104"/>
      <c r="L5104"/>
    </row>
    <row r="5105" spans="1:12">
      <c r="A5105"/>
      <c r="B5105"/>
      <c r="C5105"/>
      <c r="D5105"/>
      <c r="E5105"/>
      <c r="F5105"/>
      <c r="G5105"/>
      <c r="H5105"/>
      <c r="J5105"/>
      <c r="K5105"/>
      <c r="L5105"/>
    </row>
    <row r="5106" spans="1:12">
      <c r="A5106"/>
      <c r="B5106"/>
      <c r="C5106"/>
      <c r="D5106"/>
      <c r="E5106"/>
      <c r="F5106"/>
      <c r="G5106"/>
      <c r="H5106"/>
      <c r="J5106"/>
      <c r="K5106"/>
      <c r="L5106"/>
    </row>
    <row r="5107" spans="1:12">
      <c r="A5107"/>
      <c r="B5107"/>
      <c r="C5107"/>
      <c r="D5107"/>
      <c r="E5107"/>
      <c r="F5107"/>
      <c r="G5107"/>
      <c r="H5107"/>
      <c r="J5107"/>
      <c r="K5107"/>
      <c r="L5107"/>
    </row>
    <row r="5108" spans="1:12">
      <c r="A5108"/>
      <c r="B5108"/>
      <c r="C5108"/>
      <c r="D5108"/>
      <c r="E5108"/>
      <c r="F5108"/>
      <c r="G5108"/>
      <c r="H5108"/>
      <c r="J5108"/>
      <c r="K5108"/>
      <c r="L5108"/>
    </row>
    <row r="5109" spans="1:12">
      <c r="A5109"/>
      <c r="B5109"/>
      <c r="C5109"/>
      <c r="D5109"/>
      <c r="E5109"/>
      <c r="F5109"/>
      <c r="G5109"/>
      <c r="H5109"/>
      <c r="J5109"/>
      <c r="K5109"/>
      <c r="L5109"/>
    </row>
    <row r="5110" spans="1:12">
      <c r="A5110"/>
      <c r="B5110"/>
      <c r="C5110"/>
      <c r="D5110"/>
      <c r="E5110"/>
      <c r="F5110"/>
      <c r="G5110"/>
      <c r="H5110"/>
      <c r="J5110"/>
      <c r="K5110"/>
      <c r="L5110"/>
    </row>
    <row r="5111" spans="1:12">
      <c r="A5111"/>
      <c r="B5111"/>
      <c r="C5111"/>
      <c r="D5111"/>
      <c r="E5111"/>
      <c r="F5111"/>
      <c r="G5111"/>
      <c r="H5111"/>
      <c r="J5111"/>
      <c r="K5111"/>
      <c r="L5111"/>
    </row>
    <row r="5112" spans="1:12">
      <c r="A5112"/>
      <c r="B5112"/>
      <c r="C5112"/>
      <c r="D5112"/>
      <c r="E5112"/>
      <c r="F5112"/>
      <c r="G5112"/>
      <c r="H5112"/>
      <c r="J5112"/>
      <c r="K5112"/>
      <c r="L5112"/>
    </row>
    <row r="5113" spans="1:12">
      <c r="A5113"/>
      <c r="B5113"/>
      <c r="C5113"/>
      <c r="D5113"/>
      <c r="E5113"/>
      <c r="F5113"/>
      <c r="G5113"/>
      <c r="H5113"/>
      <c r="J5113"/>
      <c r="K5113"/>
      <c r="L5113"/>
    </row>
    <row r="5114" spans="1:12">
      <c r="A5114"/>
      <c r="B5114"/>
      <c r="C5114"/>
      <c r="D5114"/>
      <c r="E5114"/>
      <c r="F5114"/>
      <c r="G5114"/>
      <c r="H5114"/>
      <c r="J5114"/>
      <c r="K5114"/>
      <c r="L5114"/>
    </row>
    <row r="5115" spans="1:12">
      <c r="A5115"/>
      <c r="B5115"/>
      <c r="C5115"/>
      <c r="D5115"/>
      <c r="E5115"/>
      <c r="F5115"/>
      <c r="G5115"/>
      <c r="H5115"/>
      <c r="J5115"/>
      <c r="K5115"/>
      <c r="L5115"/>
    </row>
    <row r="5116" spans="1:12">
      <c r="A5116"/>
      <c r="B5116"/>
      <c r="C5116"/>
      <c r="D5116"/>
      <c r="E5116"/>
      <c r="F5116"/>
      <c r="G5116"/>
      <c r="H5116"/>
      <c r="J5116"/>
      <c r="K5116"/>
      <c r="L5116"/>
    </row>
    <row r="5117" spans="1:12">
      <c r="A5117"/>
      <c r="B5117"/>
      <c r="C5117"/>
      <c r="D5117"/>
      <c r="E5117"/>
      <c r="F5117"/>
      <c r="G5117"/>
      <c r="H5117"/>
      <c r="J5117"/>
      <c r="K5117"/>
      <c r="L5117"/>
    </row>
    <row r="5118" spans="1:12">
      <c r="A5118"/>
      <c r="B5118"/>
      <c r="C5118"/>
      <c r="D5118"/>
      <c r="E5118"/>
      <c r="F5118"/>
      <c r="G5118"/>
      <c r="H5118"/>
      <c r="J5118"/>
      <c r="K5118"/>
      <c r="L5118"/>
    </row>
    <row r="5119" spans="1:12">
      <c r="A5119"/>
      <c r="B5119"/>
      <c r="C5119"/>
      <c r="D5119"/>
      <c r="E5119"/>
      <c r="F5119"/>
      <c r="G5119"/>
      <c r="H5119"/>
      <c r="J5119"/>
      <c r="K5119"/>
      <c r="L5119"/>
    </row>
    <row r="5120" spans="1:12">
      <c r="A5120"/>
      <c r="B5120"/>
      <c r="C5120"/>
      <c r="D5120"/>
      <c r="E5120"/>
      <c r="F5120"/>
      <c r="G5120"/>
      <c r="H5120"/>
      <c r="J5120"/>
      <c r="K5120"/>
      <c r="L5120"/>
    </row>
    <row r="5121" spans="1:12">
      <c r="A5121"/>
      <c r="B5121"/>
      <c r="C5121"/>
      <c r="D5121"/>
      <c r="E5121"/>
      <c r="F5121"/>
      <c r="G5121"/>
      <c r="H5121"/>
      <c r="J5121"/>
      <c r="K5121"/>
      <c r="L5121"/>
    </row>
    <row r="5122" spans="1:12">
      <c r="A5122"/>
      <c r="B5122"/>
      <c r="C5122"/>
      <c r="D5122"/>
      <c r="E5122"/>
      <c r="F5122"/>
      <c r="G5122"/>
      <c r="H5122"/>
      <c r="J5122"/>
      <c r="K5122"/>
      <c r="L5122"/>
    </row>
    <row r="5123" spans="1:12">
      <c r="A5123"/>
      <c r="B5123"/>
      <c r="C5123"/>
      <c r="D5123"/>
      <c r="E5123"/>
      <c r="F5123"/>
      <c r="G5123"/>
      <c r="H5123"/>
      <c r="J5123"/>
      <c r="K5123"/>
      <c r="L5123"/>
    </row>
    <row r="5124" spans="1:12">
      <c r="A5124"/>
      <c r="B5124"/>
      <c r="C5124"/>
      <c r="D5124"/>
      <c r="E5124"/>
      <c r="F5124"/>
      <c r="G5124"/>
      <c r="H5124"/>
      <c r="J5124"/>
      <c r="K5124"/>
      <c r="L5124"/>
    </row>
    <row r="5125" spans="1:12">
      <c r="A5125"/>
      <c r="B5125"/>
      <c r="C5125"/>
      <c r="D5125"/>
      <c r="E5125"/>
      <c r="F5125"/>
      <c r="G5125"/>
      <c r="H5125"/>
      <c r="J5125"/>
      <c r="K5125"/>
      <c r="L5125"/>
    </row>
    <row r="5126" spans="1:12">
      <c r="A5126"/>
      <c r="B5126"/>
      <c r="C5126"/>
      <c r="D5126"/>
      <c r="E5126"/>
      <c r="F5126"/>
      <c r="G5126"/>
      <c r="H5126"/>
      <c r="J5126"/>
      <c r="K5126"/>
      <c r="L5126"/>
    </row>
    <row r="5127" spans="1:12">
      <c r="A5127"/>
      <c r="B5127"/>
      <c r="C5127"/>
      <c r="D5127"/>
      <c r="E5127"/>
      <c r="F5127"/>
      <c r="G5127"/>
      <c r="H5127"/>
      <c r="J5127"/>
      <c r="K5127"/>
      <c r="L5127"/>
    </row>
    <row r="5128" spans="1:12">
      <c r="A5128"/>
      <c r="B5128"/>
      <c r="C5128"/>
      <c r="D5128"/>
      <c r="E5128"/>
      <c r="F5128"/>
      <c r="G5128"/>
      <c r="H5128"/>
      <c r="J5128"/>
      <c r="K5128"/>
      <c r="L5128"/>
    </row>
    <row r="5129" spans="1:12">
      <c r="A5129"/>
      <c r="B5129"/>
      <c r="C5129"/>
      <c r="D5129"/>
      <c r="E5129"/>
      <c r="F5129"/>
      <c r="G5129"/>
      <c r="H5129"/>
      <c r="J5129"/>
      <c r="K5129"/>
      <c r="L5129"/>
    </row>
    <row r="5130" spans="1:12">
      <c r="A5130"/>
      <c r="B5130"/>
      <c r="C5130"/>
      <c r="D5130"/>
      <c r="E5130"/>
      <c r="F5130"/>
      <c r="G5130"/>
      <c r="H5130"/>
      <c r="J5130"/>
      <c r="K5130"/>
      <c r="L5130"/>
    </row>
    <row r="5131" spans="1:12">
      <c r="A5131"/>
      <c r="B5131"/>
      <c r="C5131"/>
      <c r="D5131"/>
      <c r="E5131"/>
      <c r="F5131"/>
      <c r="G5131"/>
      <c r="H5131"/>
      <c r="J5131"/>
      <c r="K5131"/>
      <c r="L5131"/>
    </row>
    <row r="5132" spans="1:12">
      <c r="A5132"/>
      <c r="B5132"/>
      <c r="C5132"/>
      <c r="D5132"/>
      <c r="E5132"/>
      <c r="F5132"/>
      <c r="G5132"/>
      <c r="H5132"/>
      <c r="J5132"/>
      <c r="K5132"/>
      <c r="L5132"/>
    </row>
    <row r="5133" spans="1:12">
      <c r="A5133"/>
      <c r="B5133"/>
      <c r="C5133"/>
      <c r="D5133"/>
      <c r="E5133"/>
      <c r="F5133"/>
      <c r="G5133"/>
      <c r="H5133"/>
      <c r="J5133"/>
      <c r="K5133"/>
      <c r="L5133"/>
    </row>
    <row r="5134" spans="1:12">
      <c r="A5134"/>
      <c r="B5134"/>
      <c r="C5134"/>
      <c r="D5134"/>
      <c r="E5134"/>
      <c r="F5134"/>
      <c r="G5134"/>
      <c r="H5134"/>
      <c r="J5134"/>
      <c r="K5134"/>
      <c r="L5134"/>
    </row>
    <row r="5135" spans="1:12">
      <c r="A5135"/>
      <c r="B5135"/>
      <c r="C5135"/>
      <c r="D5135"/>
      <c r="E5135"/>
      <c r="F5135"/>
      <c r="G5135"/>
      <c r="H5135"/>
      <c r="J5135"/>
      <c r="K5135"/>
      <c r="L5135"/>
    </row>
    <row r="5136" spans="1:12">
      <c r="A5136"/>
      <c r="B5136"/>
      <c r="C5136"/>
      <c r="D5136"/>
      <c r="E5136"/>
      <c r="F5136"/>
      <c r="G5136"/>
      <c r="H5136"/>
      <c r="J5136"/>
      <c r="K5136"/>
      <c r="L5136"/>
    </row>
    <row r="5137" spans="1:12">
      <c r="A5137"/>
      <c r="B5137"/>
      <c r="C5137"/>
      <c r="D5137"/>
      <c r="E5137"/>
      <c r="F5137"/>
      <c r="G5137"/>
      <c r="H5137"/>
      <c r="J5137"/>
      <c r="K5137"/>
      <c r="L5137"/>
    </row>
    <row r="5138" spans="1:12">
      <c r="A5138"/>
      <c r="B5138"/>
      <c r="C5138"/>
      <c r="D5138"/>
      <c r="E5138"/>
      <c r="F5138"/>
      <c r="G5138"/>
      <c r="H5138"/>
      <c r="J5138"/>
      <c r="K5138"/>
      <c r="L5138"/>
    </row>
    <row r="5139" spans="1:12">
      <c r="A5139"/>
      <c r="B5139"/>
      <c r="C5139"/>
      <c r="D5139"/>
      <c r="E5139"/>
      <c r="F5139"/>
      <c r="G5139"/>
      <c r="H5139"/>
      <c r="J5139"/>
      <c r="K5139"/>
      <c r="L5139"/>
    </row>
    <row r="5140" spans="1:12">
      <c r="A5140"/>
      <c r="B5140"/>
      <c r="C5140"/>
      <c r="D5140"/>
      <c r="E5140"/>
      <c r="F5140"/>
      <c r="G5140"/>
      <c r="H5140"/>
      <c r="J5140"/>
      <c r="K5140"/>
      <c r="L5140"/>
    </row>
    <row r="5141" spans="1:12">
      <c r="A5141"/>
      <c r="B5141"/>
      <c r="C5141"/>
      <c r="D5141"/>
      <c r="E5141"/>
      <c r="F5141"/>
      <c r="G5141"/>
      <c r="H5141"/>
      <c r="J5141"/>
      <c r="K5141"/>
      <c r="L5141"/>
    </row>
    <row r="5142" spans="1:12">
      <c r="A5142"/>
      <c r="B5142"/>
      <c r="C5142"/>
      <c r="D5142"/>
      <c r="E5142"/>
      <c r="F5142"/>
      <c r="G5142"/>
      <c r="H5142"/>
      <c r="J5142"/>
      <c r="K5142"/>
      <c r="L5142"/>
    </row>
    <row r="5143" spans="1:12">
      <c r="A5143"/>
      <c r="B5143"/>
      <c r="C5143"/>
      <c r="D5143"/>
      <c r="E5143"/>
      <c r="F5143"/>
      <c r="G5143"/>
      <c r="H5143"/>
      <c r="J5143"/>
      <c r="K5143"/>
      <c r="L5143"/>
    </row>
    <row r="5144" spans="1:12">
      <c r="A5144"/>
      <c r="B5144"/>
      <c r="C5144"/>
      <c r="D5144"/>
      <c r="E5144"/>
      <c r="F5144"/>
      <c r="G5144"/>
      <c r="H5144"/>
      <c r="J5144"/>
      <c r="K5144"/>
      <c r="L5144"/>
    </row>
    <row r="5145" spans="1:12">
      <c r="A5145"/>
      <c r="B5145"/>
      <c r="C5145"/>
      <c r="D5145"/>
      <c r="E5145"/>
      <c r="F5145"/>
      <c r="G5145"/>
      <c r="H5145"/>
      <c r="J5145"/>
      <c r="K5145"/>
      <c r="L5145"/>
    </row>
    <row r="5146" spans="1:12">
      <c r="A5146"/>
      <c r="B5146"/>
      <c r="C5146"/>
      <c r="D5146"/>
      <c r="E5146"/>
      <c r="F5146"/>
      <c r="G5146"/>
      <c r="H5146"/>
      <c r="J5146"/>
      <c r="K5146"/>
      <c r="L5146"/>
    </row>
    <row r="5147" spans="1:12">
      <c r="A5147"/>
      <c r="B5147"/>
      <c r="C5147"/>
      <c r="D5147"/>
      <c r="E5147"/>
      <c r="F5147"/>
      <c r="G5147"/>
      <c r="H5147"/>
      <c r="J5147"/>
      <c r="K5147"/>
      <c r="L5147"/>
    </row>
    <row r="5148" spans="1:12">
      <c r="A5148"/>
      <c r="B5148"/>
      <c r="C5148"/>
      <c r="D5148"/>
      <c r="E5148"/>
      <c r="F5148"/>
      <c r="G5148"/>
      <c r="H5148"/>
      <c r="J5148"/>
      <c r="K5148"/>
      <c r="L5148"/>
    </row>
    <row r="5149" spans="1:12">
      <c r="A5149"/>
      <c r="B5149"/>
      <c r="C5149"/>
      <c r="D5149"/>
      <c r="E5149"/>
      <c r="F5149"/>
      <c r="G5149"/>
      <c r="H5149"/>
      <c r="J5149"/>
      <c r="K5149"/>
      <c r="L5149"/>
    </row>
    <row r="5150" spans="1:12">
      <c r="A5150"/>
      <c r="B5150"/>
      <c r="C5150"/>
      <c r="D5150"/>
      <c r="E5150"/>
      <c r="F5150"/>
      <c r="G5150"/>
      <c r="H5150"/>
      <c r="J5150"/>
      <c r="K5150"/>
      <c r="L5150"/>
    </row>
    <row r="5151" spans="1:12">
      <c r="A5151"/>
      <c r="B5151"/>
      <c r="C5151"/>
      <c r="D5151"/>
      <c r="E5151"/>
      <c r="F5151"/>
      <c r="G5151"/>
      <c r="H5151"/>
      <c r="J5151"/>
      <c r="K5151"/>
      <c r="L5151"/>
    </row>
    <row r="5152" spans="1:12">
      <c r="A5152"/>
      <c r="B5152"/>
      <c r="C5152"/>
      <c r="D5152"/>
      <c r="E5152"/>
      <c r="F5152"/>
      <c r="G5152"/>
      <c r="H5152"/>
      <c r="J5152"/>
      <c r="K5152"/>
      <c r="L5152"/>
    </row>
    <row r="5153" spans="1:12">
      <c r="A5153"/>
      <c r="B5153"/>
      <c r="C5153"/>
      <c r="D5153"/>
      <c r="E5153"/>
      <c r="F5153"/>
      <c r="G5153"/>
      <c r="H5153"/>
      <c r="J5153"/>
      <c r="K5153"/>
      <c r="L5153"/>
    </row>
    <row r="5154" spans="1:12">
      <c r="A5154"/>
      <c r="B5154"/>
      <c r="C5154"/>
      <c r="D5154"/>
      <c r="E5154"/>
      <c r="F5154"/>
      <c r="G5154"/>
      <c r="H5154"/>
      <c r="J5154"/>
      <c r="K5154"/>
      <c r="L5154"/>
    </row>
    <row r="5155" spans="1:12">
      <c r="A5155"/>
      <c r="B5155"/>
      <c r="C5155"/>
      <c r="D5155"/>
      <c r="E5155"/>
      <c r="F5155"/>
      <c r="G5155"/>
      <c r="H5155"/>
      <c r="J5155"/>
      <c r="K5155"/>
      <c r="L5155"/>
    </row>
    <row r="5156" spans="1:12">
      <c r="A5156"/>
      <c r="B5156"/>
      <c r="C5156"/>
      <c r="D5156"/>
      <c r="E5156"/>
      <c r="F5156"/>
      <c r="G5156"/>
      <c r="H5156"/>
      <c r="J5156"/>
      <c r="K5156"/>
      <c r="L5156"/>
    </row>
    <row r="5157" spans="1:12">
      <c r="A5157"/>
      <c r="B5157"/>
      <c r="C5157"/>
      <c r="D5157"/>
      <c r="E5157"/>
      <c r="F5157"/>
      <c r="G5157"/>
      <c r="H5157"/>
      <c r="J5157"/>
      <c r="K5157"/>
      <c r="L5157"/>
    </row>
    <row r="5158" spans="1:12">
      <c r="A5158"/>
      <c r="B5158"/>
      <c r="C5158"/>
      <c r="D5158"/>
      <c r="E5158"/>
      <c r="F5158"/>
      <c r="G5158"/>
      <c r="H5158"/>
      <c r="J5158"/>
      <c r="K5158"/>
      <c r="L5158"/>
    </row>
    <row r="5159" spans="1:12">
      <c r="A5159"/>
      <c r="B5159"/>
      <c r="C5159"/>
      <c r="D5159"/>
      <c r="E5159"/>
      <c r="F5159"/>
      <c r="G5159"/>
      <c r="H5159"/>
      <c r="J5159"/>
      <c r="K5159"/>
      <c r="L5159"/>
    </row>
    <row r="5160" spans="1:12">
      <c r="A5160"/>
      <c r="B5160"/>
      <c r="C5160"/>
      <c r="D5160"/>
      <c r="E5160"/>
      <c r="F5160"/>
      <c r="G5160"/>
      <c r="H5160"/>
      <c r="J5160"/>
      <c r="K5160"/>
      <c r="L5160"/>
    </row>
    <row r="5161" spans="1:12">
      <c r="A5161"/>
      <c r="B5161"/>
      <c r="C5161"/>
      <c r="D5161"/>
      <c r="E5161"/>
      <c r="F5161"/>
      <c r="G5161"/>
      <c r="H5161"/>
      <c r="J5161"/>
      <c r="K5161"/>
      <c r="L5161"/>
    </row>
    <row r="5162" spans="1:12">
      <c r="A5162"/>
      <c r="B5162"/>
      <c r="C5162"/>
      <c r="D5162"/>
      <c r="E5162"/>
      <c r="F5162"/>
      <c r="G5162"/>
      <c r="H5162"/>
      <c r="J5162"/>
      <c r="K5162"/>
      <c r="L5162"/>
    </row>
    <row r="5163" spans="1:12">
      <c r="A5163"/>
      <c r="B5163"/>
      <c r="C5163"/>
      <c r="D5163"/>
      <c r="E5163"/>
      <c r="F5163"/>
      <c r="G5163"/>
      <c r="H5163"/>
      <c r="J5163"/>
      <c r="K5163"/>
      <c r="L5163"/>
    </row>
    <row r="5164" spans="1:12">
      <c r="A5164"/>
      <c r="B5164"/>
      <c r="C5164"/>
      <c r="D5164"/>
      <c r="E5164"/>
      <c r="F5164"/>
      <c r="G5164"/>
      <c r="H5164"/>
      <c r="J5164"/>
      <c r="K5164"/>
      <c r="L5164"/>
    </row>
    <row r="5165" spans="1:12">
      <c r="A5165"/>
      <c r="B5165"/>
      <c r="C5165"/>
      <c r="D5165"/>
      <c r="E5165"/>
      <c r="F5165"/>
      <c r="G5165"/>
      <c r="H5165"/>
      <c r="J5165"/>
      <c r="K5165"/>
      <c r="L5165"/>
    </row>
    <row r="5166" spans="1:12">
      <c r="A5166"/>
      <c r="B5166"/>
      <c r="C5166"/>
      <c r="D5166"/>
      <c r="E5166"/>
      <c r="F5166"/>
      <c r="G5166"/>
      <c r="H5166"/>
      <c r="J5166"/>
      <c r="K5166"/>
      <c r="L5166"/>
    </row>
    <row r="5167" spans="1:12">
      <c r="A5167"/>
      <c r="B5167"/>
      <c r="C5167"/>
      <c r="D5167"/>
      <c r="E5167"/>
      <c r="F5167"/>
      <c r="G5167"/>
      <c r="H5167"/>
      <c r="J5167"/>
      <c r="K5167"/>
      <c r="L5167"/>
    </row>
    <row r="5168" spans="1:12">
      <c r="A5168"/>
      <c r="B5168"/>
      <c r="C5168"/>
      <c r="D5168"/>
      <c r="E5168"/>
      <c r="F5168"/>
      <c r="G5168"/>
      <c r="H5168"/>
      <c r="J5168"/>
      <c r="K5168"/>
      <c r="L5168"/>
    </row>
    <row r="5169" spans="1:12">
      <c r="A5169"/>
      <c r="B5169"/>
      <c r="C5169"/>
      <c r="D5169"/>
      <c r="E5169"/>
      <c r="F5169"/>
      <c r="G5169"/>
      <c r="H5169"/>
      <c r="J5169"/>
      <c r="K5169"/>
      <c r="L5169"/>
    </row>
    <row r="5170" spans="1:12">
      <c r="A5170"/>
      <c r="B5170"/>
      <c r="C5170"/>
      <c r="D5170"/>
      <c r="E5170"/>
      <c r="F5170"/>
      <c r="G5170"/>
      <c r="H5170"/>
      <c r="J5170"/>
      <c r="K5170"/>
      <c r="L5170"/>
    </row>
    <row r="5171" spans="1:12">
      <c r="A5171"/>
      <c r="B5171"/>
      <c r="C5171"/>
      <c r="D5171"/>
      <c r="E5171"/>
      <c r="F5171"/>
      <c r="G5171"/>
      <c r="H5171"/>
      <c r="J5171"/>
      <c r="K5171"/>
      <c r="L5171"/>
    </row>
    <row r="5172" spans="1:12">
      <c r="A5172"/>
      <c r="B5172"/>
      <c r="C5172"/>
      <c r="D5172"/>
      <c r="E5172"/>
      <c r="F5172"/>
      <c r="G5172"/>
      <c r="H5172"/>
      <c r="J5172"/>
      <c r="K5172"/>
      <c r="L5172"/>
    </row>
    <row r="5173" spans="1:12">
      <c r="A5173"/>
      <c r="B5173"/>
      <c r="C5173"/>
      <c r="D5173"/>
      <c r="E5173"/>
      <c r="F5173"/>
      <c r="G5173"/>
      <c r="H5173"/>
      <c r="J5173"/>
      <c r="K5173"/>
      <c r="L5173"/>
    </row>
    <row r="5174" spans="1:12">
      <c r="A5174"/>
      <c r="B5174"/>
      <c r="C5174"/>
      <c r="D5174"/>
      <c r="E5174"/>
      <c r="F5174"/>
      <c r="G5174"/>
      <c r="H5174"/>
      <c r="J5174"/>
      <c r="K5174"/>
      <c r="L5174"/>
    </row>
    <row r="5175" spans="1:12">
      <c r="A5175"/>
      <c r="B5175"/>
      <c r="C5175"/>
      <c r="D5175"/>
      <c r="E5175"/>
      <c r="F5175"/>
      <c r="G5175"/>
      <c r="H5175"/>
      <c r="J5175"/>
      <c r="K5175"/>
      <c r="L5175"/>
    </row>
    <row r="5176" spans="1:12">
      <c r="A5176"/>
      <c r="B5176"/>
      <c r="C5176"/>
      <c r="D5176"/>
      <c r="E5176"/>
      <c r="F5176"/>
      <c r="G5176"/>
      <c r="H5176"/>
      <c r="J5176"/>
      <c r="K5176"/>
      <c r="L5176"/>
    </row>
    <row r="5177" spans="1:12">
      <c r="A5177"/>
      <c r="B5177"/>
      <c r="C5177"/>
      <c r="D5177"/>
      <c r="E5177"/>
      <c r="F5177"/>
      <c r="G5177"/>
      <c r="H5177"/>
      <c r="J5177"/>
      <c r="K5177"/>
      <c r="L5177"/>
    </row>
    <row r="5178" spans="1:12">
      <c r="A5178"/>
      <c r="B5178"/>
      <c r="C5178"/>
      <c r="D5178"/>
      <c r="E5178"/>
      <c r="F5178"/>
      <c r="G5178"/>
      <c r="H5178"/>
      <c r="J5178"/>
      <c r="K5178"/>
      <c r="L5178"/>
    </row>
    <row r="5179" spans="1:12">
      <c r="A5179"/>
      <c r="B5179"/>
      <c r="C5179"/>
      <c r="D5179"/>
      <c r="E5179"/>
      <c r="F5179"/>
      <c r="G5179"/>
      <c r="H5179"/>
      <c r="J5179"/>
      <c r="K5179"/>
      <c r="L5179"/>
    </row>
    <row r="5180" spans="1:12">
      <c r="A5180"/>
      <c r="B5180"/>
      <c r="C5180"/>
      <c r="D5180"/>
      <c r="E5180"/>
      <c r="F5180"/>
      <c r="G5180"/>
      <c r="H5180"/>
      <c r="J5180"/>
      <c r="K5180"/>
      <c r="L5180"/>
    </row>
    <row r="5181" spans="1:12">
      <c r="A5181"/>
      <c r="B5181"/>
      <c r="C5181"/>
      <c r="D5181"/>
      <c r="E5181"/>
      <c r="F5181"/>
      <c r="G5181"/>
      <c r="H5181"/>
      <c r="J5181"/>
      <c r="K5181"/>
      <c r="L5181"/>
    </row>
    <row r="5182" spans="1:12">
      <c r="A5182"/>
      <c r="B5182"/>
      <c r="C5182"/>
      <c r="D5182"/>
      <c r="E5182"/>
      <c r="F5182"/>
      <c r="G5182"/>
      <c r="H5182"/>
      <c r="J5182"/>
      <c r="K5182"/>
      <c r="L5182"/>
    </row>
    <row r="5183" spans="1:12">
      <c r="A5183"/>
      <c r="B5183"/>
      <c r="C5183"/>
      <c r="D5183"/>
      <c r="E5183"/>
      <c r="F5183"/>
      <c r="G5183"/>
      <c r="H5183"/>
      <c r="J5183"/>
      <c r="K5183"/>
      <c r="L5183"/>
    </row>
    <row r="5184" spans="1:12">
      <c r="A5184"/>
      <c r="B5184"/>
      <c r="C5184"/>
      <c r="D5184"/>
      <c r="E5184"/>
      <c r="F5184"/>
      <c r="G5184"/>
      <c r="H5184"/>
      <c r="J5184"/>
      <c r="K5184"/>
      <c r="L5184"/>
    </row>
    <row r="5185" spans="1:12">
      <c r="A5185"/>
      <c r="B5185"/>
      <c r="C5185"/>
      <c r="D5185"/>
      <c r="E5185"/>
      <c r="F5185"/>
      <c r="G5185"/>
      <c r="H5185"/>
      <c r="J5185"/>
      <c r="K5185"/>
      <c r="L5185"/>
    </row>
    <row r="5186" spans="1:12">
      <c r="A5186"/>
      <c r="B5186"/>
      <c r="C5186"/>
      <c r="D5186"/>
      <c r="E5186"/>
      <c r="F5186"/>
      <c r="G5186"/>
      <c r="H5186"/>
      <c r="J5186"/>
      <c r="K5186"/>
      <c r="L5186"/>
    </row>
    <row r="5187" spans="1:12">
      <c r="A5187"/>
      <c r="B5187"/>
      <c r="C5187"/>
      <c r="D5187"/>
      <c r="E5187"/>
      <c r="F5187"/>
      <c r="G5187"/>
      <c r="H5187"/>
      <c r="J5187"/>
      <c r="K5187"/>
      <c r="L5187"/>
    </row>
    <row r="5188" spans="1:12">
      <c r="A5188"/>
      <c r="B5188"/>
      <c r="C5188"/>
      <c r="D5188"/>
      <c r="E5188"/>
      <c r="F5188"/>
      <c r="G5188"/>
      <c r="H5188"/>
      <c r="J5188"/>
      <c r="K5188"/>
      <c r="L5188"/>
    </row>
    <row r="5189" spans="1:12">
      <c r="A5189"/>
      <c r="B5189"/>
      <c r="C5189"/>
      <c r="D5189"/>
      <c r="E5189"/>
      <c r="F5189"/>
      <c r="G5189"/>
      <c r="H5189"/>
      <c r="J5189"/>
      <c r="K5189"/>
      <c r="L5189"/>
    </row>
    <row r="5190" spans="1:12">
      <c r="A5190"/>
      <c r="B5190"/>
      <c r="C5190"/>
      <c r="D5190"/>
      <c r="E5190"/>
      <c r="F5190"/>
      <c r="G5190"/>
      <c r="H5190"/>
      <c r="J5190"/>
      <c r="K5190"/>
      <c r="L5190"/>
    </row>
    <row r="5191" spans="1:12">
      <c r="A5191"/>
      <c r="B5191"/>
      <c r="C5191"/>
      <c r="D5191"/>
      <c r="E5191"/>
      <c r="F5191"/>
      <c r="G5191"/>
      <c r="H5191"/>
      <c r="J5191"/>
      <c r="K5191"/>
      <c r="L5191"/>
    </row>
    <row r="5192" spans="1:12">
      <c r="A5192"/>
      <c r="B5192"/>
      <c r="C5192"/>
      <c r="D5192"/>
      <c r="E5192"/>
      <c r="F5192"/>
      <c r="G5192"/>
      <c r="H5192"/>
      <c r="J5192"/>
      <c r="K5192"/>
      <c r="L5192"/>
    </row>
    <row r="5193" spans="1:12">
      <c r="A5193"/>
      <c r="B5193"/>
      <c r="C5193"/>
      <c r="D5193"/>
      <c r="E5193"/>
      <c r="F5193"/>
      <c r="G5193"/>
      <c r="H5193"/>
      <c r="J5193"/>
      <c r="K5193"/>
      <c r="L5193"/>
    </row>
    <row r="5194" spans="1:12">
      <c r="A5194"/>
      <c r="B5194"/>
      <c r="C5194"/>
      <c r="D5194"/>
      <c r="E5194"/>
      <c r="F5194"/>
      <c r="G5194"/>
      <c r="H5194"/>
      <c r="J5194"/>
      <c r="K5194"/>
      <c r="L5194"/>
    </row>
    <row r="5195" spans="1:12">
      <c r="A5195"/>
      <c r="B5195"/>
      <c r="C5195"/>
      <c r="D5195"/>
      <c r="E5195"/>
      <c r="F5195"/>
      <c r="G5195"/>
      <c r="H5195"/>
      <c r="J5195"/>
      <c r="K5195"/>
      <c r="L5195"/>
    </row>
    <row r="5196" spans="1:12">
      <c r="A5196"/>
      <c r="B5196"/>
      <c r="C5196"/>
      <c r="D5196"/>
      <c r="E5196"/>
      <c r="F5196"/>
      <c r="G5196"/>
      <c r="H5196"/>
      <c r="J5196"/>
      <c r="K5196"/>
      <c r="L5196"/>
    </row>
    <row r="5197" spans="1:12">
      <c r="A5197"/>
      <c r="B5197"/>
      <c r="C5197"/>
      <c r="D5197"/>
      <c r="E5197"/>
      <c r="F5197"/>
      <c r="G5197"/>
      <c r="H5197"/>
      <c r="J5197"/>
      <c r="K5197"/>
      <c r="L5197"/>
    </row>
    <row r="5198" spans="1:12">
      <c r="A5198"/>
      <c r="B5198"/>
      <c r="C5198"/>
      <c r="D5198"/>
      <c r="E5198"/>
      <c r="F5198"/>
      <c r="G5198"/>
      <c r="H5198"/>
      <c r="J5198"/>
      <c r="K5198"/>
      <c r="L5198"/>
    </row>
    <row r="5199" spans="1:12">
      <c r="A5199"/>
      <c r="B5199"/>
      <c r="C5199"/>
      <c r="D5199"/>
      <c r="E5199"/>
      <c r="F5199"/>
      <c r="G5199"/>
      <c r="H5199"/>
      <c r="J5199"/>
      <c r="K5199"/>
      <c r="L5199"/>
    </row>
    <row r="5200" spans="1:12">
      <c r="A5200"/>
      <c r="B5200"/>
      <c r="C5200"/>
      <c r="D5200"/>
      <c r="E5200"/>
      <c r="F5200"/>
      <c r="G5200"/>
      <c r="H5200"/>
      <c r="J5200"/>
      <c r="K5200"/>
      <c r="L5200"/>
    </row>
    <row r="5201" spans="1:12">
      <c r="A5201"/>
      <c r="B5201"/>
      <c r="C5201"/>
      <c r="D5201"/>
      <c r="E5201"/>
      <c r="F5201"/>
      <c r="G5201"/>
      <c r="H5201"/>
      <c r="J5201"/>
      <c r="K5201"/>
      <c r="L5201"/>
    </row>
    <row r="5202" spans="1:12">
      <c r="A5202"/>
      <c r="B5202"/>
      <c r="C5202"/>
      <c r="D5202"/>
      <c r="E5202"/>
      <c r="F5202"/>
      <c r="G5202"/>
      <c r="H5202"/>
      <c r="J5202"/>
      <c r="K5202"/>
      <c r="L5202"/>
    </row>
    <row r="5203" spans="1:12">
      <c r="A5203"/>
      <c r="B5203"/>
      <c r="C5203"/>
      <c r="D5203"/>
      <c r="E5203"/>
      <c r="F5203"/>
      <c r="G5203"/>
      <c r="H5203"/>
      <c r="J5203"/>
      <c r="K5203"/>
      <c r="L5203"/>
    </row>
    <row r="5204" spans="1:12">
      <c r="A5204"/>
      <c r="B5204"/>
      <c r="C5204"/>
      <c r="D5204"/>
      <c r="E5204"/>
      <c r="F5204"/>
      <c r="G5204"/>
      <c r="H5204"/>
      <c r="J5204"/>
      <c r="K5204"/>
      <c r="L5204"/>
    </row>
    <row r="5205" spans="1:12">
      <c r="A5205"/>
      <c r="B5205"/>
      <c r="C5205"/>
      <c r="D5205"/>
      <c r="E5205"/>
      <c r="F5205"/>
      <c r="G5205"/>
      <c r="H5205"/>
      <c r="J5205"/>
      <c r="K5205"/>
      <c r="L5205"/>
    </row>
    <row r="5206" spans="1:12">
      <c r="A5206"/>
      <c r="B5206"/>
      <c r="C5206"/>
      <c r="D5206"/>
      <c r="E5206"/>
      <c r="F5206"/>
      <c r="G5206"/>
      <c r="H5206"/>
      <c r="J5206"/>
      <c r="K5206"/>
      <c r="L5206"/>
    </row>
    <row r="5207" spans="1:12">
      <c r="A5207"/>
      <c r="B5207"/>
      <c r="C5207"/>
      <c r="D5207"/>
      <c r="E5207"/>
      <c r="F5207"/>
      <c r="G5207"/>
      <c r="H5207"/>
      <c r="J5207"/>
      <c r="K5207"/>
      <c r="L5207"/>
    </row>
    <row r="5208" spans="1:12">
      <c r="A5208"/>
      <c r="B5208"/>
      <c r="C5208"/>
      <c r="D5208"/>
      <c r="E5208"/>
      <c r="F5208"/>
      <c r="G5208"/>
      <c r="H5208"/>
      <c r="J5208"/>
      <c r="K5208"/>
      <c r="L5208"/>
    </row>
    <row r="5209" spans="1:12">
      <c r="A5209"/>
      <c r="B5209"/>
      <c r="C5209"/>
      <c r="D5209"/>
      <c r="E5209"/>
      <c r="F5209"/>
      <c r="G5209"/>
      <c r="H5209"/>
      <c r="J5209"/>
      <c r="K5209"/>
      <c r="L5209"/>
    </row>
    <row r="5210" spans="1:12">
      <c r="A5210"/>
      <c r="B5210"/>
      <c r="C5210"/>
      <c r="D5210"/>
      <c r="E5210"/>
      <c r="F5210"/>
      <c r="G5210"/>
      <c r="H5210"/>
      <c r="J5210"/>
      <c r="K5210"/>
      <c r="L5210"/>
    </row>
    <row r="5211" spans="1:12">
      <c r="A5211"/>
      <c r="B5211"/>
      <c r="C5211"/>
      <c r="D5211"/>
      <c r="E5211"/>
      <c r="F5211"/>
      <c r="G5211"/>
      <c r="H5211"/>
      <c r="J5211"/>
      <c r="K5211"/>
      <c r="L5211"/>
    </row>
    <row r="5212" spans="1:12">
      <c r="A5212"/>
      <c r="B5212"/>
      <c r="C5212"/>
      <c r="D5212"/>
      <c r="E5212"/>
      <c r="F5212"/>
      <c r="G5212"/>
      <c r="H5212"/>
      <c r="J5212"/>
      <c r="K5212"/>
      <c r="L5212"/>
    </row>
    <row r="5213" spans="1:12">
      <c r="A5213"/>
      <c r="B5213"/>
      <c r="C5213"/>
      <c r="D5213"/>
      <c r="E5213"/>
      <c r="F5213"/>
      <c r="G5213"/>
      <c r="H5213"/>
      <c r="J5213"/>
      <c r="K5213"/>
      <c r="L5213"/>
    </row>
    <row r="5214" spans="1:12">
      <c r="A5214"/>
      <c r="B5214"/>
      <c r="C5214"/>
      <c r="D5214"/>
      <c r="E5214"/>
      <c r="F5214"/>
      <c r="G5214"/>
      <c r="H5214"/>
      <c r="J5214"/>
      <c r="K5214"/>
      <c r="L5214"/>
    </row>
    <row r="5215" spans="1:12">
      <c r="A5215"/>
      <c r="B5215"/>
      <c r="C5215"/>
      <c r="D5215"/>
      <c r="E5215"/>
      <c r="F5215"/>
      <c r="G5215"/>
      <c r="H5215"/>
      <c r="J5215"/>
      <c r="K5215"/>
      <c r="L5215"/>
    </row>
    <row r="5216" spans="1:12">
      <c r="A5216"/>
      <c r="B5216"/>
      <c r="C5216"/>
      <c r="D5216"/>
      <c r="E5216"/>
      <c r="F5216"/>
      <c r="G5216"/>
      <c r="H5216"/>
      <c r="J5216"/>
      <c r="K5216"/>
      <c r="L5216"/>
    </row>
    <row r="5217" spans="1:12">
      <c r="A5217"/>
      <c r="B5217"/>
      <c r="C5217"/>
      <c r="D5217"/>
      <c r="E5217"/>
      <c r="F5217"/>
      <c r="G5217"/>
      <c r="H5217"/>
      <c r="J5217"/>
      <c r="K5217"/>
      <c r="L5217"/>
    </row>
    <row r="5218" spans="1:12">
      <c r="A5218"/>
      <c r="B5218"/>
      <c r="C5218"/>
      <c r="D5218"/>
      <c r="E5218"/>
      <c r="F5218"/>
      <c r="G5218"/>
      <c r="H5218"/>
      <c r="J5218"/>
      <c r="K5218"/>
      <c r="L5218"/>
    </row>
    <row r="5219" spans="1:12">
      <c r="A5219"/>
      <c r="B5219"/>
      <c r="C5219"/>
      <c r="D5219"/>
      <c r="E5219"/>
      <c r="F5219"/>
      <c r="G5219"/>
      <c r="H5219"/>
      <c r="J5219"/>
      <c r="K5219"/>
      <c r="L5219"/>
    </row>
    <row r="5220" spans="1:12">
      <c r="A5220"/>
      <c r="B5220"/>
      <c r="C5220"/>
      <c r="D5220"/>
      <c r="E5220"/>
      <c r="F5220"/>
      <c r="G5220"/>
      <c r="H5220"/>
      <c r="J5220"/>
      <c r="K5220"/>
      <c r="L5220"/>
    </row>
    <row r="5221" spans="1:12">
      <c r="A5221"/>
      <c r="B5221"/>
      <c r="C5221"/>
      <c r="D5221"/>
      <c r="E5221"/>
      <c r="F5221"/>
      <c r="G5221"/>
      <c r="H5221"/>
      <c r="J5221"/>
      <c r="K5221"/>
      <c r="L5221"/>
    </row>
    <row r="5222" spans="1:12">
      <c r="A5222"/>
      <c r="B5222"/>
      <c r="C5222"/>
      <c r="D5222"/>
      <c r="E5222"/>
      <c r="F5222"/>
      <c r="G5222"/>
      <c r="H5222"/>
      <c r="J5222"/>
      <c r="K5222"/>
      <c r="L5222"/>
    </row>
    <row r="5223" spans="1:12">
      <c r="A5223"/>
      <c r="B5223"/>
      <c r="C5223"/>
      <c r="D5223"/>
      <c r="E5223"/>
      <c r="F5223"/>
      <c r="G5223"/>
      <c r="H5223"/>
      <c r="J5223"/>
      <c r="K5223"/>
      <c r="L5223"/>
    </row>
    <row r="5224" spans="1:12">
      <c r="A5224"/>
      <c r="B5224"/>
      <c r="C5224"/>
      <c r="D5224"/>
      <c r="E5224"/>
      <c r="F5224"/>
      <c r="G5224"/>
      <c r="H5224"/>
      <c r="J5224"/>
      <c r="K5224"/>
      <c r="L5224"/>
    </row>
    <row r="5225" spans="1:12">
      <c r="A5225"/>
      <c r="B5225"/>
      <c r="C5225"/>
      <c r="D5225"/>
      <c r="E5225"/>
      <c r="F5225"/>
      <c r="G5225"/>
      <c r="H5225"/>
      <c r="J5225"/>
      <c r="K5225"/>
      <c r="L5225"/>
    </row>
    <row r="5226" spans="1:12">
      <c r="A5226"/>
      <c r="B5226"/>
      <c r="C5226"/>
      <c r="D5226"/>
      <c r="E5226"/>
      <c r="F5226"/>
      <c r="G5226"/>
      <c r="H5226"/>
      <c r="J5226"/>
      <c r="K5226"/>
      <c r="L5226"/>
    </row>
    <row r="5227" spans="1:12">
      <c r="A5227"/>
      <c r="B5227"/>
      <c r="C5227"/>
      <c r="D5227"/>
      <c r="E5227"/>
      <c r="F5227"/>
      <c r="G5227"/>
      <c r="H5227"/>
      <c r="J5227"/>
      <c r="K5227"/>
      <c r="L5227"/>
    </row>
    <row r="5228" spans="1:12">
      <c r="A5228"/>
      <c r="B5228"/>
      <c r="C5228"/>
      <c r="D5228"/>
      <c r="E5228"/>
      <c r="F5228"/>
      <c r="G5228"/>
      <c r="H5228"/>
      <c r="J5228"/>
      <c r="K5228"/>
      <c r="L5228"/>
    </row>
    <row r="5229" spans="1:12">
      <c r="A5229"/>
      <c r="B5229"/>
      <c r="C5229"/>
      <c r="D5229"/>
      <c r="E5229"/>
      <c r="F5229"/>
      <c r="G5229"/>
      <c r="H5229"/>
      <c r="J5229"/>
      <c r="K5229"/>
      <c r="L5229"/>
    </row>
    <row r="5230" spans="1:12">
      <c r="A5230"/>
      <c r="B5230"/>
      <c r="C5230"/>
      <c r="D5230"/>
      <c r="E5230"/>
      <c r="F5230"/>
      <c r="G5230"/>
      <c r="H5230"/>
      <c r="J5230"/>
      <c r="K5230"/>
      <c r="L5230"/>
    </row>
    <row r="5231" spans="1:12">
      <c r="A5231"/>
      <c r="B5231"/>
      <c r="C5231"/>
      <c r="D5231"/>
      <c r="E5231"/>
      <c r="F5231"/>
      <c r="G5231"/>
      <c r="H5231"/>
      <c r="J5231"/>
      <c r="K5231"/>
      <c r="L5231"/>
    </row>
    <row r="5232" spans="1:12">
      <c r="A5232"/>
      <c r="B5232"/>
      <c r="C5232"/>
      <c r="D5232"/>
      <c r="E5232"/>
      <c r="F5232"/>
      <c r="G5232"/>
      <c r="H5232"/>
      <c r="J5232"/>
      <c r="K5232"/>
      <c r="L5232"/>
    </row>
    <row r="5233" spans="1:12">
      <c r="A5233"/>
      <c r="B5233"/>
      <c r="C5233"/>
      <c r="D5233"/>
      <c r="E5233"/>
      <c r="F5233"/>
      <c r="G5233"/>
      <c r="H5233"/>
      <c r="J5233"/>
      <c r="K5233"/>
      <c r="L5233"/>
    </row>
    <row r="5234" spans="1:12">
      <c r="A5234"/>
      <c r="B5234"/>
      <c r="C5234"/>
      <c r="D5234"/>
      <c r="E5234"/>
      <c r="F5234"/>
      <c r="G5234"/>
      <c r="H5234"/>
      <c r="J5234"/>
      <c r="K5234"/>
      <c r="L5234"/>
    </row>
    <row r="5235" spans="1:12">
      <c r="A5235"/>
      <c r="B5235"/>
      <c r="C5235"/>
      <c r="D5235"/>
      <c r="E5235"/>
      <c r="F5235"/>
      <c r="G5235"/>
      <c r="H5235"/>
      <c r="J5235"/>
      <c r="K5235"/>
      <c r="L5235"/>
    </row>
    <row r="5236" spans="1:12">
      <c r="A5236"/>
      <c r="B5236"/>
      <c r="C5236"/>
      <c r="D5236"/>
      <c r="E5236"/>
      <c r="F5236"/>
      <c r="G5236"/>
      <c r="H5236"/>
      <c r="J5236"/>
      <c r="K5236"/>
      <c r="L5236"/>
    </row>
    <row r="5237" spans="1:12">
      <c r="A5237"/>
      <c r="B5237"/>
      <c r="C5237"/>
      <c r="D5237"/>
      <c r="E5237"/>
      <c r="F5237"/>
      <c r="G5237"/>
      <c r="H5237"/>
      <c r="J5237"/>
      <c r="K5237"/>
      <c r="L5237"/>
    </row>
    <row r="5238" spans="1:12">
      <c r="A5238"/>
      <c r="B5238"/>
      <c r="C5238"/>
      <c r="D5238"/>
      <c r="E5238"/>
      <c r="F5238"/>
      <c r="G5238"/>
      <c r="H5238"/>
      <c r="J5238"/>
      <c r="K5238"/>
      <c r="L5238"/>
    </row>
    <row r="5239" spans="1:12">
      <c r="A5239"/>
      <c r="B5239"/>
      <c r="C5239"/>
      <c r="D5239"/>
      <c r="E5239"/>
      <c r="F5239"/>
      <c r="G5239"/>
      <c r="H5239"/>
      <c r="J5239"/>
      <c r="K5239"/>
      <c r="L5239"/>
    </row>
    <row r="5240" spans="1:12">
      <c r="A5240"/>
      <c r="B5240"/>
      <c r="C5240"/>
      <c r="D5240"/>
      <c r="E5240"/>
      <c r="F5240"/>
      <c r="G5240"/>
      <c r="H5240"/>
      <c r="J5240"/>
      <c r="K5240"/>
      <c r="L5240"/>
    </row>
    <row r="5241" spans="1:12">
      <c r="A5241"/>
      <c r="B5241"/>
      <c r="C5241"/>
      <c r="D5241"/>
      <c r="E5241"/>
      <c r="F5241"/>
      <c r="G5241"/>
      <c r="H5241"/>
      <c r="J5241"/>
      <c r="K5241"/>
      <c r="L5241"/>
    </row>
    <row r="5242" spans="1:12">
      <c r="A5242"/>
      <c r="B5242"/>
      <c r="C5242"/>
      <c r="D5242"/>
      <c r="E5242"/>
      <c r="F5242"/>
      <c r="G5242"/>
      <c r="H5242"/>
      <c r="J5242"/>
      <c r="K5242"/>
      <c r="L5242"/>
    </row>
    <row r="5243" spans="1:12">
      <c r="A5243"/>
      <c r="B5243"/>
      <c r="C5243"/>
      <c r="D5243"/>
      <c r="E5243"/>
      <c r="F5243"/>
      <c r="G5243"/>
      <c r="H5243"/>
      <c r="J5243"/>
      <c r="K5243"/>
      <c r="L5243"/>
    </row>
    <row r="5244" spans="1:12">
      <c r="A5244"/>
      <c r="B5244"/>
      <c r="C5244"/>
      <c r="D5244"/>
      <c r="E5244"/>
      <c r="F5244"/>
      <c r="G5244"/>
      <c r="H5244"/>
      <c r="J5244"/>
      <c r="K5244"/>
      <c r="L5244"/>
    </row>
    <row r="5245" spans="1:12">
      <c r="A5245"/>
      <c r="B5245"/>
      <c r="C5245"/>
      <c r="D5245"/>
      <c r="E5245"/>
      <c r="F5245"/>
      <c r="G5245"/>
      <c r="H5245"/>
      <c r="J5245"/>
      <c r="K5245"/>
      <c r="L5245"/>
    </row>
    <row r="5246" spans="1:12">
      <c r="A5246"/>
      <c r="B5246"/>
      <c r="C5246"/>
      <c r="D5246"/>
      <c r="E5246"/>
      <c r="F5246"/>
      <c r="G5246"/>
      <c r="H5246"/>
      <c r="J5246"/>
      <c r="K5246"/>
      <c r="L5246"/>
    </row>
    <row r="5247" spans="1:12">
      <c r="A5247"/>
      <c r="B5247"/>
      <c r="C5247"/>
      <c r="D5247"/>
      <c r="E5247"/>
      <c r="F5247"/>
      <c r="G5247"/>
      <c r="H5247"/>
      <c r="J5247"/>
      <c r="K5247"/>
      <c r="L5247"/>
    </row>
    <row r="5248" spans="1:12">
      <c r="A5248"/>
      <c r="B5248"/>
      <c r="C5248"/>
      <c r="D5248"/>
      <c r="E5248"/>
      <c r="F5248"/>
      <c r="G5248"/>
      <c r="H5248"/>
      <c r="J5248"/>
      <c r="K5248"/>
      <c r="L5248"/>
    </row>
    <row r="5249" spans="1:12">
      <c r="A5249"/>
      <c r="B5249"/>
      <c r="C5249"/>
      <c r="D5249"/>
      <c r="E5249"/>
      <c r="F5249"/>
      <c r="G5249"/>
      <c r="H5249"/>
      <c r="J5249"/>
      <c r="K5249"/>
      <c r="L5249"/>
    </row>
    <row r="5250" spans="1:12">
      <c r="A5250"/>
      <c r="B5250"/>
      <c r="C5250"/>
      <c r="D5250"/>
      <c r="E5250"/>
      <c r="F5250"/>
      <c r="G5250"/>
      <c r="H5250"/>
      <c r="J5250"/>
      <c r="K5250"/>
      <c r="L5250"/>
    </row>
    <row r="5251" spans="1:12">
      <c r="A5251"/>
      <c r="B5251"/>
      <c r="C5251"/>
      <c r="D5251"/>
      <c r="E5251"/>
      <c r="F5251"/>
      <c r="G5251"/>
      <c r="H5251"/>
      <c r="J5251"/>
      <c r="K5251"/>
      <c r="L5251"/>
    </row>
    <row r="5252" spans="1:12">
      <c r="A5252"/>
      <c r="B5252"/>
      <c r="C5252"/>
      <c r="D5252"/>
      <c r="E5252"/>
      <c r="F5252"/>
      <c r="G5252"/>
      <c r="H5252"/>
      <c r="J5252"/>
      <c r="K5252"/>
      <c r="L5252"/>
    </row>
    <row r="5253" spans="1:12">
      <c r="A5253"/>
      <c r="B5253"/>
      <c r="C5253"/>
      <c r="D5253"/>
      <c r="E5253"/>
      <c r="F5253"/>
      <c r="G5253"/>
      <c r="H5253"/>
      <c r="J5253"/>
      <c r="K5253"/>
      <c r="L5253"/>
    </row>
    <row r="5254" spans="1:12">
      <c r="A5254"/>
      <c r="B5254"/>
      <c r="C5254"/>
      <c r="D5254"/>
      <c r="E5254"/>
      <c r="F5254"/>
      <c r="G5254"/>
      <c r="H5254"/>
      <c r="J5254"/>
      <c r="K5254"/>
      <c r="L5254"/>
    </row>
    <row r="5255" spans="1:12">
      <c r="A5255"/>
      <c r="B5255"/>
      <c r="C5255"/>
      <c r="D5255"/>
      <c r="E5255"/>
      <c r="F5255"/>
      <c r="G5255"/>
      <c r="H5255"/>
      <c r="J5255"/>
      <c r="K5255"/>
      <c r="L5255"/>
    </row>
    <row r="5256" spans="1:12">
      <c r="A5256"/>
      <c r="B5256"/>
      <c r="C5256"/>
      <c r="D5256"/>
      <c r="E5256"/>
      <c r="F5256"/>
      <c r="G5256"/>
      <c r="H5256"/>
      <c r="J5256"/>
      <c r="K5256"/>
      <c r="L5256"/>
    </row>
    <row r="5257" spans="1:12">
      <c r="A5257"/>
      <c r="B5257"/>
      <c r="C5257"/>
      <c r="D5257"/>
      <c r="E5257"/>
      <c r="F5257"/>
      <c r="G5257"/>
      <c r="H5257"/>
      <c r="J5257"/>
      <c r="K5257"/>
      <c r="L5257"/>
    </row>
    <row r="5258" spans="1:12">
      <c r="A5258"/>
      <c r="B5258"/>
      <c r="C5258"/>
      <c r="D5258"/>
      <c r="E5258"/>
      <c r="F5258"/>
      <c r="G5258"/>
      <c r="H5258"/>
      <c r="J5258"/>
      <c r="K5258"/>
      <c r="L5258"/>
    </row>
    <row r="5259" spans="1:12">
      <c r="A5259"/>
      <c r="B5259"/>
      <c r="C5259"/>
      <c r="D5259"/>
      <c r="E5259"/>
      <c r="F5259"/>
      <c r="G5259"/>
      <c r="H5259"/>
      <c r="J5259"/>
      <c r="K5259"/>
      <c r="L5259"/>
    </row>
    <row r="5260" spans="1:12">
      <c r="A5260"/>
      <c r="B5260"/>
      <c r="C5260"/>
      <c r="D5260"/>
      <c r="E5260"/>
      <c r="F5260"/>
      <c r="G5260"/>
      <c r="H5260"/>
      <c r="J5260"/>
      <c r="K5260"/>
      <c r="L5260"/>
    </row>
    <row r="5261" spans="1:12">
      <c r="A5261"/>
      <c r="B5261"/>
      <c r="C5261"/>
      <c r="D5261"/>
      <c r="E5261"/>
      <c r="F5261"/>
      <c r="G5261"/>
      <c r="H5261"/>
      <c r="J5261"/>
      <c r="K5261"/>
      <c r="L5261"/>
    </row>
    <row r="5262" spans="1:12">
      <c r="A5262"/>
      <c r="B5262"/>
      <c r="C5262"/>
      <c r="D5262"/>
      <c r="E5262"/>
      <c r="F5262"/>
      <c r="G5262"/>
      <c r="H5262"/>
      <c r="J5262"/>
      <c r="K5262"/>
      <c r="L5262"/>
    </row>
    <row r="5263" spans="1:12">
      <c r="A5263"/>
      <c r="B5263"/>
      <c r="C5263"/>
      <c r="D5263"/>
      <c r="E5263"/>
      <c r="F5263"/>
      <c r="G5263"/>
      <c r="H5263"/>
      <c r="J5263"/>
      <c r="K5263"/>
      <c r="L5263"/>
    </row>
    <row r="5264" spans="1:12">
      <c r="A5264"/>
      <c r="B5264"/>
      <c r="C5264"/>
      <c r="D5264"/>
      <c r="E5264"/>
      <c r="F5264"/>
      <c r="G5264"/>
      <c r="H5264"/>
      <c r="J5264"/>
      <c r="K5264"/>
      <c r="L5264"/>
    </row>
    <row r="5265" spans="1:12">
      <c r="A5265"/>
      <c r="B5265"/>
      <c r="C5265"/>
      <c r="D5265"/>
      <c r="E5265"/>
      <c r="F5265"/>
      <c r="G5265"/>
      <c r="H5265"/>
      <c r="J5265"/>
      <c r="K5265"/>
      <c r="L5265"/>
    </row>
    <row r="5266" spans="1:12">
      <c r="A5266"/>
      <c r="B5266"/>
      <c r="C5266"/>
      <c r="D5266"/>
      <c r="E5266"/>
      <c r="F5266"/>
      <c r="G5266"/>
      <c r="H5266"/>
      <c r="J5266"/>
      <c r="K5266"/>
      <c r="L5266"/>
    </row>
    <row r="5267" spans="1:12">
      <c r="A5267"/>
      <c r="B5267"/>
      <c r="C5267"/>
      <c r="D5267"/>
      <c r="E5267"/>
      <c r="F5267"/>
      <c r="G5267"/>
      <c r="H5267"/>
      <c r="J5267"/>
      <c r="K5267"/>
      <c r="L5267"/>
    </row>
    <row r="5268" spans="1:12">
      <c r="A5268"/>
      <c r="B5268"/>
      <c r="C5268"/>
      <c r="D5268"/>
      <c r="E5268"/>
      <c r="F5268"/>
      <c r="G5268"/>
      <c r="H5268"/>
      <c r="J5268"/>
      <c r="K5268"/>
      <c r="L5268"/>
    </row>
    <row r="5269" spans="1:12">
      <c r="A5269"/>
      <c r="B5269"/>
      <c r="C5269"/>
      <c r="D5269"/>
      <c r="E5269"/>
      <c r="F5269"/>
      <c r="G5269"/>
      <c r="H5269"/>
      <c r="J5269"/>
      <c r="K5269"/>
      <c r="L5269"/>
    </row>
    <row r="5270" spans="1:12">
      <c r="A5270"/>
      <c r="B5270"/>
      <c r="C5270"/>
      <c r="D5270"/>
      <c r="E5270"/>
      <c r="F5270"/>
      <c r="G5270"/>
      <c r="H5270"/>
      <c r="J5270"/>
      <c r="K5270"/>
      <c r="L5270"/>
    </row>
    <row r="5271" spans="1:12">
      <c r="A5271"/>
      <c r="B5271"/>
      <c r="C5271"/>
      <c r="D5271"/>
      <c r="E5271"/>
      <c r="F5271"/>
      <c r="G5271"/>
      <c r="H5271"/>
      <c r="J5271"/>
      <c r="K5271"/>
      <c r="L5271"/>
    </row>
    <row r="5272" spans="1:12">
      <c r="A5272"/>
      <c r="B5272"/>
      <c r="C5272"/>
      <c r="D5272"/>
      <c r="E5272"/>
      <c r="F5272"/>
      <c r="G5272"/>
      <c r="H5272"/>
      <c r="J5272"/>
      <c r="K5272"/>
      <c r="L5272"/>
    </row>
    <row r="5273" spans="1:12">
      <c r="A5273"/>
      <c r="B5273"/>
      <c r="C5273"/>
      <c r="D5273"/>
      <c r="E5273"/>
      <c r="F5273"/>
      <c r="G5273"/>
      <c r="H5273"/>
      <c r="J5273"/>
      <c r="K5273"/>
      <c r="L5273"/>
    </row>
    <row r="5274" spans="1:12">
      <c r="A5274"/>
      <c r="B5274"/>
      <c r="C5274"/>
      <c r="D5274"/>
      <c r="E5274"/>
      <c r="F5274"/>
      <c r="G5274"/>
      <c r="H5274"/>
      <c r="J5274"/>
      <c r="K5274"/>
      <c r="L5274"/>
    </row>
    <row r="5275" spans="1:12">
      <c r="A5275"/>
      <c r="B5275"/>
      <c r="C5275"/>
      <c r="D5275"/>
      <c r="E5275"/>
      <c r="F5275"/>
      <c r="G5275"/>
      <c r="H5275"/>
      <c r="J5275"/>
      <c r="K5275"/>
      <c r="L5275"/>
    </row>
    <row r="5276" spans="1:12">
      <c r="A5276"/>
      <c r="B5276"/>
      <c r="C5276"/>
      <c r="D5276"/>
      <c r="E5276"/>
      <c r="F5276"/>
      <c r="G5276"/>
      <c r="H5276"/>
      <c r="J5276"/>
      <c r="K5276"/>
      <c r="L5276"/>
    </row>
    <row r="5277" spans="1:12">
      <c r="A5277"/>
      <c r="B5277"/>
      <c r="C5277"/>
      <c r="D5277"/>
      <c r="E5277"/>
      <c r="F5277"/>
      <c r="G5277"/>
      <c r="H5277"/>
      <c r="J5277"/>
      <c r="K5277"/>
      <c r="L5277"/>
    </row>
    <row r="5278" spans="1:12">
      <c r="A5278"/>
      <c r="B5278"/>
      <c r="C5278"/>
      <c r="D5278"/>
      <c r="E5278"/>
      <c r="F5278"/>
      <c r="G5278"/>
      <c r="H5278"/>
      <c r="J5278"/>
      <c r="K5278"/>
      <c r="L5278"/>
    </row>
    <row r="5279" spans="1:12">
      <c r="A5279"/>
      <c r="B5279"/>
      <c r="C5279"/>
      <c r="D5279"/>
      <c r="E5279"/>
      <c r="F5279"/>
      <c r="G5279"/>
      <c r="H5279"/>
      <c r="J5279"/>
      <c r="K5279"/>
      <c r="L5279"/>
    </row>
    <row r="5280" spans="1:12">
      <c r="A5280"/>
      <c r="B5280"/>
      <c r="C5280"/>
      <c r="D5280"/>
      <c r="E5280"/>
      <c r="F5280"/>
      <c r="G5280"/>
      <c r="H5280"/>
      <c r="J5280"/>
      <c r="K5280"/>
      <c r="L5280"/>
    </row>
    <row r="5281" spans="1:12">
      <c r="A5281"/>
      <c r="B5281"/>
      <c r="C5281"/>
      <c r="D5281"/>
      <c r="E5281"/>
      <c r="F5281"/>
      <c r="G5281"/>
      <c r="H5281"/>
      <c r="J5281"/>
      <c r="K5281"/>
      <c r="L5281"/>
    </row>
    <row r="5282" spans="1:12">
      <c r="A5282"/>
      <c r="B5282"/>
      <c r="C5282"/>
      <c r="D5282"/>
      <c r="E5282"/>
      <c r="F5282"/>
      <c r="G5282"/>
      <c r="H5282"/>
      <c r="J5282"/>
      <c r="K5282"/>
      <c r="L5282"/>
    </row>
    <row r="5283" spans="1:12">
      <c r="A5283"/>
      <c r="B5283"/>
      <c r="C5283"/>
      <c r="D5283"/>
      <c r="E5283"/>
      <c r="F5283"/>
      <c r="G5283"/>
      <c r="H5283"/>
      <c r="J5283"/>
      <c r="K5283"/>
      <c r="L5283"/>
    </row>
    <row r="5284" spans="1:12">
      <c r="A5284"/>
      <c r="B5284"/>
      <c r="C5284"/>
      <c r="D5284"/>
      <c r="E5284"/>
      <c r="F5284"/>
      <c r="G5284"/>
      <c r="H5284"/>
      <c r="J5284"/>
      <c r="K5284"/>
      <c r="L5284"/>
    </row>
    <row r="5285" spans="1:12">
      <c r="A5285"/>
      <c r="B5285"/>
      <c r="C5285"/>
      <c r="D5285"/>
      <c r="E5285"/>
      <c r="F5285"/>
      <c r="G5285"/>
      <c r="H5285"/>
      <c r="J5285"/>
      <c r="K5285"/>
      <c r="L5285"/>
    </row>
    <row r="5286" spans="1:12">
      <c r="A5286"/>
      <c r="B5286"/>
      <c r="C5286"/>
      <c r="D5286"/>
      <c r="E5286"/>
      <c r="F5286"/>
      <c r="G5286"/>
      <c r="H5286"/>
      <c r="J5286"/>
      <c r="K5286"/>
      <c r="L5286"/>
    </row>
    <row r="5287" spans="1:12">
      <c r="A5287"/>
      <c r="B5287"/>
      <c r="C5287"/>
      <c r="D5287"/>
      <c r="E5287"/>
      <c r="F5287"/>
      <c r="G5287"/>
      <c r="H5287"/>
      <c r="J5287"/>
      <c r="K5287"/>
      <c r="L5287"/>
    </row>
    <row r="5288" spans="1:12">
      <c r="A5288"/>
      <c r="B5288"/>
      <c r="C5288"/>
      <c r="D5288"/>
      <c r="E5288"/>
      <c r="F5288"/>
      <c r="G5288"/>
      <c r="H5288"/>
      <c r="J5288"/>
      <c r="K5288"/>
      <c r="L5288"/>
    </row>
    <row r="5289" spans="1:12">
      <c r="A5289"/>
      <c r="B5289"/>
      <c r="C5289"/>
      <c r="D5289"/>
      <c r="E5289"/>
      <c r="F5289"/>
      <c r="G5289"/>
      <c r="H5289"/>
      <c r="J5289"/>
      <c r="K5289"/>
      <c r="L5289"/>
    </row>
    <row r="5290" spans="1:12">
      <c r="A5290"/>
      <c r="B5290"/>
      <c r="C5290"/>
      <c r="D5290"/>
      <c r="E5290"/>
      <c r="F5290"/>
      <c r="G5290"/>
      <c r="H5290"/>
      <c r="J5290"/>
      <c r="K5290"/>
      <c r="L5290"/>
    </row>
    <row r="5291" spans="1:12">
      <c r="A5291"/>
      <c r="B5291"/>
      <c r="C5291"/>
      <c r="D5291"/>
      <c r="E5291"/>
      <c r="F5291"/>
      <c r="G5291"/>
      <c r="H5291"/>
      <c r="J5291"/>
      <c r="K5291"/>
      <c r="L5291"/>
    </row>
    <row r="5292" spans="1:12">
      <c r="A5292"/>
      <c r="B5292"/>
      <c r="C5292"/>
      <c r="D5292"/>
      <c r="E5292"/>
      <c r="F5292"/>
      <c r="G5292"/>
      <c r="H5292"/>
      <c r="J5292"/>
      <c r="K5292"/>
      <c r="L5292"/>
    </row>
    <row r="5293" spans="1:12">
      <c r="A5293"/>
      <c r="B5293"/>
      <c r="C5293"/>
      <c r="D5293"/>
      <c r="E5293"/>
      <c r="F5293"/>
      <c r="G5293"/>
      <c r="H5293"/>
      <c r="J5293"/>
      <c r="K5293"/>
      <c r="L5293"/>
    </row>
    <row r="5294" spans="1:12">
      <c r="A5294"/>
      <c r="B5294"/>
      <c r="C5294"/>
      <c r="D5294"/>
      <c r="E5294"/>
      <c r="F5294"/>
      <c r="G5294"/>
      <c r="H5294"/>
      <c r="J5294"/>
      <c r="K5294"/>
      <c r="L5294"/>
    </row>
    <row r="5295" spans="1:12">
      <c r="A5295"/>
      <c r="B5295"/>
      <c r="C5295"/>
      <c r="D5295"/>
      <c r="E5295"/>
      <c r="F5295"/>
      <c r="G5295"/>
      <c r="H5295"/>
      <c r="J5295"/>
      <c r="K5295"/>
      <c r="L5295"/>
    </row>
    <row r="5296" spans="1:12">
      <c r="A5296"/>
      <c r="B5296"/>
      <c r="C5296"/>
      <c r="D5296"/>
      <c r="E5296"/>
      <c r="F5296"/>
      <c r="G5296"/>
      <c r="H5296"/>
      <c r="J5296"/>
      <c r="K5296"/>
      <c r="L5296"/>
    </row>
    <row r="5297" spans="1:12">
      <c r="A5297"/>
      <c r="B5297"/>
      <c r="C5297"/>
      <c r="D5297"/>
      <c r="E5297"/>
      <c r="F5297"/>
      <c r="G5297"/>
      <c r="H5297"/>
      <c r="J5297"/>
      <c r="K5297"/>
      <c r="L5297"/>
    </row>
    <row r="5298" spans="1:12">
      <c r="A5298"/>
      <c r="B5298"/>
      <c r="C5298"/>
      <c r="D5298"/>
      <c r="E5298"/>
      <c r="F5298"/>
      <c r="G5298"/>
      <c r="H5298"/>
      <c r="J5298"/>
      <c r="K5298"/>
      <c r="L5298"/>
    </row>
    <row r="5299" spans="1:12">
      <c r="A5299"/>
      <c r="B5299"/>
      <c r="C5299"/>
      <c r="D5299"/>
      <c r="E5299"/>
      <c r="F5299"/>
      <c r="G5299"/>
      <c r="H5299"/>
      <c r="J5299"/>
      <c r="K5299"/>
      <c r="L5299"/>
    </row>
    <row r="5300" spans="1:12">
      <c r="A5300"/>
      <c r="B5300"/>
      <c r="C5300"/>
      <c r="D5300"/>
      <c r="E5300"/>
      <c r="F5300"/>
      <c r="G5300"/>
      <c r="H5300"/>
      <c r="J5300"/>
      <c r="K5300"/>
      <c r="L5300"/>
    </row>
    <row r="5301" spans="1:12">
      <c r="A5301"/>
      <c r="B5301"/>
      <c r="C5301"/>
      <c r="D5301"/>
      <c r="E5301"/>
      <c r="F5301"/>
      <c r="G5301"/>
      <c r="H5301"/>
      <c r="J5301"/>
      <c r="K5301"/>
      <c r="L5301"/>
    </row>
    <row r="5302" spans="1:12">
      <c r="A5302"/>
      <c r="B5302"/>
      <c r="C5302"/>
      <c r="D5302"/>
      <c r="E5302"/>
      <c r="F5302"/>
      <c r="G5302"/>
      <c r="H5302"/>
      <c r="J5302"/>
      <c r="K5302"/>
      <c r="L5302"/>
    </row>
    <row r="5303" spans="1:12">
      <c r="A5303"/>
      <c r="B5303"/>
      <c r="C5303"/>
      <c r="D5303"/>
      <c r="E5303"/>
      <c r="F5303"/>
      <c r="G5303"/>
      <c r="H5303"/>
      <c r="J5303"/>
      <c r="K5303"/>
      <c r="L5303"/>
    </row>
    <row r="5304" spans="1:12">
      <c r="A5304"/>
      <c r="B5304"/>
      <c r="C5304"/>
      <c r="D5304"/>
      <c r="E5304"/>
      <c r="F5304"/>
      <c r="G5304"/>
      <c r="H5304"/>
      <c r="J5304"/>
      <c r="K5304"/>
      <c r="L5304"/>
    </row>
    <row r="5305" spans="1:12">
      <c r="A5305"/>
      <c r="B5305"/>
      <c r="C5305"/>
      <c r="D5305"/>
      <c r="E5305"/>
      <c r="F5305"/>
      <c r="G5305"/>
      <c r="H5305"/>
      <c r="J5305"/>
      <c r="K5305"/>
      <c r="L5305"/>
    </row>
    <row r="5306" spans="1:12">
      <c r="A5306"/>
      <c r="B5306"/>
      <c r="C5306"/>
      <c r="D5306"/>
      <c r="E5306"/>
      <c r="F5306"/>
      <c r="G5306"/>
      <c r="H5306"/>
      <c r="J5306"/>
      <c r="K5306"/>
      <c r="L5306"/>
    </row>
    <row r="5307" spans="1:12">
      <c r="A5307"/>
      <c r="B5307"/>
      <c r="C5307"/>
      <c r="D5307"/>
      <c r="E5307"/>
      <c r="F5307"/>
      <c r="G5307"/>
      <c r="H5307"/>
      <c r="J5307"/>
      <c r="K5307"/>
      <c r="L5307"/>
    </row>
    <row r="5308" spans="1:12">
      <c r="A5308"/>
      <c r="B5308"/>
      <c r="C5308"/>
      <c r="D5308"/>
      <c r="E5308"/>
      <c r="F5308"/>
      <c r="G5308"/>
      <c r="H5308"/>
      <c r="J5308"/>
      <c r="K5308"/>
      <c r="L5308"/>
    </row>
    <row r="5309" spans="1:12">
      <c r="A5309"/>
      <c r="B5309"/>
      <c r="C5309"/>
      <c r="D5309"/>
      <c r="E5309"/>
      <c r="F5309"/>
      <c r="G5309"/>
      <c r="H5309"/>
      <c r="J5309"/>
      <c r="K5309"/>
      <c r="L5309"/>
    </row>
    <row r="5310" spans="1:12">
      <c r="A5310"/>
      <c r="B5310"/>
      <c r="C5310"/>
      <c r="D5310"/>
      <c r="E5310"/>
      <c r="F5310"/>
      <c r="G5310"/>
      <c r="H5310"/>
      <c r="J5310"/>
      <c r="K5310"/>
      <c r="L5310"/>
    </row>
    <row r="5311" spans="1:12">
      <c r="A5311"/>
      <c r="B5311"/>
      <c r="C5311"/>
      <c r="D5311"/>
      <c r="E5311"/>
      <c r="F5311"/>
      <c r="G5311"/>
      <c r="H5311"/>
      <c r="J5311"/>
      <c r="K5311"/>
      <c r="L5311"/>
    </row>
    <row r="5312" spans="1:12">
      <c r="A5312"/>
      <c r="B5312"/>
      <c r="C5312"/>
      <c r="D5312"/>
      <c r="E5312"/>
      <c r="F5312"/>
      <c r="G5312"/>
      <c r="H5312"/>
      <c r="J5312"/>
      <c r="K5312"/>
      <c r="L5312"/>
    </row>
    <row r="5313" spans="1:12">
      <c r="A5313"/>
      <c r="B5313"/>
      <c r="C5313"/>
      <c r="D5313"/>
      <c r="E5313"/>
      <c r="F5313"/>
      <c r="G5313"/>
      <c r="H5313"/>
      <c r="J5313"/>
      <c r="K5313"/>
      <c r="L5313"/>
    </row>
    <row r="5314" spans="1:12">
      <c r="A5314"/>
      <c r="B5314"/>
      <c r="C5314"/>
      <c r="D5314"/>
      <c r="E5314"/>
      <c r="F5314"/>
      <c r="G5314"/>
      <c r="H5314"/>
      <c r="J5314"/>
      <c r="K5314"/>
      <c r="L5314"/>
    </row>
    <row r="5315" spans="1:12">
      <c r="A5315"/>
      <c r="B5315"/>
      <c r="C5315"/>
      <c r="D5315"/>
      <c r="E5315"/>
      <c r="F5315"/>
      <c r="G5315"/>
      <c r="H5315"/>
      <c r="J5315"/>
      <c r="K5315"/>
      <c r="L5315"/>
    </row>
    <row r="5316" spans="1:12">
      <c r="A5316"/>
      <c r="B5316"/>
      <c r="C5316"/>
      <c r="D5316"/>
      <c r="E5316"/>
      <c r="F5316"/>
      <c r="G5316"/>
      <c r="H5316"/>
      <c r="J5316"/>
      <c r="K5316"/>
      <c r="L5316"/>
    </row>
    <row r="5317" spans="1:12">
      <c r="A5317"/>
      <c r="B5317"/>
      <c r="C5317"/>
      <c r="D5317"/>
      <c r="E5317"/>
      <c r="F5317"/>
      <c r="G5317"/>
      <c r="H5317"/>
      <c r="J5317"/>
      <c r="K5317"/>
      <c r="L5317"/>
    </row>
    <row r="5318" spans="1:12">
      <c r="A5318"/>
      <c r="B5318"/>
      <c r="C5318"/>
      <c r="D5318"/>
      <c r="E5318"/>
      <c r="F5318"/>
      <c r="G5318"/>
      <c r="H5318"/>
      <c r="J5318"/>
      <c r="K5318"/>
      <c r="L5318"/>
    </row>
    <row r="5319" spans="1:12">
      <c r="A5319"/>
      <c r="B5319"/>
      <c r="C5319"/>
      <c r="D5319"/>
      <c r="E5319"/>
      <c r="F5319"/>
      <c r="G5319"/>
      <c r="H5319"/>
      <c r="J5319"/>
      <c r="K5319"/>
      <c r="L5319"/>
    </row>
    <row r="5320" spans="1:12">
      <c r="A5320"/>
      <c r="B5320"/>
      <c r="C5320"/>
      <c r="D5320"/>
      <c r="E5320"/>
      <c r="F5320"/>
      <c r="G5320"/>
      <c r="H5320"/>
      <c r="J5320"/>
      <c r="K5320"/>
      <c r="L5320"/>
    </row>
    <row r="5321" spans="1:12">
      <c r="A5321"/>
      <c r="B5321"/>
      <c r="C5321"/>
      <c r="D5321"/>
      <c r="E5321"/>
      <c r="F5321"/>
      <c r="G5321"/>
      <c r="H5321"/>
      <c r="J5321"/>
      <c r="K5321"/>
      <c r="L5321"/>
    </row>
    <row r="5322" spans="1:12">
      <c r="A5322"/>
      <c r="B5322"/>
      <c r="C5322"/>
      <c r="D5322"/>
      <c r="E5322"/>
      <c r="F5322"/>
      <c r="G5322"/>
      <c r="H5322"/>
      <c r="J5322"/>
      <c r="K5322"/>
      <c r="L5322"/>
    </row>
    <row r="5323" spans="1:12">
      <c r="A5323"/>
      <c r="B5323"/>
      <c r="C5323"/>
      <c r="D5323"/>
      <c r="E5323"/>
      <c r="F5323"/>
      <c r="G5323"/>
      <c r="H5323"/>
      <c r="J5323"/>
      <c r="K5323"/>
      <c r="L5323"/>
    </row>
    <row r="5324" spans="1:12">
      <c r="A5324"/>
      <c r="B5324"/>
      <c r="C5324"/>
      <c r="D5324"/>
      <c r="E5324"/>
      <c r="F5324"/>
      <c r="G5324"/>
      <c r="H5324"/>
      <c r="J5324"/>
      <c r="K5324"/>
      <c r="L5324"/>
    </row>
    <row r="5325" spans="1:12">
      <c r="A5325"/>
      <c r="B5325"/>
      <c r="C5325"/>
      <c r="D5325"/>
      <c r="E5325"/>
      <c r="F5325"/>
      <c r="G5325"/>
      <c r="H5325"/>
      <c r="J5325"/>
      <c r="K5325"/>
      <c r="L5325"/>
    </row>
    <row r="5326" spans="1:12">
      <c r="A5326"/>
      <c r="B5326"/>
      <c r="C5326"/>
      <c r="D5326"/>
      <c r="E5326"/>
      <c r="F5326"/>
      <c r="G5326"/>
      <c r="H5326"/>
      <c r="J5326"/>
      <c r="K5326"/>
      <c r="L5326"/>
    </row>
    <row r="5327" spans="1:12">
      <c r="A5327"/>
      <c r="B5327"/>
      <c r="C5327"/>
      <c r="D5327"/>
      <c r="E5327"/>
      <c r="F5327"/>
      <c r="G5327"/>
      <c r="H5327"/>
      <c r="J5327"/>
      <c r="K5327"/>
      <c r="L5327"/>
    </row>
    <row r="5328" spans="1:12">
      <c r="A5328"/>
      <c r="B5328"/>
      <c r="C5328"/>
      <c r="D5328"/>
      <c r="E5328"/>
      <c r="F5328"/>
      <c r="G5328"/>
      <c r="H5328"/>
      <c r="J5328"/>
      <c r="K5328"/>
      <c r="L5328"/>
    </row>
    <row r="5329" spans="1:12">
      <c r="A5329"/>
      <c r="B5329"/>
      <c r="C5329"/>
      <c r="D5329"/>
      <c r="E5329"/>
      <c r="F5329"/>
      <c r="G5329"/>
      <c r="H5329"/>
      <c r="J5329"/>
      <c r="K5329"/>
      <c r="L5329"/>
    </row>
    <row r="5330" spans="1:12">
      <c r="A5330"/>
      <c r="B5330"/>
      <c r="C5330"/>
      <c r="D5330"/>
      <c r="E5330"/>
      <c r="F5330"/>
      <c r="G5330"/>
      <c r="H5330"/>
      <c r="J5330"/>
      <c r="K5330"/>
      <c r="L5330"/>
    </row>
    <row r="5331" spans="1:12">
      <c r="A5331"/>
      <c r="B5331"/>
      <c r="C5331"/>
      <c r="D5331"/>
      <c r="E5331"/>
      <c r="F5331"/>
      <c r="G5331"/>
      <c r="H5331"/>
      <c r="J5331"/>
      <c r="K5331"/>
      <c r="L5331"/>
    </row>
    <row r="5332" spans="1:12">
      <c r="A5332"/>
      <c r="B5332"/>
      <c r="C5332"/>
      <c r="D5332"/>
      <c r="E5332"/>
      <c r="F5332"/>
      <c r="G5332"/>
      <c r="H5332"/>
      <c r="J5332"/>
      <c r="K5332"/>
      <c r="L5332"/>
    </row>
    <row r="5333" spans="1:12">
      <c r="A5333"/>
      <c r="B5333"/>
      <c r="C5333"/>
      <c r="D5333"/>
      <c r="E5333"/>
      <c r="F5333"/>
      <c r="G5333"/>
      <c r="H5333"/>
      <c r="J5333"/>
      <c r="K5333"/>
      <c r="L5333"/>
    </row>
    <row r="5334" spans="1:12">
      <c r="A5334"/>
      <c r="B5334"/>
      <c r="C5334"/>
      <c r="D5334"/>
      <c r="E5334"/>
      <c r="F5334"/>
      <c r="G5334"/>
      <c r="H5334"/>
      <c r="J5334"/>
      <c r="K5334"/>
      <c r="L5334"/>
    </row>
    <row r="5335" spans="1:12">
      <c r="A5335"/>
      <c r="B5335"/>
      <c r="C5335"/>
      <c r="D5335"/>
      <c r="E5335"/>
      <c r="F5335"/>
      <c r="G5335"/>
      <c r="H5335"/>
      <c r="J5335"/>
      <c r="K5335"/>
      <c r="L5335"/>
    </row>
    <row r="5336" spans="1:12">
      <c r="A5336"/>
      <c r="B5336"/>
      <c r="C5336"/>
      <c r="D5336"/>
      <c r="E5336"/>
      <c r="F5336"/>
      <c r="G5336"/>
      <c r="H5336"/>
      <c r="J5336"/>
      <c r="K5336"/>
      <c r="L5336"/>
    </row>
    <row r="5337" spans="1:12">
      <c r="A5337"/>
      <c r="B5337"/>
      <c r="C5337"/>
      <c r="D5337"/>
      <c r="E5337"/>
      <c r="F5337"/>
      <c r="G5337"/>
      <c r="H5337"/>
      <c r="J5337"/>
      <c r="K5337"/>
      <c r="L5337"/>
    </row>
    <row r="5338" spans="1:12">
      <c r="A5338"/>
      <c r="B5338"/>
      <c r="C5338"/>
      <c r="D5338"/>
      <c r="E5338"/>
      <c r="F5338"/>
      <c r="G5338"/>
      <c r="H5338"/>
      <c r="J5338"/>
      <c r="K5338"/>
      <c r="L5338"/>
    </row>
    <row r="5339" spans="1:12">
      <c r="A5339"/>
      <c r="B5339"/>
      <c r="C5339"/>
      <c r="D5339"/>
      <c r="E5339"/>
      <c r="F5339"/>
      <c r="G5339"/>
      <c r="H5339"/>
      <c r="J5339"/>
      <c r="K5339"/>
      <c r="L5339"/>
    </row>
    <row r="5340" spans="1:12">
      <c r="A5340"/>
      <c r="B5340"/>
      <c r="C5340"/>
      <c r="D5340"/>
      <c r="E5340"/>
      <c r="F5340"/>
      <c r="G5340"/>
      <c r="H5340"/>
      <c r="J5340"/>
      <c r="K5340"/>
      <c r="L5340"/>
    </row>
    <row r="5341" spans="1:12">
      <c r="A5341"/>
      <c r="B5341"/>
      <c r="C5341"/>
      <c r="D5341"/>
      <c r="E5341"/>
      <c r="F5341"/>
      <c r="G5341"/>
      <c r="H5341"/>
      <c r="J5341"/>
      <c r="K5341"/>
      <c r="L5341"/>
    </row>
    <row r="5342" spans="1:12">
      <c r="A5342"/>
      <c r="B5342"/>
      <c r="C5342"/>
      <c r="D5342"/>
      <c r="E5342"/>
      <c r="F5342"/>
      <c r="G5342"/>
      <c r="H5342"/>
      <c r="J5342"/>
      <c r="K5342"/>
      <c r="L5342"/>
    </row>
    <row r="5343" spans="1:12">
      <c r="A5343"/>
      <c r="B5343"/>
      <c r="C5343"/>
      <c r="D5343"/>
      <c r="E5343"/>
      <c r="F5343"/>
      <c r="G5343"/>
      <c r="H5343"/>
      <c r="J5343"/>
      <c r="K5343"/>
      <c r="L5343"/>
    </row>
    <row r="5344" spans="1:12">
      <c r="A5344"/>
      <c r="B5344"/>
      <c r="C5344"/>
      <c r="D5344"/>
      <c r="E5344"/>
      <c r="F5344"/>
      <c r="G5344"/>
      <c r="H5344"/>
      <c r="J5344"/>
      <c r="K5344"/>
      <c r="L5344"/>
    </row>
    <row r="5345" spans="1:12">
      <c r="A5345"/>
      <c r="B5345"/>
      <c r="C5345"/>
      <c r="D5345"/>
      <c r="E5345"/>
      <c r="F5345"/>
      <c r="G5345"/>
      <c r="H5345"/>
      <c r="J5345"/>
      <c r="K5345"/>
      <c r="L5345"/>
    </row>
    <row r="5346" spans="1:12">
      <c r="A5346"/>
      <c r="B5346"/>
      <c r="C5346"/>
      <c r="D5346"/>
      <c r="E5346"/>
      <c r="F5346"/>
      <c r="G5346"/>
      <c r="H5346"/>
      <c r="J5346"/>
      <c r="K5346"/>
      <c r="L5346"/>
    </row>
    <row r="5347" spans="1:12">
      <c r="A5347"/>
      <c r="B5347"/>
      <c r="C5347"/>
      <c r="D5347"/>
      <c r="E5347"/>
      <c r="F5347"/>
      <c r="G5347"/>
      <c r="H5347"/>
      <c r="J5347"/>
      <c r="K5347"/>
      <c r="L5347"/>
    </row>
    <row r="5348" spans="1:12">
      <c r="A5348"/>
      <c r="B5348"/>
      <c r="C5348"/>
      <c r="D5348"/>
      <c r="E5348"/>
      <c r="F5348"/>
      <c r="G5348"/>
      <c r="H5348"/>
      <c r="J5348"/>
      <c r="K5348"/>
      <c r="L5348"/>
    </row>
    <row r="5349" spans="1:12">
      <c r="A5349"/>
      <c r="B5349"/>
      <c r="C5349"/>
      <c r="D5349"/>
      <c r="E5349"/>
      <c r="F5349"/>
      <c r="G5349"/>
      <c r="H5349"/>
      <c r="J5349"/>
      <c r="K5349"/>
      <c r="L5349"/>
    </row>
    <row r="5350" spans="1:12">
      <c r="A5350"/>
      <c r="B5350"/>
      <c r="C5350"/>
      <c r="D5350"/>
      <c r="E5350"/>
      <c r="F5350"/>
      <c r="G5350"/>
      <c r="H5350"/>
      <c r="J5350"/>
      <c r="K5350"/>
      <c r="L5350"/>
    </row>
    <row r="5351" spans="1:12">
      <c r="A5351"/>
      <c r="B5351"/>
      <c r="C5351"/>
      <c r="D5351"/>
      <c r="E5351"/>
      <c r="F5351"/>
      <c r="G5351"/>
      <c r="H5351"/>
      <c r="J5351"/>
      <c r="K5351"/>
      <c r="L5351"/>
    </row>
    <row r="5352" spans="1:12">
      <c r="A5352"/>
      <c r="B5352"/>
      <c r="C5352"/>
      <c r="D5352"/>
      <c r="E5352"/>
      <c r="F5352"/>
      <c r="G5352"/>
      <c r="H5352"/>
      <c r="J5352"/>
      <c r="K5352"/>
      <c r="L5352"/>
    </row>
    <row r="5353" spans="1:12">
      <c r="A5353"/>
      <c r="B5353"/>
      <c r="C5353"/>
      <c r="D5353"/>
      <c r="E5353"/>
      <c r="F5353"/>
      <c r="G5353"/>
      <c r="H5353"/>
      <c r="J5353"/>
      <c r="K5353"/>
      <c r="L5353"/>
    </row>
    <row r="5354" spans="1:12">
      <c r="A5354"/>
      <c r="B5354"/>
      <c r="C5354"/>
      <c r="D5354"/>
      <c r="E5354"/>
      <c r="F5354"/>
      <c r="G5354"/>
      <c r="H5354"/>
      <c r="J5354"/>
      <c r="K5354"/>
      <c r="L5354"/>
    </row>
    <row r="5355" spans="1:12">
      <c r="A5355"/>
      <c r="B5355"/>
      <c r="C5355"/>
      <c r="D5355"/>
      <c r="E5355"/>
      <c r="F5355"/>
      <c r="G5355"/>
      <c r="H5355"/>
      <c r="J5355"/>
      <c r="K5355"/>
      <c r="L5355"/>
    </row>
    <row r="5356" spans="1:12">
      <c r="A5356"/>
      <c r="B5356"/>
      <c r="C5356"/>
      <c r="D5356"/>
      <c r="E5356"/>
      <c r="F5356"/>
      <c r="G5356"/>
      <c r="H5356"/>
      <c r="J5356"/>
      <c r="K5356"/>
      <c r="L5356"/>
    </row>
    <row r="5357" spans="1:12">
      <c r="A5357"/>
      <c r="B5357"/>
      <c r="C5357"/>
      <c r="D5357"/>
      <c r="E5357"/>
      <c r="F5357"/>
      <c r="G5357"/>
      <c r="H5357"/>
      <c r="J5357"/>
      <c r="K5357"/>
      <c r="L5357"/>
    </row>
    <row r="5358" spans="1:12">
      <c r="A5358"/>
      <c r="B5358"/>
      <c r="C5358"/>
      <c r="D5358"/>
      <c r="E5358"/>
      <c r="F5358"/>
      <c r="G5358"/>
      <c r="H5358"/>
      <c r="J5358"/>
      <c r="K5358"/>
      <c r="L5358"/>
    </row>
    <row r="5359" spans="1:12">
      <c r="A5359"/>
      <c r="B5359"/>
      <c r="C5359"/>
      <c r="D5359"/>
      <c r="E5359"/>
      <c r="F5359"/>
      <c r="G5359"/>
      <c r="H5359"/>
      <c r="J5359"/>
      <c r="K5359"/>
      <c r="L5359"/>
    </row>
    <row r="5360" spans="1:12">
      <c r="A5360"/>
      <c r="B5360"/>
      <c r="C5360"/>
      <c r="D5360"/>
      <c r="E5360"/>
      <c r="F5360"/>
      <c r="G5360"/>
      <c r="H5360"/>
      <c r="J5360"/>
      <c r="K5360"/>
      <c r="L5360"/>
    </row>
    <row r="5361" spans="1:12">
      <c r="A5361"/>
      <c r="B5361"/>
      <c r="C5361"/>
      <c r="D5361"/>
      <c r="E5361"/>
      <c r="F5361"/>
      <c r="G5361"/>
      <c r="H5361"/>
      <c r="J5361"/>
      <c r="K5361"/>
      <c r="L5361"/>
    </row>
    <row r="5362" spans="1:12">
      <c r="A5362"/>
      <c r="B5362"/>
      <c r="C5362"/>
      <c r="D5362"/>
      <c r="E5362"/>
      <c r="F5362"/>
      <c r="G5362"/>
      <c r="H5362"/>
      <c r="J5362"/>
      <c r="K5362"/>
      <c r="L5362"/>
    </row>
    <row r="5363" spans="1:12">
      <c r="A5363"/>
      <c r="B5363"/>
      <c r="C5363"/>
      <c r="D5363"/>
      <c r="E5363"/>
      <c r="F5363"/>
      <c r="G5363"/>
      <c r="H5363"/>
      <c r="J5363"/>
      <c r="K5363"/>
      <c r="L5363"/>
    </row>
    <row r="5364" spans="1:12">
      <c r="A5364"/>
      <c r="B5364"/>
      <c r="C5364"/>
      <c r="D5364"/>
      <c r="E5364"/>
      <c r="F5364"/>
      <c r="G5364"/>
      <c r="H5364"/>
      <c r="J5364"/>
      <c r="K5364"/>
      <c r="L5364"/>
    </row>
    <row r="5365" spans="1:12">
      <c r="A5365"/>
      <c r="B5365"/>
      <c r="C5365"/>
      <c r="D5365"/>
      <c r="E5365"/>
      <c r="F5365"/>
      <c r="G5365"/>
      <c r="H5365"/>
      <c r="J5365"/>
      <c r="K5365"/>
      <c r="L5365"/>
    </row>
    <row r="5366" spans="1:12">
      <c r="A5366"/>
      <c r="B5366"/>
      <c r="C5366"/>
      <c r="D5366"/>
      <c r="E5366"/>
      <c r="F5366"/>
      <c r="G5366"/>
      <c r="H5366"/>
      <c r="J5366"/>
      <c r="K5366"/>
      <c r="L5366"/>
    </row>
    <row r="5367" spans="1:12">
      <c r="A5367"/>
      <c r="B5367"/>
      <c r="C5367"/>
      <c r="D5367"/>
      <c r="E5367"/>
      <c r="F5367"/>
      <c r="G5367"/>
      <c r="H5367"/>
      <c r="J5367"/>
      <c r="K5367"/>
      <c r="L5367"/>
    </row>
    <row r="5368" spans="1:12">
      <c r="A5368"/>
      <c r="B5368"/>
      <c r="C5368"/>
      <c r="D5368"/>
      <c r="E5368"/>
      <c r="F5368"/>
      <c r="G5368"/>
      <c r="H5368"/>
      <c r="J5368"/>
      <c r="K5368"/>
      <c r="L5368"/>
    </row>
    <row r="5369" spans="1:12">
      <c r="A5369"/>
      <c r="B5369"/>
      <c r="C5369"/>
      <c r="D5369"/>
      <c r="E5369"/>
      <c r="F5369"/>
      <c r="G5369"/>
      <c r="H5369"/>
      <c r="J5369"/>
      <c r="K5369"/>
      <c r="L5369"/>
    </row>
    <row r="5370" spans="1:12">
      <c r="A5370"/>
      <c r="B5370"/>
      <c r="C5370"/>
      <c r="D5370"/>
      <c r="E5370"/>
      <c r="F5370"/>
      <c r="G5370"/>
      <c r="H5370"/>
      <c r="J5370"/>
      <c r="K5370"/>
      <c r="L5370"/>
    </row>
  </sheetData>
  <mergeCells count="853">
    <mergeCell ref="D4026:E4026"/>
    <mergeCell ref="F4026:G4026"/>
    <mergeCell ref="J4026:K4026"/>
    <mergeCell ref="D4027:E4027"/>
    <mergeCell ref="F4027:G4027"/>
    <mergeCell ref="J4027:K4027"/>
    <mergeCell ref="D4023:E4023"/>
    <mergeCell ref="F4023:G4023"/>
    <mergeCell ref="J4023:K4023"/>
    <mergeCell ref="D4024:E4024"/>
    <mergeCell ref="F4024:G4024"/>
    <mergeCell ref="J4024:K4024"/>
    <mergeCell ref="D4025:E4025"/>
    <mergeCell ref="F4025:G4025"/>
    <mergeCell ref="J4025:K4025"/>
    <mergeCell ref="D4020:E4020"/>
    <mergeCell ref="F4020:G4020"/>
    <mergeCell ref="J4020:K4020"/>
    <mergeCell ref="D4021:E4021"/>
    <mergeCell ref="F4021:G4021"/>
    <mergeCell ref="J4021:K4021"/>
    <mergeCell ref="D4022:E4022"/>
    <mergeCell ref="F4022:G4022"/>
    <mergeCell ref="J4022:K4022"/>
    <mergeCell ref="D4017:E4017"/>
    <mergeCell ref="F4017:G4017"/>
    <mergeCell ref="J4017:K4017"/>
    <mergeCell ref="D4018:E4018"/>
    <mergeCell ref="F4018:G4018"/>
    <mergeCell ref="J4018:K4018"/>
    <mergeCell ref="D4019:E4019"/>
    <mergeCell ref="F4019:G4019"/>
    <mergeCell ref="J4019:K4019"/>
    <mergeCell ref="D4014:E4014"/>
    <mergeCell ref="F4014:G4014"/>
    <mergeCell ref="J4014:K4014"/>
    <mergeCell ref="D4015:E4015"/>
    <mergeCell ref="F4015:G4015"/>
    <mergeCell ref="J4015:K4015"/>
    <mergeCell ref="D4016:E4016"/>
    <mergeCell ref="F4016:G4016"/>
    <mergeCell ref="J4016:K4016"/>
    <mergeCell ref="D4011:E4011"/>
    <mergeCell ref="F4011:G4011"/>
    <mergeCell ref="J4011:K4011"/>
    <mergeCell ref="D4012:E4012"/>
    <mergeCell ref="F4012:G4012"/>
    <mergeCell ref="J4012:K4012"/>
    <mergeCell ref="D4013:E4013"/>
    <mergeCell ref="F4013:G4013"/>
    <mergeCell ref="J4013:K4013"/>
    <mergeCell ref="D4008:E4008"/>
    <mergeCell ref="F4008:G4008"/>
    <mergeCell ref="J4008:K4008"/>
    <mergeCell ref="D4009:E4009"/>
    <mergeCell ref="F4009:G4009"/>
    <mergeCell ref="J4009:K4009"/>
    <mergeCell ref="D4010:E4010"/>
    <mergeCell ref="F4010:G4010"/>
    <mergeCell ref="J4010:K4010"/>
    <mergeCell ref="D4005:E4005"/>
    <mergeCell ref="F4005:G4005"/>
    <mergeCell ref="J4005:K4005"/>
    <mergeCell ref="D4006:E4006"/>
    <mergeCell ref="F4006:G4006"/>
    <mergeCell ref="J4006:K4006"/>
    <mergeCell ref="D4007:E4007"/>
    <mergeCell ref="F4007:G4007"/>
    <mergeCell ref="J4007:K4007"/>
    <mergeCell ref="D4002:E4002"/>
    <mergeCell ref="F4002:G4002"/>
    <mergeCell ref="J4002:K4002"/>
    <mergeCell ref="D4003:E4003"/>
    <mergeCell ref="F4003:G4003"/>
    <mergeCell ref="J4003:K4003"/>
    <mergeCell ref="D4004:E4004"/>
    <mergeCell ref="F4004:G4004"/>
    <mergeCell ref="J4004:K4004"/>
    <mergeCell ref="D3999:E3999"/>
    <mergeCell ref="F3999:G3999"/>
    <mergeCell ref="J3999:K3999"/>
    <mergeCell ref="D4000:E4000"/>
    <mergeCell ref="F4000:G4000"/>
    <mergeCell ref="J4000:K4000"/>
    <mergeCell ref="D4001:E4001"/>
    <mergeCell ref="F4001:G4001"/>
    <mergeCell ref="J4001:K4001"/>
    <mergeCell ref="D3996:E3996"/>
    <mergeCell ref="F3996:G3996"/>
    <mergeCell ref="J3996:K3996"/>
    <mergeCell ref="D3997:E3997"/>
    <mergeCell ref="F3997:G3997"/>
    <mergeCell ref="J3997:K3997"/>
    <mergeCell ref="D3998:E3998"/>
    <mergeCell ref="F3998:G3998"/>
    <mergeCell ref="J3998:K3998"/>
    <mergeCell ref="D3993:E3993"/>
    <mergeCell ref="F3993:G3993"/>
    <mergeCell ref="J3993:K3993"/>
    <mergeCell ref="D3994:E3994"/>
    <mergeCell ref="F3994:G3994"/>
    <mergeCell ref="J3994:K3994"/>
    <mergeCell ref="D3995:E3995"/>
    <mergeCell ref="F3995:G3995"/>
    <mergeCell ref="J3995:K3995"/>
    <mergeCell ref="D3990:E3990"/>
    <mergeCell ref="F3990:G3990"/>
    <mergeCell ref="J3990:K3990"/>
    <mergeCell ref="D3991:E3991"/>
    <mergeCell ref="F3991:G3991"/>
    <mergeCell ref="J3991:K3991"/>
    <mergeCell ref="D3992:E3992"/>
    <mergeCell ref="F3992:G3992"/>
    <mergeCell ref="J3992:K3992"/>
    <mergeCell ref="D3987:E3987"/>
    <mergeCell ref="F3987:G3987"/>
    <mergeCell ref="J3987:K3987"/>
    <mergeCell ref="D3988:E3988"/>
    <mergeCell ref="F3988:G3988"/>
    <mergeCell ref="J3988:K3988"/>
    <mergeCell ref="D3989:E3989"/>
    <mergeCell ref="F3989:G3989"/>
    <mergeCell ref="J3989:K3989"/>
    <mergeCell ref="D3984:E3984"/>
    <mergeCell ref="F3984:G3984"/>
    <mergeCell ref="J3984:K3984"/>
    <mergeCell ref="D3985:E3985"/>
    <mergeCell ref="F3985:G3985"/>
    <mergeCell ref="J3985:K3985"/>
    <mergeCell ref="D3986:E3986"/>
    <mergeCell ref="F3986:G3986"/>
    <mergeCell ref="J3986:K3986"/>
    <mergeCell ref="A3964:H3964"/>
    <mergeCell ref="J3964:M3964"/>
    <mergeCell ref="A3965:D3965"/>
    <mergeCell ref="E3965:H3965"/>
    <mergeCell ref="A3981:M3981"/>
    <mergeCell ref="D3982:E3982"/>
    <mergeCell ref="F3982:G3982"/>
    <mergeCell ref="J3982:K3982"/>
    <mergeCell ref="D3983:E3983"/>
    <mergeCell ref="F3983:G3983"/>
    <mergeCell ref="J3983:K3983"/>
    <mergeCell ref="D3963:E3963"/>
    <mergeCell ref="F3963:G3963"/>
    <mergeCell ref="J3963:K3963"/>
    <mergeCell ref="J3929:K3929"/>
    <mergeCell ref="J3928:K3928"/>
    <mergeCell ref="J3927:K3927"/>
    <mergeCell ref="J3926:K3926"/>
    <mergeCell ref="D3929:E3929"/>
    <mergeCell ref="D3928:E3928"/>
    <mergeCell ref="D3927:E3927"/>
    <mergeCell ref="D3926:E3926"/>
    <mergeCell ref="F3929:G3929"/>
    <mergeCell ref="F3928:G3928"/>
    <mergeCell ref="F3927:G3927"/>
    <mergeCell ref="F3926:G3926"/>
    <mergeCell ref="J3942:K3942"/>
    <mergeCell ref="J3941:K3941"/>
    <mergeCell ref="J3939:K3939"/>
    <mergeCell ref="F3942:G3942"/>
    <mergeCell ref="F3941:G3941"/>
    <mergeCell ref="F3939:G3939"/>
    <mergeCell ref="D3942:E3942"/>
    <mergeCell ref="D3941:E3941"/>
    <mergeCell ref="D3939:E3939"/>
    <mergeCell ref="D3948:E3948"/>
    <mergeCell ref="F3948:G3948"/>
    <mergeCell ref="J3948:K3948"/>
    <mergeCell ref="D3951:E3951"/>
    <mergeCell ref="F3951:G3951"/>
    <mergeCell ref="J3951:K3951"/>
    <mergeCell ref="D3962:E3962"/>
    <mergeCell ref="F3962:G3962"/>
    <mergeCell ref="J3962:K3962"/>
    <mergeCell ref="J3950:K3950"/>
    <mergeCell ref="J3949:K3949"/>
    <mergeCell ref="F3950:G3950"/>
    <mergeCell ref="F3949:G3949"/>
    <mergeCell ref="D3950:E3950"/>
    <mergeCell ref="D3949:E3949"/>
    <mergeCell ref="J3960:K3960"/>
    <mergeCell ref="J3959:K3959"/>
    <mergeCell ref="J3952:K3952"/>
    <mergeCell ref="F3960:G3960"/>
    <mergeCell ref="F3959:G3959"/>
    <mergeCell ref="F3952:G3952"/>
    <mergeCell ref="D3960:E3960"/>
    <mergeCell ref="D3959:E3959"/>
    <mergeCell ref="D3952:E3952"/>
    <mergeCell ref="D3937:E3937"/>
    <mergeCell ref="F3937:G3937"/>
    <mergeCell ref="J3937:K3937"/>
    <mergeCell ref="D3938:E3938"/>
    <mergeCell ref="F3938:G3938"/>
    <mergeCell ref="J3938:K3938"/>
    <mergeCell ref="D3940:E3940"/>
    <mergeCell ref="F3940:G3940"/>
    <mergeCell ref="J3940:K3940"/>
    <mergeCell ref="D3934:E3934"/>
    <mergeCell ref="F3934:G3934"/>
    <mergeCell ref="J3934:K3934"/>
    <mergeCell ref="D3935:E3935"/>
    <mergeCell ref="F3935:G3935"/>
    <mergeCell ref="J3935:K3935"/>
    <mergeCell ref="D3936:E3936"/>
    <mergeCell ref="F3936:G3936"/>
    <mergeCell ref="J3936:K3936"/>
    <mergeCell ref="D3931:E3931"/>
    <mergeCell ref="F3931:G3931"/>
    <mergeCell ref="J3931:K3931"/>
    <mergeCell ref="D3932:E3932"/>
    <mergeCell ref="F3932:G3932"/>
    <mergeCell ref="J3932:K3932"/>
    <mergeCell ref="D3933:E3933"/>
    <mergeCell ref="F3933:G3933"/>
    <mergeCell ref="J3933:K3933"/>
    <mergeCell ref="D3924:E3924"/>
    <mergeCell ref="F3924:G3924"/>
    <mergeCell ref="J3924:K3924"/>
    <mergeCell ref="D3925:E3925"/>
    <mergeCell ref="F3925:G3925"/>
    <mergeCell ref="J3925:K3925"/>
    <mergeCell ref="D3930:E3930"/>
    <mergeCell ref="F3930:G3930"/>
    <mergeCell ref="J3930:K3930"/>
    <mergeCell ref="D3921:E3921"/>
    <mergeCell ref="F3921:G3921"/>
    <mergeCell ref="J3921:K3921"/>
    <mergeCell ref="D3922:E3922"/>
    <mergeCell ref="F3922:G3922"/>
    <mergeCell ref="J3922:K3922"/>
    <mergeCell ref="D3923:E3923"/>
    <mergeCell ref="F3923:G3923"/>
    <mergeCell ref="J3923:K3923"/>
    <mergeCell ref="D3918:E3918"/>
    <mergeCell ref="F3918:G3918"/>
    <mergeCell ref="J3918:K3918"/>
    <mergeCell ref="D3919:E3919"/>
    <mergeCell ref="F3919:G3919"/>
    <mergeCell ref="J3919:K3919"/>
    <mergeCell ref="D3920:E3920"/>
    <mergeCell ref="F3920:G3920"/>
    <mergeCell ref="J3920:K3920"/>
    <mergeCell ref="A3901:D3901"/>
    <mergeCell ref="E3901:H3901"/>
    <mergeCell ref="A3900:H3900"/>
    <mergeCell ref="J3900:M3900"/>
    <mergeCell ref="A3917:M3917"/>
    <mergeCell ref="J3699:K3699"/>
    <mergeCell ref="J3698:K3698"/>
    <mergeCell ref="J3697:K3697"/>
    <mergeCell ref="J3722:K3722"/>
    <mergeCell ref="J3721:K3721"/>
    <mergeCell ref="J3720:K3720"/>
    <mergeCell ref="J3719:K3719"/>
    <mergeCell ref="J3718:K3718"/>
    <mergeCell ref="J3717:K3717"/>
    <mergeCell ref="J3716:K3716"/>
    <mergeCell ref="J3715:K3715"/>
    <mergeCell ref="J3714:K3714"/>
    <mergeCell ref="J3713:K3713"/>
    <mergeCell ref="J3712:K3712"/>
    <mergeCell ref="J3711:K3711"/>
    <mergeCell ref="J3707:K3707"/>
    <mergeCell ref="J3706:K3706"/>
    <mergeCell ref="J3705:K3705"/>
    <mergeCell ref="J3704:K3704"/>
    <mergeCell ref="J3703:K3703"/>
    <mergeCell ref="J3702:K3702"/>
    <mergeCell ref="F3716:G3716"/>
    <mergeCell ref="F3715:G3715"/>
    <mergeCell ref="F3714:G3714"/>
    <mergeCell ref="J3701:K3701"/>
    <mergeCell ref="J3700:K3700"/>
    <mergeCell ref="F3713:G3713"/>
    <mergeCell ref="F3712:G3712"/>
    <mergeCell ref="F3711:G3711"/>
    <mergeCell ref="F3707:G3707"/>
    <mergeCell ref="F3706:G3706"/>
    <mergeCell ref="F3705:G3705"/>
    <mergeCell ref="D3717:E3717"/>
    <mergeCell ref="D3718:E3718"/>
    <mergeCell ref="D3719:E3719"/>
    <mergeCell ref="D3720:E3720"/>
    <mergeCell ref="D3721:E3721"/>
    <mergeCell ref="D3722:E3722"/>
    <mergeCell ref="F3722:G3722"/>
    <mergeCell ref="F3721:G3721"/>
    <mergeCell ref="F3720:G3720"/>
    <mergeCell ref="F3719:G3719"/>
    <mergeCell ref="F3718:G3718"/>
    <mergeCell ref="F3717:G3717"/>
    <mergeCell ref="D3705:E3705"/>
    <mergeCell ref="D3706:E3706"/>
    <mergeCell ref="D3707:E3707"/>
    <mergeCell ref="D3711:E3711"/>
    <mergeCell ref="D3712:E3712"/>
    <mergeCell ref="D3713:E3713"/>
    <mergeCell ref="D3714:E3714"/>
    <mergeCell ref="D3715:E3715"/>
    <mergeCell ref="D3716:E3716"/>
    <mergeCell ref="D3697:E3697"/>
    <mergeCell ref="D3698:E3698"/>
    <mergeCell ref="D3699:E3699"/>
    <mergeCell ref="D3700:E3700"/>
    <mergeCell ref="D3701:E3701"/>
    <mergeCell ref="D3702:E3702"/>
    <mergeCell ref="D3703:E3703"/>
    <mergeCell ref="D3704:E3704"/>
    <mergeCell ref="F3697:G3697"/>
    <mergeCell ref="F3704:G3704"/>
    <mergeCell ref="F3703:G3703"/>
    <mergeCell ref="F3702:G3702"/>
    <mergeCell ref="F3701:G3701"/>
    <mergeCell ref="F3700:G3700"/>
    <mergeCell ref="F3699:G3699"/>
    <mergeCell ref="F3698:G3698"/>
    <mergeCell ref="A3696:L3696"/>
    <mergeCell ref="A3442:G3442"/>
    <mergeCell ref="A3459:G3459"/>
    <mergeCell ref="A3476:G3476"/>
    <mergeCell ref="A3493:G3493"/>
    <mergeCell ref="A3017:G3017"/>
    <mergeCell ref="A3034:G3034"/>
    <mergeCell ref="A3102:G3102"/>
    <mergeCell ref="A3051:G3051"/>
    <mergeCell ref="A3068:G3068"/>
    <mergeCell ref="A3119:G3119"/>
    <mergeCell ref="A3085:G3085"/>
    <mergeCell ref="A3306:G3306"/>
    <mergeCell ref="A3323:G3323"/>
    <mergeCell ref="A3340:G3340"/>
    <mergeCell ref="A3357:G3357"/>
    <mergeCell ref="A3374:G3374"/>
    <mergeCell ref="A3136:G3136"/>
    <mergeCell ref="A3153:G3153"/>
    <mergeCell ref="A3170:G3170"/>
    <mergeCell ref="A3187:G3187"/>
    <mergeCell ref="A3204:G3204"/>
    <mergeCell ref="A3272:G3272"/>
    <mergeCell ref="A3289:G3289"/>
    <mergeCell ref="A3391:G3391"/>
    <mergeCell ref="A3408:G3408"/>
    <mergeCell ref="A3425:G3425"/>
    <mergeCell ref="A2268:G2268"/>
    <mergeCell ref="A2234:G2234"/>
    <mergeCell ref="A2200:G2200"/>
    <mergeCell ref="A2166:G2166"/>
    <mergeCell ref="A2115:G2115"/>
    <mergeCell ref="A2132:G2132"/>
    <mergeCell ref="A2251:G2251"/>
    <mergeCell ref="A2302:G2302"/>
    <mergeCell ref="A2319:G2319"/>
    <mergeCell ref="A2285:G2285"/>
    <mergeCell ref="A2762:G2762"/>
    <mergeCell ref="A2779:G2779"/>
    <mergeCell ref="A2796:G2796"/>
    <mergeCell ref="A2813:G2813"/>
    <mergeCell ref="A2149:G2149"/>
    <mergeCell ref="A2183:G2183"/>
    <mergeCell ref="A2660:G2660"/>
    <mergeCell ref="A2677:G2677"/>
    <mergeCell ref="A2609:G2609"/>
    <mergeCell ref="A2336:G2336"/>
    <mergeCell ref="A3255:G3255"/>
    <mergeCell ref="A2030:G2030"/>
    <mergeCell ref="A1979:G1979"/>
    <mergeCell ref="A2217:G2217"/>
    <mergeCell ref="A1673:G1673"/>
    <mergeCell ref="A1792:G1792"/>
    <mergeCell ref="A1945:G1945"/>
    <mergeCell ref="A2098:G2098"/>
    <mergeCell ref="A1928:G1928"/>
    <mergeCell ref="A1962:G1962"/>
    <mergeCell ref="A1996:G1996"/>
    <mergeCell ref="A2013:G2013"/>
    <mergeCell ref="A2047:G2047"/>
    <mergeCell ref="A1894:G1894"/>
    <mergeCell ref="A1911:G1911"/>
    <mergeCell ref="A2081:G2081"/>
    <mergeCell ref="A1741:G1741"/>
    <mergeCell ref="A1877:G1877"/>
    <mergeCell ref="A2064:G2064"/>
    <mergeCell ref="A1809:G1809"/>
    <mergeCell ref="A1826:G1826"/>
    <mergeCell ref="A1843:G1843"/>
    <mergeCell ref="A1860:G1860"/>
    <mergeCell ref="A1690:G1690"/>
    <mergeCell ref="A1707:G1707"/>
    <mergeCell ref="A1724:G1724"/>
    <mergeCell ref="A1758:G1758"/>
    <mergeCell ref="A1639:G1639"/>
    <mergeCell ref="A1775:G1775"/>
    <mergeCell ref="A1656:G1656"/>
    <mergeCell ref="A1435:G1435"/>
    <mergeCell ref="A1452:G1452"/>
    <mergeCell ref="A1537:G1537"/>
    <mergeCell ref="A1554:G1554"/>
    <mergeCell ref="A1571:G1571"/>
    <mergeCell ref="A1622:G1622"/>
    <mergeCell ref="A1503:G1503"/>
    <mergeCell ref="A1520:G1520"/>
    <mergeCell ref="A1588:G1588"/>
    <mergeCell ref="A1605:G1605"/>
    <mergeCell ref="A1469:G1469"/>
    <mergeCell ref="A1486:G1486"/>
    <mergeCell ref="A1027:G1027"/>
    <mergeCell ref="A1418:G1418"/>
    <mergeCell ref="A1350:G1350"/>
    <mergeCell ref="A1197:G1197"/>
    <mergeCell ref="A1061:G1061"/>
    <mergeCell ref="A1180:G1180"/>
    <mergeCell ref="A1367:G1367"/>
    <mergeCell ref="A1299:G1299"/>
    <mergeCell ref="A1316:G1316"/>
    <mergeCell ref="A1384:G1384"/>
    <mergeCell ref="A1401:G1401"/>
    <mergeCell ref="A1333:G1333"/>
    <mergeCell ref="A1231:G1231"/>
    <mergeCell ref="A1282:G1282"/>
    <mergeCell ref="A1248:G1248"/>
    <mergeCell ref="A1265:G1265"/>
    <mergeCell ref="A1129:G1129"/>
    <mergeCell ref="A1044:G1044"/>
    <mergeCell ref="A670:G670"/>
    <mergeCell ref="A823:G823"/>
    <mergeCell ref="A908:G908"/>
    <mergeCell ref="A891:G891"/>
    <mergeCell ref="A687:G687"/>
    <mergeCell ref="A806:G806"/>
    <mergeCell ref="A840:G840"/>
    <mergeCell ref="A874:G874"/>
    <mergeCell ref="A755:G755"/>
    <mergeCell ref="A857:G857"/>
    <mergeCell ref="A704:G704"/>
    <mergeCell ref="H2:K2"/>
    <mergeCell ref="A24:G24"/>
    <mergeCell ref="A41:G41"/>
    <mergeCell ref="B2:D2"/>
    <mergeCell ref="A109:G109"/>
    <mergeCell ref="A92:G92"/>
    <mergeCell ref="A75:G75"/>
    <mergeCell ref="A58:G58"/>
    <mergeCell ref="A7:G7"/>
    <mergeCell ref="F2:G2"/>
    <mergeCell ref="A126:G126"/>
    <mergeCell ref="A381:G381"/>
    <mergeCell ref="A398:G398"/>
    <mergeCell ref="A211:G211"/>
    <mergeCell ref="A500:G500"/>
    <mergeCell ref="A636:G636"/>
    <mergeCell ref="A551:G551"/>
    <mergeCell ref="A619:G619"/>
    <mergeCell ref="A602:G602"/>
    <mergeCell ref="A517:G517"/>
    <mergeCell ref="A585:G585"/>
    <mergeCell ref="A534:G534"/>
    <mergeCell ref="A568:G568"/>
    <mergeCell ref="A143:G143"/>
    <mergeCell ref="A415:G415"/>
    <mergeCell ref="A483:G483"/>
    <mergeCell ref="A466:G466"/>
    <mergeCell ref="A160:G160"/>
    <mergeCell ref="A364:G364"/>
    <mergeCell ref="A194:G194"/>
    <mergeCell ref="A177:G177"/>
    <mergeCell ref="A228:G228"/>
    <mergeCell ref="A432:G432"/>
    <mergeCell ref="A449:G449"/>
    <mergeCell ref="A245:G245"/>
    <mergeCell ref="A262:G262"/>
    <mergeCell ref="A296:G296"/>
    <mergeCell ref="A279:G279"/>
    <mergeCell ref="A330:G330"/>
    <mergeCell ref="A347:G347"/>
    <mergeCell ref="A313:G313"/>
    <mergeCell ref="A1214:G1214"/>
    <mergeCell ref="A1146:G1146"/>
    <mergeCell ref="A1163:G1163"/>
    <mergeCell ref="A1112:G1112"/>
    <mergeCell ref="A959:G959"/>
    <mergeCell ref="A942:G942"/>
    <mergeCell ref="A1078:G1078"/>
    <mergeCell ref="A1095:G1095"/>
    <mergeCell ref="A993:G993"/>
    <mergeCell ref="A976:G976"/>
    <mergeCell ref="A1010:G1010"/>
    <mergeCell ref="A925:G925"/>
    <mergeCell ref="A653:G653"/>
    <mergeCell ref="A772:G772"/>
    <mergeCell ref="A738:G738"/>
    <mergeCell ref="A789:G789"/>
    <mergeCell ref="A721:G721"/>
    <mergeCell ref="A2524:G2524"/>
    <mergeCell ref="A2507:G2507"/>
    <mergeCell ref="A2490:G2490"/>
    <mergeCell ref="A2456:G2456"/>
    <mergeCell ref="A2421:G2421"/>
    <mergeCell ref="A2387:G2387"/>
    <mergeCell ref="A2353:G2353"/>
    <mergeCell ref="A2473:G2473"/>
    <mergeCell ref="A2439:G2439"/>
    <mergeCell ref="A2404:G2404"/>
    <mergeCell ref="A2881:G2881"/>
    <mergeCell ref="A2898:G2898"/>
    <mergeCell ref="A2915:G2915"/>
    <mergeCell ref="A2932:G2932"/>
    <mergeCell ref="A3221:G3221"/>
    <mergeCell ref="A3238:G3238"/>
    <mergeCell ref="A2370:G2370"/>
    <mergeCell ref="A2949:G2949"/>
    <mergeCell ref="A2966:G2966"/>
    <mergeCell ref="A2983:G2983"/>
    <mergeCell ref="A3000:G3000"/>
    <mergeCell ref="A2626:G2626"/>
    <mergeCell ref="A2541:G2541"/>
    <mergeCell ref="A2558:G2558"/>
    <mergeCell ref="A2575:G2575"/>
    <mergeCell ref="A2643:G2643"/>
    <mergeCell ref="A2592:G2592"/>
    <mergeCell ref="A2694:G2694"/>
    <mergeCell ref="A2711:G2711"/>
    <mergeCell ref="A2830:G2830"/>
    <mergeCell ref="A2847:G2847"/>
    <mergeCell ref="A2864:G2864"/>
    <mergeCell ref="A2728:G2728"/>
    <mergeCell ref="A2745:G2745"/>
    <mergeCell ref="A3680:G3680"/>
    <mergeCell ref="A3612:G3612"/>
    <mergeCell ref="A3629:G3629"/>
    <mergeCell ref="A3561:G3561"/>
    <mergeCell ref="A3578:G3578"/>
    <mergeCell ref="A3595:G3595"/>
    <mergeCell ref="A3510:G3510"/>
    <mergeCell ref="A3527:G3527"/>
    <mergeCell ref="A3544:G3544"/>
    <mergeCell ref="A3646:G3646"/>
    <mergeCell ref="A3663:G3663"/>
    <mergeCell ref="A3724:G3724"/>
    <mergeCell ref="A3740:L3740"/>
    <mergeCell ref="D3741:E3741"/>
    <mergeCell ref="F3741:G3741"/>
    <mergeCell ref="J3741:K3741"/>
    <mergeCell ref="D3742:E3742"/>
    <mergeCell ref="F3742:G3742"/>
    <mergeCell ref="J3742:K3742"/>
    <mergeCell ref="D3743:E3743"/>
    <mergeCell ref="F3743:G3743"/>
    <mergeCell ref="J3743:K3743"/>
    <mergeCell ref="D3744:E3744"/>
    <mergeCell ref="F3744:G3744"/>
    <mergeCell ref="J3744:K3744"/>
    <mergeCell ref="D3745:E3745"/>
    <mergeCell ref="F3745:G3745"/>
    <mergeCell ref="J3745:K3745"/>
    <mergeCell ref="D3746:E3746"/>
    <mergeCell ref="F3746:G3746"/>
    <mergeCell ref="J3746:K3746"/>
    <mergeCell ref="D3755:E3755"/>
    <mergeCell ref="F3755:G3755"/>
    <mergeCell ref="J3755:K3755"/>
    <mergeCell ref="D3750:E3750"/>
    <mergeCell ref="F3750:G3750"/>
    <mergeCell ref="J3750:K3750"/>
    <mergeCell ref="D3747:E3747"/>
    <mergeCell ref="F3747:G3747"/>
    <mergeCell ref="J3747:K3747"/>
    <mergeCell ref="D3748:E3748"/>
    <mergeCell ref="F3748:G3748"/>
    <mergeCell ref="J3748:K3748"/>
    <mergeCell ref="D3749:E3749"/>
    <mergeCell ref="F3749:G3749"/>
    <mergeCell ref="J3749:K3749"/>
    <mergeCell ref="D3756:E3756"/>
    <mergeCell ref="F3756:G3756"/>
    <mergeCell ref="J3756:K3756"/>
    <mergeCell ref="D3757:E3757"/>
    <mergeCell ref="F3757:G3757"/>
    <mergeCell ref="J3757:K3757"/>
    <mergeCell ref="D3758:E3758"/>
    <mergeCell ref="F3758:G3758"/>
    <mergeCell ref="J3758:K3758"/>
    <mergeCell ref="D3759:E3759"/>
    <mergeCell ref="F3759:G3759"/>
    <mergeCell ref="J3759:K3759"/>
    <mergeCell ref="D3760:E3760"/>
    <mergeCell ref="F3760:G3760"/>
    <mergeCell ref="J3760:K3760"/>
    <mergeCell ref="D3761:E3761"/>
    <mergeCell ref="F3761:G3761"/>
    <mergeCell ref="J3761:K3761"/>
    <mergeCell ref="D3762:E3762"/>
    <mergeCell ref="F3762:G3762"/>
    <mergeCell ref="J3762:K3762"/>
    <mergeCell ref="D3763:E3763"/>
    <mergeCell ref="F3763:G3763"/>
    <mergeCell ref="J3763:K3763"/>
    <mergeCell ref="D3764:E3764"/>
    <mergeCell ref="F3764:G3764"/>
    <mergeCell ref="J3764:K3764"/>
    <mergeCell ref="D3765:E3765"/>
    <mergeCell ref="F3765:G3765"/>
    <mergeCell ref="J3765:K3765"/>
    <mergeCell ref="D3766:E3766"/>
    <mergeCell ref="F3766:G3766"/>
    <mergeCell ref="J3766:K3766"/>
    <mergeCell ref="A3768:G3768"/>
    <mergeCell ref="A3784:L3784"/>
    <mergeCell ref="D3785:E3785"/>
    <mergeCell ref="F3785:G3785"/>
    <mergeCell ref="J3785:K3785"/>
    <mergeCell ref="D3786:E3786"/>
    <mergeCell ref="F3786:G3786"/>
    <mergeCell ref="J3786:K3786"/>
    <mergeCell ref="D3787:E3787"/>
    <mergeCell ref="F3787:G3787"/>
    <mergeCell ref="J3787:K3787"/>
    <mergeCell ref="D3788:E3788"/>
    <mergeCell ref="F3788:G3788"/>
    <mergeCell ref="J3788:K3788"/>
    <mergeCell ref="D3789:E3789"/>
    <mergeCell ref="F3789:G3789"/>
    <mergeCell ref="J3789:K3789"/>
    <mergeCell ref="D3790:E3790"/>
    <mergeCell ref="F3790:G3790"/>
    <mergeCell ref="J3790:K3790"/>
    <mergeCell ref="D3791:E3791"/>
    <mergeCell ref="F3791:G3791"/>
    <mergeCell ref="J3791:K3791"/>
    <mergeCell ref="D3799:E3799"/>
    <mergeCell ref="F3799:G3799"/>
    <mergeCell ref="J3799:K3799"/>
    <mergeCell ref="D3800:E3800"/>
    <mergeCell ref="F3800:G3800"/>
    <mergeCell ref="J3800:K3800"/>
    <mergeCell ref="D3792:E3792"/>
    <mergeCell ref="F3792:G3792"/>
    <mergeCell ref="J3792:K3792"/>
    <mergeCell ref="D3793:E3793"/>
    <mergeCell ref="F3793:G3793"/>
    <mergeCell ref="J3793:K3793"/>
    <mergeCell ref="D3794:E3794"/>
    <mergeCell ref="F3794:G3794"/>
    <mergeCell ref="J3794:K3794"/>
    <mergeCell ref="D3801:E3801"/>
    <mergeCell ref="F3801:G3801"/>
    <mergeCell ref="J3801:K3801"/>
    <mergeCell ref="D3802:E3802"/>
    <mergeCell ref="F3802:G3802"/>
    <mergeCell ref="J3802:K3802"/>
    <mergeCell ref="D3803:E3803"/>
    <mergeCell ref="F3803:G3803"/>
    <mergeCell ref="J3803:K3803"/>
    <mergeCell ref="D3804:E3804"/>
    <mergeCell ref="F3804:G3804"/>
    <mergeCell ref="J3804:K3804"/>
    <mergeCell ref="D3805:E3805"/>
    <mergeCell ref="F3805:G3805"/>
    <mergeCell ref="J3805:K3805"/>
    <mergeCell ref="D3806:E3806"/>
    <mergeCell ref="F3806:G3806"/>
    <mergeCell ref="J3806:K3806"/>
    <mergeCell ref="D3807:E3807"/>
    <mergeCell ref="F3807:G3807"/>
    <mergeCell ref="J3807:K3807"/>
    <mergeCell ref="D3808:E3808"/>
    <mergeCell ref="F3808:G3808"/>
    <mergeCell ref="J3808:K3808"/>
    <mergeCell ref="D3809:E3809"/>
    <mergeCell ref="F3809:G3809"/>
    <mergeCell ref="J3809:K3809"/>
    <mergeCell ref="D3810:E3810"/>
    <mergeCell ref="F3810:G3810"/>
    <mergeCell ref="J3810:K3810"/>
    <mergeCell ref="A3812:G3812"/>
    <mergeCell ref="A3828:L3828"/>
    <mergeCell ref="D3829:E3829"/>
    <mergeCell ref="F3829:G3829"/>
    <mergeCell ref="J3829:K3829"/>
    <mergeCell ref="D3830:E3830"/>
    <mergeCell ref="F3830:G3830"/>
    <mergeCell ref="J3830:K3830"/>
    <mergeCell ref="D3831:E3831"/>
    <mergeCell ref="F3831:G3831"/>
    <mergeCell ref="J3831:K3831"/>
    <mergeCell ref="D3832:E3832"/>
    <mergeCell ref="F3832:G3832"/>
    <mergeCell ref="J3832:K3832"/>
    <mergeCell ref="D3833:E3833"/>
    <mergeCell ref="F3833:G3833"/>
    <mergeCell ref="J3833:K3833"/>
    <mergeCell ref="D3842:E3842"/>
    <mergeCell ref="F3842:G3842"/>
    <mergeCell ref="J3842:K3842"/>
    <mergeCell ref="D3837:E3837"/>
    <mergeCell ref="F3837:G3837"/>
    <mergeCell ref="J3837:K3837"/>
    <mergeCell ref="D3834:E3834"/>
    <mergeCell ref="F3834:G3834"/>
    <mergeCell ref="J3834:K3834"/>
    <mergeCell ref="D3835:E3835"/>
    <mergeCell ref="F3835:G3835"/>
    <mergeCell ref="J3835:K3835"/>
    <mergeCell ref="D3836:E3836"/>
    <mergeCell ref="F3836:G3836"/>
    <mergeCell ref="J3836:K3836"/>
    <mergeCell ref="D3843:E3843"/>
    <mergeCell ref="F3843:G3843"/>
    <mergeCell ref="J3843:K3843"/>
    <mergeCell ref="D3844:E3844"/>
    <mergeCell ref="F3844:G3844"/>
    <mergeCell ref="J3844:K3844"/>
    <mergeCell ref="D3845:E3845"/>
    <mergeCell ref="F3845:G3845"/>
    <mergeCell ref="J3845:K3845"/>
    <mergeCell ref="D3846:E3846"/>
    <mergeCell ref="F3846:G3846"/>
    <mergeCell ref="J3846:K3846"/>
    <mergeCell ref="D3847:E3847"/>
    <mergeCell ref="F3847:G3847"/>
    <mergeCell ref="J3847:K3847"/>
    <mergeCell ref="D3848:E3848"/>
    <mergeCell ref="F3848:G3848"/>
    <mergeCell ref="J3848:K3848"/>
    <mergeCell ref="D3849:E3849"/>
    <mergeCell ref="F3849:G3849"/>
    <mergeCell ref="J3849:K3849"/>
    <mergeCell ref="D3850:E3850"/>
    <mergeCell ref="F3850:G3850"/>
    <mergeCell ref="J3850:K3850"/>
    <mergeCell ref="D3851:E3851"/>
    <mergeCell ref="F3851:G3851"/>
    <mergeCell ref="J3851:K3851"/>
    <mergeCell ref="D3852:E3852"/>
    <mergeCell ref="F3852:G3852"/>
    <mergeCell ref="J3852:K3852"/>
    <mergeCell ref="D3853:E3853"/>
    <mergeCell ref="F3853:G3853"/>
    <mergeCell ref="J3853:K3853"/>
    <mergeCell ref="D3854:E3854"/>
    <mergeCell ref="F3854:G3854"/>
    <mergeCell ref="J3854:K3854"/>
    <mergeCell ref="A3856:G3856"/>
    <mergeCell ref="A3872:L3872"/>
    <mergeCell ref="D3873:E3873"/>
    <mergeCell ref="F3873:G3873"/>
    <mergeCell ref="J3873:K3873"/>
    <mergeCell ref="D3874:E3874"/>
    <mergeCell ref="F3874:G3874"/>
    <mergeCell ref="J3874:K3874"/>
    <mergeCell ref="D3875:E3875"/>
    <mergeCell ref="F3875:G3875"/>
    <mergeCell ref="J3875:K3875"/>
    <mergeCell ref="D3876:E3876"/>
    <mergeCell ref="F3876:G3876"/>
    <mergeCell ref="J3876:K3876"/>
    <mergeCell ref="D3877:E3877"/>
    <mergeCell ref="F3877:G3877"/>
    <mergeCell ref="J3877:K3877"/>
    <mergeCell ref="D3878:E3878"/>
    <mergeCell ref="F3878:G3878"/>
    <mergeCell ref="J3878:K3878"/>
    <mergeCell ref="D3879:E3879"/>
    <mergeCell ref="F3879:G3879"/>
    <mergeCell ref="J3879:K3879"/>
    <mergeCell ref="D3880:E3880"/>
    <mergeCell ref="F3880:G3880"/>
    <mergeCell ref="J3880:K3880"/>
    <mergeCell ref="D3881:K3884"/>
    <mergeCell ref="D3885:E3885"/>
    <mergeCell ref="F3885:G3885"/>
    <mergeCell ref="J3885:K3885"/>
    <mergeCell ref="D3886:E3886"/>
    <mergeCell ref="F3886:G3886"/>
    <mergeCell ref="J3886:K3886"/>
    <mergeCell ref="D3887:E3887"/>
    <mergeCell ref="F3887:G3887"/>
    <mergeCell ref="J3887:K3887"/>
    <mergeCell ref="J3892:K3892"/>
    <mergeCell ref="D3893:E3893"/>
    <mergeCell ref="F3893:G3893"/>
    <mergeCell ref="J3893:K3893"/>
    <mergeCell ref="D3888:E3888"/>
    <mergeCell ref="F3888:G3888"/>
    <mergeCell ref="J3888:K3888"/>
    <mergeCell ref="D3889:E3889"/>
    <mergeCell ref="F3889:G3889"/>
    <mergeCell ref="J3889:K3889"/>
    <mergeCell ref="D3890:E3890"/>
    <mergeCell ref="F3890:G3890"/>
    <mergeCell ref="J3890:K3890"/>
    <mergeCell ref="D3897:E3897"/>
    <mergeCell ref="F3897:G3897"/>
    <mergeCell ref="J3897:K3897"/>
    <mergeCell ref="D3898:E3898"/>
    <mergeCell ref="F3898:G3898"/>
    <mergeCell ref="J3898:K3898"/>
    <mergeCell ref="D3708:K3710"/>
    <mergeCell ref="D3751:K3754"/>
    <mergeCell ref="D3795:K3798"/>
    <mergeCell ref="D3838:K3841"/>
    <mergeCell ref="D3894:E3894"/>
    <mergeCell ref="F3894:G3894"/>
    <mergeCell ref="J3894:K3894"/>
    <mergeCell ref="D3895:E3895"/>
    <mergeCell ref="F3895:G3895"/>
    <mergeCell ref="J3895:K3895"/>
    <mergeCell ref="D3896:E3896"/>
    <mergeCell ref="F3896:G3896"/>
    <mergeCell ref="J3896:K3896"/>
    <mergeCell ref="D3891:E3891"/>
    <mergeCell ref="F3891:G3891"/>
    <mergeCell ref="J3891:K3891"/>
    <mergeCell ref="D3892:E3892"/>
    <mergeCell ref="F3892:G3892"/>
    <mergeCell ref="D3947:E3947"/>
    <mergeCell ref="D3946:E3946"/>
    <mergeCell ref="D3945:E3945"/>
    <mergeCell ref="D3944:E3944"/>
    <mergeCell ref="D3943:E3943"/>
    <mergeCell ref="J3946:K3946"/>
    <mergeCell ref="J3947:K3947"/>
    <mergeCell ref="J3945:K3945"/>
    <mergeCell ref="J3944:K3944"/>
    <mergeCell ref="J3943:K3943"/>
    <mergeCell ref="F3947:G3947"/>
    <mergeCell ref="F3946:G3946"/>
    <mergeCell ref="F3945:G3945"/>
    <mergeCell ref="F3944:G3944"/>
    <mergeCell ref="F3943:G3943"/>
    <mergeCell ref="J3955:K3955"/>
    <mergeCell ref="J3954:K3954"/>
    <mergeCell ref="J3953:K3953"/>
    <mergeCell ref="F3955:G3955"/>
    <mergeCell ref="F3954:G3954"/>
    <mergeCell ref="F3953:G3953"/>
    <mergeCell ref="D3955:E3955"/>
    <mergeCell ref="D3954:E3954"/>
    <mergeCell ref="D3953:E3953"/>
    <mergeCell ref="J3961:K3961"/>
    <mergeCell ref="F3961:G3961"/>
    <mergeCell ref="D3961:E3961"/>
    <mergeCell ref="J3957:K3957"/>
    <mergeCell ref="J3958:K3958"/>
    <mergeCell ref="J3956:K3956"/>
    <mergeCell ref="F3958:G3958"/>
    <mergeCell ref="F3957:G3957"/>
    <mergeCell ref="F3956:G3956"/>
    <mergeCell ref="D3958:E3958"/>
    <mergeCell ref="D3957:E3957"/>
    <mergeCell ref="D3956:E3956"/>
  </mergeCells>
  <conditionalFormatting sqref="B2:D2">
    <cfRule type="dataBar" priority="253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{8EE9018C-409D-43DA-BD4D-34D4BDE7031B}</x14:id>
        </ext>
      </extLst>
    </cfRule>
  </conditionalFormatting>
  <conditionalFormatting sqref="B9:B22 D9:D22 F9:F22 H9:H22">
    <cfRule type="cellIs" dxfId="1379" priority="1375" operator="between">
      <formula>2</formula>
      <formula>2</formula>
    </cfRule>
    <cfRule type="cellIs" dxfId="1378" priority="1376" operator="between">
      <formula>5</formula>
      <formula>5</formula>
    </cfRule>
    <cfRule type="cellIs" dxfId="1377" priority="1377" operator="between">
      <formula>4</formula>
      <formula>4</formula>
    </cfRule>
    <cfRule type="cellIs" dxfId="1376" priority="1378" operator="between">
      <formula>3</formula>
      <formula>3</formula>
    </cfRule>
    <cfRule type="cellIs" dxfId="1375" priority="1379" operator="between">
      <formula>1</formula>
      <formula>1</formula>
    </cfRule>
    <cfRule type="cellIs" dxfId="1374" priority="1380" operator="between">
      <formula>0</formula>
      <formula>0</formula>
    </cfRule>
  </conditionalFormatting>
  <conditionalFormatting sqref="B26:B39 D26:D39 F26:F39 H26:H39">
    <cfRule type="cellIs" dxfId="1373" priority="1369" operator="between">
      <formula>2</formula>
      <formula>2</formula>
    </cfRule>
    <cfRule type="cellIs" dxfId="1372" priority="1370" operator="between">
      <formula>5</formula>
      <formula>5</formula>
    </cfRule>
    <cfRule type="cellIs" dxfId="1371" priority="1371" operator="between">
      <formula>4</formula>
      <formula>4</formula>
    </cfRule>
    <cfRule type="cellIs" dxfId="1370" priority="1372" operator="between">
      <formula>3</formula>
      <formula>3</formula>
    </cfRule>
    <cfRule type="cellIs" dxfId="1369" priority="1373" operator="between">
      <formula>1</formula>
      <formula>1</formula>
    </cfRule>
    <cfRule type="cellIs" dxfId="1368" priority="1374" operator="between">
      <formula>0</formula>
      <formula>0</formula>
    </cfRule>
  </conditionalFormatting>
  <conditionalFormatting sqref="B43:B56 D43:D56 F43:F56 H43:H56">
    <cfRule type="cellIs" dxfId="1367" priority="1363" operator="between">
      <formula>2</formula>
      <formula>2</formula>
    </cfRule>
    <cfRule type="cellIs" dxfId="1366" priority="1364" operator="between">
      <formula>5</formula>
      <formula>5</formula>
    </cfRule>
    <cfRule type="cellIs" dxfId="1365" priority="1365" operator="between">
      <formula>4</formula>
      <formula>4</formula>
    </cfRule>
    <cfRule type="cellIs" dxfId="1364" priority="1366" operator="between">
      <formula>3</formula>
      <formula>3</formula>
    </cfRule>
    <cfRule type="cellIs" dxfId="1363" priority="1367" operator="between">
      <formula>1</formula>
      <formula>1</formula>
    </cfRule>
    <cfRule type="cellIs" dxfId="1362" priority="1368" operator="between">
      <formula>0</formula>
      <formula>0</formula>
    </cfRule>
  </conditionalFormatting>
  <conditionalFormatting sqref="B60:B73 D60:D73 F60:F73 H60:H73">
    <cfRule type="cellIs" dxfId="1361" priority="1357" operator="between">
      <formula>2</formula>
      <formula>2</formula>
    </cfRule>
    <cfRule type="cellIs" dxfId="1360" priority="1358" operator="between">
      <formula>5</formula>
      <formula>5</formula>
    </cfRule>
    <cfRule type="cellIs" dxfId="1359" priority="1359" operator="between">
      <formula>4</formula>
      <formula>4</formula>
    </cfRule>
    <cfRule type="cellIs" dxfId="1358" priority="1360" operator="between">
      <formula>3</formula>
      <formula>3</formula>
    </cfRule>
    <cfRule type="cellIs" dxfId="1357" priority="1361" operator="between">
      <formula>1</formula>
      <formula>1</formula>
    </cfRule>
    <cfRule type="cellIs" dxfId="1356" priority="1362" operator="between">
      <formula>0</formula>
      <formula>0</formula>
    </cfRule>
  </conditionalFormatting>
  <conditionalFormatting sqref="B77:B90 D77:D90 F77:F90 H77:H90">
    <cfRule type="cellIs" dxfId="1355" priority="1351" operator="between">
      <formula>2</formula>
      <formula>2</formula>
    </cfRule>
    <cfRule type="cellIs" dxfId="1354" priority="1352" operator="between">
      <formula>5</formula>
      <formula>5</formula>
    </cfRule>
    <cfRule type="cellIs" dxfId="1353" priority="1353" operator="between">
      <formula>4</formula>
      <formula>4</formula>
    </cfRule>
    <cfRule type="cellIs" dxfId="1352" priority="1354" operator="between">
      <formula>3</formula>
      <formula>3</formula>
    </cfRule>
    <cfRule type="cellIs" dxfId="1351" priority="1355" operator="between">
      <formula>1</formula>
      <formula>1</formula>
    </cfRule>
    <cfRule type="cellIs" dxfId="1350" priority="1356" operator="between">
      <formula>0</formula>
      <formula>0</formula>
    </cfRule>
  </conditionalFormatting>
  <conditionalFormatting sqref="B94:B107 D94:D107 F94:F107 H94:H107">
    <cfRule type="cellIs" dxfId="1349" priority="1345" operator="between">
      <formula>2</formula>
      <formula>2</formula>
    </cfRule>
    <cfRule type="cellIs" dxfId="1348" priority="1346" operator="between">
      <formula>5</formula>
      <formula>5</formula>
    </cfRule>
    <cfRule type="cellIs" dxfId="1347" priority="1347" operator="between">
      <formula>4</formula>
      <formula>4</formula>
    </cfRule>
    <cfRule type="cellIs" dxfId="1346" priority="1348" operator="between">
      <formula>3</formula>
      <formula>3</formula>
    </cfRule>
    <cfRule type="cellIs" dxfId="1345" priority="1349" operator="between">
      <formula>1</formula>
      <formula>1</formula>
    </cfRule>
    <cfRule type="cellIs" dxfId="1344" priority="1350" operator="between">
      <formula>0</formula>
      <formula>0</formula>
    </cfRule>
  </conditionalFormatting>
  <conditionalFormatting sqref="B111:B124 D111:D124 F111:F124 H111:H124">
    <cfRule type="cellIs" dxfId="1343" priority="1339" operator="between">
      <formula>2</formula>
      <formula>2</formula>
    </cfRule>
    <cfRule type="cellIs" dxfId="1342" priority="1340" operator="between">
      <formula>5</formula>
      <formula>5</formula>
    </cfRule>
    <cfRule type="cellIs" dxfId="1341" priority="1341" operator="between">
      <formula>4</formula>
      <formula>4</formula>
    </cfRule>
    <cfRule type="cellIs" dxfId="1340" priority="1342" operator="between">
      <formula>3</formula>
      <formula>3</formula>
    </cfRule>
    <cfRule type="cellIs" dxfId="1339" priority="1343" operator="between">
      <formula>1</formula>
      <formula>1</formula>
    </cfRule>
    <cfRule type="cellIs" dxfId="1338" priority="1344" operator="between">
      <formula>0</formula>
      <formula>0</formula>
    </cfRule>
  </conditionalFormatting>
  <conditionalFormatting sqref="B128:B141 D128:D141 F128:F141 H128:H141">
    <cfRule type="cellIs" dxfId="1337" priority="1333" operator="between">
      <formula>2</formula>
      <formula>2</formula>
    </cfRule>
    <cfRule type="cellIs" dxfId="1336" priority="1334" operator="between">
      <formula>5</formula>
      <formula>5</formula>
    </cfRule>
    <cfRule type="cellIs" dxfId="1335" priority="1335" operator="between">
      <formula>4</formula>
      <formula>4</formula>
    </cfRule>
    <cfRule type="cellIs" dxfId="1334" priority="1336" operator="between">
      <formula>3</formula>
      <formula>3</formula>
    </cfRule>
    <cfRule type="cellIs" dxfId="1333" priority="1337" operator="between">
      <formula>1</formula>
      <formula>1</formula>
    </cfRule>
    <cfRule type="cellIs" dxfId="1332" priority="1338" operator="between">
      <formula>0</formula>
      <formula>0</formula>
    </cfRule>
  </conditionalFormatting>
  <conditionalFormatting sqref="B145:B158 D145:D158 F145:F158 H145:H158">
    <cfRule type="cellIs" dxfId="1331" priority="1327" operator="between">
      <formula>2</formula>
      <formula>2</formula>
    </cfRule>
    <cfRule type="cellIs" dxfId="1330" priority="1328" operator="between">
      <formula>5</formula>
      <formula>5</formula>
    </cfRule>
    <cfRule type="cellIs" dxfId="1329" priority="1329" operator="between">
      <formula>4</formula>
      <formula>4</formula>
    </cfRule>
    <cfRule type="cellIs" dxfId="1328" priority="1330" operator="between">
      <formula>3</formula>
      <formula>3</formula>
    </cfRule>
    <cfRule type="cellIs" dxfId="1327" priority="1331" operator="between">
      <formula>1</formula>
      <formula>1</formula>
    </cfRule>
    <cfRule type="cellIs" dxfId="1326" priority="1332" operator="between">
      <formula>0</formula>
      <formula>0</formula>
    </cfRule>
  </conditionalFormatting>
  <conditionalFormatting sqref="B162:B175 D162:D175 F162:F175 H162:H175">
    <cfRule type="cellIs" dxfId="1325" priority="1321" operator="between">
      <formula>2</formula>
      <formula>2</formula>
    </cfRule>
    <cfRule type="cellIs" dxfId="1324" priority="1322" operator="between">
      <formula>5</formula>
      <formula>5</formula>
    </cfRule>
    <cfRule type="cellIs" dxfId="1323" priority="1323" operator="between">
      <formula>4</formula>
      <formula>4</formula>
    </cfRule>
    <cfRule type="cellIs" dxfId="1322" priority="1324" operator="between">
      <formula>3</formula>
      <formula>3</formula>
    </cfRule>
    <cfRule type="cellIs" dxfId="1321" priority="1325" operator="between">
      <formula>1</formula>
      <formula>1</formula>
    </cfRule>
    <cfRule type="cellIs" dxfId="1320" priority="1326" operator="between">
      <formula>0</formula>
      <formula>0</formula>
    </cfRule>
  </conditionalFormatting>
  <conditionalFormatting sqref="B179:B192 D179:D192 F179:F192 H179:H192">
    <cfRule type="cellIs" dxfId="1319" priority="1315" operator="between">
      <formula>2</formula>
      <formula>2</formula>
    </cfRule>
    <cfRule type="cellIs" dxfId="1318" priority="1316" operator="between">
      <formula>5</formula>
      <formula>5</formula>
    </cfRule>
    <cfRule type="cellIs" dxfId="1317" priority="1317" operator="between">
      <formula>4</formula>
      <formula>4</formula>
    </cfRule>
    <cfRule type="cellIs" dxfId="1316" priority="1318" operator="between">
      <formula>3</formula>
      <formula>3</formula>
    </cfRule>
    <cfRule type="cellIs" dxfId="1315" priority="1319" operator="between">
      <formula>1</formula>
      <formula>1</formula>
    </cfRule>
    <cfRule type="cellIs" dxfId="1314" priority="1320" operator="between">
      <formula>0</formula>
      <formula>0</formula>
    </cfRule>
  </conditionalFormatting>
  <conditionalFormatting sqref="B196:B209 D196:D209 F196:F209 H196:H209">
    <cfRule type="cellIs" dxfId="1313" priority="1309" operator="between">
      <formula>2</formula>
      <formula>2</formula>
    </cfRule>
    <cfRule type="cellIs" dxfId="1312" priority="1310" operator="between">
      <formula>5</formula>
      <formula>5</formula>
    </cfRule>
    <cfRule type="cellIs" dxfId="1311" priority="1311" operator="between">
      <formula>4</formula>
      <formula>4</formula>
    </cfRule>
    <cfRule type="cellIs" dxfId="1310" priority="1312" operator="between">
      <formula>3</formula>
      <formula>3</formula>
    </cfRule>
    <cfRule type="cellIs" dxfId="1309" priority="1313" operator="between">
      <formula>1</formula>
      <formula>1</formula>
    </cfRule>
    <cfRule type="cellIs" dxfId="1308" priority="1314" operator="between">
      <formula>0</formula>
      <formula>0</formula>
    </cfRule>
  </conditionalFormatting>
  <conditionalFormatting sqref="B213:B226 D213:D226 F213:F226 H213:H226">
    <cfRule type="cellIs" dxfId="1307" priority="1303" operator="between">
      <formula>2</formula>
      <formula>2</formula>
    </cfRule>
    <cfRule type="cellIs" dxfId="1306" priority="1304" operator="between">
      <formula>5</formula>
      <formula>5</formula>
    </cfRule>
    <cfRule type="cellIs" dxfId="1305" priority="1305" operator="between">
      <formula>4</formula>
      <formula>4</formula>
    </cfRule>
    <cfRule type="cellIs" dxfId="1304" priority="1306" operator="between">
      <formula>3</formula>
      <formula>3</formula>
    </cfRule>
    <cfRule type="cellIs" dxfId="1303" priority="1307" operator="between">
      <formula>1</formula>
      <formula>1</formula>
    </cfRule>
    <cfRule type="cellIs" dxfId="1302" priority="1308" operator="between">
      <formula>0</formula>
      <formula>0</formula>
    </cfRule>
  </conditionalFormatting>
  <conditionalFormatting sqref="B230:B243 D230:D243 F230:F243 H230:H243">
    <cfRule type="cellIs" dxfId="1301" priority="1297" operator="between">
      <formula>2</formula>
      <formula>2</formula>
    </cfRule>
    <cfRule type="cellIs" dxfId="1300" priority="1298" operator="between">
      <formula>5</formula>
      <formula>5</formula>
    </cfRule>
    <cfRule type="cellIs" dxfId="1299" priority="1299" operator="between">
      <formula>4</formula>
      <formula>4</formula>
    </cfRule>
    <cfRule type="cellIs" dxfId="1298" priority="1300" operator="between">
      <formula>3</formula>
      <formula>3</formula>
    </cfRule>
    <cfRule type="cellIs" dxfId="1297" priority="1301" operator="between">
      <formula>1</formula>
      <formula>1</formula>
    </cfRule>
    <cfRule type="cellIs" dxfId="1296" priority="1302" operator="between">
      <formula>0</formula>
      <formula>0</formula>
    </cfRule>
  </conditionalFormatting>
  <conditionalFormatting sqref="B247:B260 D247:D260 F247:F260 H247:H260">
    <cfRule type="cellIs" dxfId="1295" priority="1291" operator="between">
      <formula>2</formula>
      <formula>2</formula>
    </cfRule>
    <cfRule type="cellIs" dxfId="1294" priority="1292" operator="between">
      <formula>5</formula>
      <formula>5</formula>
    </cfRule>
    <cfRule type="cellIs" dxfId="1293" priority="1293" operator="between">
      <formula>4</formula>
      <formula>4</formula>
    </cfRule>
    <cfRule type="cellIs" dxfId="1292" priority="1294" operator="between">
      <formula>3</formula>
      <formula>3</formula>
    </cfRule>
    <cfRule type="cellIs" dxfId="1291" priority="1295" operator="between">
      <formula>1</formula>
      <formula>1</formula>
    </cfRule>
    <cfRule type="cellIs" dxfId="1290" priority="1296" operator="between">
      <formula>0</formula>
      <formula>0</formula>
    </cfRule>
  </conditionalFormatting>
  <conditionalFormatting sqref="B264:B277 D264:D277 F264:F277 H264:H277">
    <cfRule type="cellIs" dxfId="1289" priority="1285" operator="between">
      <formula>2</formula>
      <formula>2</formula>
    </cfRule>
    <cfRule type="cellIs" dxfId="1288" priority="1286" operator="between">
      <formula>5</formula>
      <formula>5</formula>
    </cfRule>
    <cfRule type="cellIs" dxfId="1287" priority="1287" operator="between">
      <formula>4</formula>
      <formula>4</formula>
    </cfRule>
    <cfRule type="cellIs" dxfId="1286" priority="1288" operator="between">
      <formula>3</formula>
      <formula>3</formula>
    </cfRule>
    <cfRule type="cellIs" dxfId="1285" priority="1289" operator="between">
      <formula>1</formula>
      <formula>1</formula>
    </cfRule>
    <cfRule type="cellIs" dxfId="1284" priority="1290" operator="between">
      <formula>0</formula>
      <formula>0</formula>
    </cfRule>
  </conditionalFormatting>
  <conditionalFormatting sqref="B281:B294 D281:D294 F281:F294 H281:H294">
    <cfRule type="cellIs" dxfId="1283" priority="1279" operator="between">
      <formula>2</formula>
      <formula>2</formula>
    </cfRule>
    <cfRule type="cellIs" dxfId="1282" priority="1280" operator="between">
      <formula>5</formula>
      <formula>5</formula>
    </cfRule>
    <cfRule type="cellIs" dxfId="1281" priority="1281" operator="between">
      <formula>4</formula>
      <formula>4</formula>
    </cfRule>
    <cfRule type="cellIs" dxfId="1280" priority="1282" operator="between">
      <formula>3</formula>
      <formula>3</formula>
    </cfRule>
    <cfRule type="cellIs" dxfId="1279" priority="1283" operator="between">
      <formula>1</formula>
      <formula>1</formula>
    </cfRule>
    <cfRule type="cellIs" dxfId="1278" priority="1284" operator="between">
      <formula>0</formula>
      <formula>0</formula>
    </cfRule>
  </conditionalFormatting>
  <conditionalFormatting sqref="B298:B311 D298:D311 F298:F311 H298:H311">
    <cfRule type="cellIs" dxfId="1277" priority="1273" operator="between">
      <formula>2</formula>
      <formula>2</formula>
    </cfRule>
    <cfRule type="cellIs" dxfId="1276" priority="1274" operator="between">
      <formula>5</formula>
      <formula>5</formula>
    </cfRule>
    <cfRule type="cellIs" dxfId="1275" priority="1275" operator="between">
      <formula>4</formula>
      <formula>4</formula>
    </cfRule>
    <cfRule type="cellIs" dxfId="1274" priority="1276" operator="between">
      <formula>3</formula>
      <formula>3</formula>
    </cfRule>
    <cfRule type="cellIs" dxfId="1273" priority="1277" operator="between">
      <formula>1</formula>
      <formula>1</formula>
    </cfRule>
    <cfRule type="cellIs" dxfId="1272" priority="1278" operator="between">
      <formula>0</formula>
      <formula>0</formula>
    </cfRule>
  </conditionalFormatting>
  <conditionalFormatting sqref="B315:B328 D315:D328 F315:F328 H315:H328">
    <cfRule type="cellIs" dxfId="1271" priority="1267" operator="between">
      <formula>2</formula>
      <formula>2</formula>
    </cfRule>
    <cfRule type="cellIs" dxfId="1270" priority="1268" operator="between">
      <formula>5</formula>
      <formula>5</formula>
    </cfRule>
    <cfRule type="cellIs" dxfId="1269" priority="1269" operator="between">
      <formula>4</formula>
      <formula>4</formula>
    </cfRule>
    <cfRule type="cellIs" dxfId="1268" priority="1270" operator="between">
      <formula>3</formula>
      <formula>3</formula>
    </cfRule>
    <cfRule type="cellIs" dxfId="1267" priority="1271" operator="between">
      <formula>1</formula>
      <formula>1</formula>
    </cfRule>
    <cfRule type="cellIs" dxfId="1266" priority="1272" operator="between">
      <formula>0</formula>
      <formula>0</formula>
    </cfRule>
  </conditionalFormatting>
  <conditionalFormatting sqref="B332:B345 D332:D345 F332:F345 H332:H345">
    <cfRule type="cellIs" dxfId="1265" priority="1261" operator="between">
      <formula>2</formula>
      <formula>2</formula>
    </cfRule>
    <cfRule type="cellIs" dxfId="1264" priority="1262" operator="between">
      <formula>5</formula>
      <formula>5</formula>
    </cfRule>
    <cfRule type="cellIs" dxfId="1263" priority="1263" operator="between">
      <formula>4</formula>
      <formula>4</formula>
    </cfRule>
    <cfRule type="cellIs" dxfId="1262" priority="1264" operator="between">
      <formula>3</formula>
      <formula>3</formula>
    </cfRule>
    <cfRule type="cellIs" dxfId="1261" priority="1265" operator="between">
      <formula>1</formula>
      <formula>1</formula>
    </cfRule>
    <cfRule type="cellIs" dxfId="1260" priority="1266" operator="between">
      <formula>0</formula>
      <formula>0</formula>
    </cfRule>
  </conditionalFormatting>
  <conditionalFormatting sqref="B349:B362 D349:D362 F349:F362 H349:H362">
    <cfRule type="cellIs" dxfId="1259" priority="1255" operator="between">
      <formula>2</formula>
      <formula>2</formula>
    </cfRule>
    <cfRule type="cellIs" dxfId="1258" priority="1256" operator="between">
      <formula>5</formula>
      <formula>5</formula>
    </cfRule>
    <cfRule type="cellIs" dxfId="1257" priority="1257" operator="between">
      <formula>4</formula>
      <formula>4</formula>
    </cfRule>
    <cfRule type="cellIs" dxfId="1256" priority="1258" operator="between">
      <formula>3</formula>
      <formula>3</formula>
    </cfRule>
    <cfRule type="cellIs" dxfId="1255" priority="1259" operator="between">
      <formula>1</formula>
      <formula>1</formula>
    </cfRule>
    <cfRule type="cellIs" dxfId="1254" priority="1260" operator="between">
      <formula>0</formula>
      <formula>0</formula>
    </cfRule>
  </conditionalFormatting>
  <conditionalFormatting sqref="B366:B379 D366:D379 H366:H379 F366:F379">
    <cfRule type="cellIs" dxfId="1253" priority="1249" operator="between">
      <formula>2</formula>
      <formula>2</formula>
    </cfRule>
    <cfRule type="cellIs" dxfId="1252" priority="1250" operator="between">
      <formula>5</formula>
      <formula>5</formula>
    </cfRule>
    <cfRule type="cellIs" dxfId="1251" priority="1251" operator="between">
      <formula>4</formula>
      <formula>4</formula>
    </cfRule>
    <cfRule type="cellIs" dxfId="1250" priority="1252" operator="between">
      <formula>3</formula>
      <formula>3</formula>
    </cfRule>
    <cfRule type="cellIs" dxfId="1249" priority="1253" operator="between">
      <formula>1</formula>
      <formula>1</formula>
    </cfRule>
    <cfRule type="cellIs" dxfId="1248" priority="1254" operator="between">
      <formula>0</formula>
      <formula>0</formula>
    </cfRule>
  </conditionalFormatting>
  <conditionalFormatting sqref="B383:B396 D383:D396 H383:H396 F383:F396">
    <cfRule type="cellIs" dxfId="1247" priority="1243" operator="between">
      <formula>2</formula>
      <formula>2</formula>
    </cfRule>
    <cfRule type="cellIs" dxfId="1246" priority="1244" operator="between">
      <formula>5</formula>
      <formula>5</formula>
    </cfRule>
    <cfRule type="cellIs" dxfId="1245" priority="1245" operator="between">
      <formula>4</formula>
      <formula>4</formula>
    </cfRule>
    <cfRule type="cellIs" dxfId="1244" priority="1246" operator="between">
      <formula>3</formula>
      <formula>3</formula>
    </cfRule>
    <cfRule type="cellIs" dxfId="1243" priority="1247" operator="between">
      <formula>1</formula>
      <formula>1</formula>
    </cfRule>
    <cfRule type="cellIs" dxfId="1242" priority="1248" operator="between">
      <formula>0</formula>
      <formula>0</formula>
    </cfRule>
  </conditionalFormatting>
  <conditionalFormatting sqref="B400:B413 D400:D413 H400:H413 F400:F413">
    <cfRule type="cellIs" dxfId="1241" priority="1237" operator="between">
      <formula>2</formula>
      <formula>2</formula>
    </cfRule>
    <cfRule type="cellIs" dxfId="1240" priority="1238" operator="between">
      <formula>5</formula>
      <formula>5</formula>
    </cfRule>
    <cfRule type="cellIs" dxfId="1239" priority="1239" operator="between">
      <formula>4</formula>
      <formula>4</formula>
    </cfRule>
    <cfRule type="cellIs" dxfId="1238" priority="1240" operator="between">
      <formula>3</formula>
      <formula>3</formula>
    </cfRule>
    <cfRule type="cellIs" dxfId="1237" priority="1241" operator="between">
      <formula>1</formula>
      <formula>1</formula>
    </cfRule>
    <cfRule type="cellIs" dxfId="1236" priority="1242" operator="between">
      <formula>0</formula>
      <formula>0</formula>
    </cfRule>
  </conditionalFormatting>
  <conditionalFormatting sqref="B417:B430 D417:D430 H417:H430 F417:F430">
    <cfRule type="cellIs" dxfId="1235" priority="1231" operator="between">
      <formula>2</formula>
      <formula>2</formula>
    </cfRule>
    <cfRule type="cellIs" dxfId="1234" priority="1232" operator="between">
      <formula>5</formula>
      <formula>5</formula>
    </cfRule>
    <cfRule type="cellIs" dxfId="1233" priority="1233" operator="between">
      <formula>4</formula>
      <formula>4</formula>
    </cfRule>
    <cfRule type="cellIs" dxfId="1232" priority="1234" operator="between">
      <formula>3</formula>
      <formula>3</formula>
    </cfRule>
    <cfRule type="cellIs" dxfId="1231" priority="1235" operator="between">
      <formula>1</formula>
      <formula>1</formula>
    </cfRule>
    <cfRule type="cellIs" dxfId="1230" priority="1236" operator="between">
      <formula>0</formula>
      <formula>0</formula>
    </cfRule>
  </conditionalFormatting>
  <conditionalFormatting sqref="B434:B447 D434:D447 H434:H447 F434:F447">
    <cfRule type="cellIs" dxfId="1229" priority="1225" operator="between">
      <formula>2</formula>
      <formula>2</formula>
    </cfRule>
    <cfRule type="cellIs" dxfId="1228" priority="1226" operator="between">
      <formula>5</formula>
      <formula>5</formula>
    </cfRule>
    <cfRule type="cellIs" dxfId="1227" priority="1227" operator="between">
      <formula>4</formula>
      <formula>4</formula>
    </cfRule>
    <cfRule type="cellIs" dxfId="1226" priority="1228" operator="between">
      <formula>3</formula>
      <formula>3</formula>
    </cfRule>
    <cfRule type="cellIs" dxfId="1225" priority="1229" operator="between">
      <formula>1</formula>
      <formula>1</formula>
    </cfRule>
    <cfRule type="cellIs" dxfId="1224" priority="1230" operator="between">
      <formula>0</formula>
      <formula>0</formula>
    </cfRule>
  </conditionalFormatting>
  <conditionalFormatting sqref="B451:B464 D451:D464 H451:H464 F451:F464">
    <cfRule type="cellIs" dxfId="1223" priority="1219" operator="between">
      <formula>2</formula>
      <formula>2</formula>
    </cfRule>
    <cfRule type="cellIs" dxfId="1222" priority="1220" operator="between">
      <formula>5</formula>
      <formula>5</formula>
    </cfRule>
    <cfRule type="cellIs" dxfId="1221" priority="1221" operator="between">
      <formula>4</formula>
      <formula>4</formula>
    </cfRule>
    <cfRule type="cellIs" dxfId="1220" priority="1222" operator="between">
      <formula>3</formula>
      <formula>3</formula>
    </cfRule>
    <cfRule type="cellIs" dxfId="1219" priority="1223" operator="between">
      <formula>1</formula>
      <formula>1</formula>
    </cfRule>
    <cfRule type="cellIs" dxfId="1218" priority="1224" operator="between">
      <formula>0</formula>
      <formula>0</formula>
    </cfRule>
  </conditionalFormatting>
  <conditionalFormatting sqref="B468:B481 D468:D481 H468:H481 F468:F481">
    <cfRule type="cellIs" dxfId="1217" priority="1213" operator="between">
      <formula>2</formula>
      <formula>2</formula>
    </cfRule>
    <cfRule type="cellIs" dxfId="1216" priority="1214" operator="between">
      <formula>5</formula>
      <formula>5</formula>
    </cfRule>
    <cfRule type="cellIs" dxfId="1215" priority="1215" operator="between">
      <formula>4</formula>
      <formula>4</formula>
    </cfRule>
    <cfRule type="cellIs" dxfId="1214" priority="1216" operator="between">
      <formula>3</formula>
      <formula>3</formula>
    </cfRule>
    <cfRule type="cellIs" dxfId="1213" priority="1217" operator="between">
      <formula>1</formula>
      <formula>1</formula>
    </cfRule>
    <cfRule type="cellIs" dxfId="1212" priority="1218" operator="between">
      <formula>0</formula>
      <formula>0</formula>
    </cfRule>
  </conditionalFormatting>
  <conditionalFormatting sqref="B485:B498 D485:D498 H485:H498 F485:F498">
    <cfRule type="cellIs" dxfId="1211" priority="1207" operator="between">
      <formula>2</formula>
      <formula>2</formula>
    </cfRule>
    <cfRule type="cellIs" dxfId="1210" priority="1208" operator="between">
      <formula>5</formula>
      <formula>5</formula>
    </cfRule>
    <cfRule type="cellIs" dxfId="1209" priority="1209" operator="between">
      <formula>4</formula>
      <formula>4</formula>
    </cfRule>
    <cfRule type="cellIs" dxfId="1208" priority="1210" operator="between">
      <formula>3</formula>
      <formula>3</formula>
    </cfRule>
    <cfRule type="cellIs" dxfId="1207" priority="1211" operator="between">
      <formula>1</formula>
      <formula>1</formula>
    </cfRule>
    <cfRule type="cellIs" dxfId="1206" priority="1212" operator="between">
      <formula>0</formula>
      <formula>0</formula>
    </cfRule>
  </conditionalFormatting>
  <conditionalFormatting sqref="B502:B515 D502:D515 H502:H515 F502:F515">
    <cfRule type="cellIs" dxfId="1205" priority="1201" operator="between">
      <formula>2</formula>
      <formula>2</formula>
    </cfRule>
    <cfRule type="cellIs" dxfId="1204" priority="1202" operator="between">
      <formula>5</formula>
      <formula>5</formula>
    </cfRule>
    <cfRule type="cellIs" dxfId="1203" priority="1203" operator="between">
      <formula>4</formula>
      <formula>4</formula>
    </cfRule>
    <cfRule type="cellIs" dxfId="1202" priority="1204" operator="between">
      <formula>3</formula>
      <formula>3</formula>
    </cfRule>
    <cfRule type="cellIs" dxfId="1201" priority="1205" operator="between">
      <formula>1</formula>
      <formula>1</formula>
    </cfRule>
    <cfRule type="cellIs" dxfId="1200" priority="1206" operator="between">
      <formula>0</formula>
      <formula>0</formula>
    </cfRule>
  </conditionalFormatting>
  <conditionalFormatting sqref="B519:B532 D519:D532 H519:H532 F519:F532">
    <cfRule type="cellIs" dxfId="1199" priority="1195" operator="between">
      <formula>2</formula>
      <formula>2</formula>
    </cfRule>
    <cfRule type="cellIs" dxfId="1198" priority="1196" operator="between">
      <formula>5</formula>
      <formula>5</formula>
    </cfRule>
    <cfRule type="cellIs" dxfId="1197" priority="1197" operator="between">
      <formula>4</formula>
      <formula>4</formula>
    </cfRule>
    <cfRule type="cellIs" dxfId="1196" priority="1198" operator="between">
      <formula>3</formula>
      <formula>3</formula>
    </cfRule>
    <cfRule type="cellIs" dxfId="1195" priority="1199" operator="between">
      <formula>1</formula>
      <formula>1</formula>
    </cfRule>
    <cfRule type="cellIs" dxfId="1194" priority="1200" operator="between">
      <formula>0</formula>
      <formula>0</formula>
    </cfRule>
  </conditionalFormatting>
  <conditionalFormatting sqref="B536:B549 D536:D549 H536:H549 F536:F549">
    <cfRule type="cellIs" dxfId="1193" priority="1189" operator="between">
      <formula>2</formula>
      <formula>2</formula>
    </cfRule>
    <cfRule type="cellIs" dxfId="1192" priority="1190" operator="between">
      <formula>5</formula>
      <formula>5</formula>
    </cfRule>
    <cfRule type="cellIs" dxfId="1191" priority="1191" operator="between">
      <formula>4</formula>
      <formula>4</formula>
    </cfRule>
    <cfRule type="cellIs" dxfId="1190" priority="1192" operator="between">
      <formula>3</formula>
      <formula>3</formula>
    </cfRule>
    <cfRule type="cellIs" dxfId="1189" priority="1193" operator="between">
      <formula>1</formula>
      <formula>1</formula>
    </cfRule>
    <cfRule type="cellIs" dxfId="1188" priority="1194" operator="between">
      <formula>0</formula>
      <formula>0</formula>
    </cfRule>
  </conditionalFormatting>
  <conditionalFormatting sqref="B553:B566 D553:D566 H553:H566 F553:F566">
    <cfRule type="cellIs" dxfId="1187" priority="1183" operator="between">
      <formula>2</formula>
      <formula>2</formula>
    </cfRule>
    <cfRule type="cellIs" dxfId="1186" priority="1184" operator="between">
      <formula>5</formula>
      <formula>5</formula>
    </cfRule>
    <cfRule type="cellIs" dxfId="1185" priority="1185" operator="between">
      <formula>4</formula>
      <formula>4</formula>
    </cfRule>
    <cfRule type="cellIs" dxfId="1184" priority="1186" operator="between">
      <formula>3</formula>
      <formula>3</formula>
    </cfRule>
    <cfRule type="cellIs" dxfId="1183" priority="1187" operator="between">
      <formula>1</formula>
      <formula>1</formula>
    </cfRule>
    <cfRule type="cellIs" dxfId="1182" priority="1188" operator="between">
      <formula>0</formula>
      <formula>0</formula>
    </cfRule>
  </conditionalFormatting>
  <conditionalFormatting sqref="B570:B583 D570:D583 H570:H583 F570:F583">
    <cfRule type="cellIs" dxfId="1181" priority="1177" operator="between">
      <formula>2</formula>
      <formula>2</formula>
    </cfRule>
    <cfRule type="cellIs" dxfId="1180" priority="1178" operator="between">
      <formula>5</formula>
      <formula>5</formula>
    </cfRule>
    <cfRule type="cellIs" dxfId="1179" priority="1179" operator="between">
      <formula>4</formula>
      <formula>4</formula>
    </cfRule>
    <cfRule type="cellIs" dxfId="1178" priority="1180" operator="between">
      <formula>3</formula>
      <formula>3</formula>
    </cfRule>
    <cfRule type="cellIs" dxfId="1177" priority="1181" operator="between">
      <formula>1</formula>
      <formula>1</formula>
    </cfRule>
    <cfRule type="cellIs" dxfId="1176" priority="1182" operator="between">
      <formula>0</formula>
      <formula>0</formula>
    </cfRule>
  </conditionalFormatting>
  <conditionalFormatting sqref="B587:B600 D587:D600 H587:H600 F587:F600">
    <cfRule type="cellIs" dxfId="1175" priority="1171" operator="between">
      <formula>2</formula>
      <formula>2</formula>
    </cfRule>
    <cfRule type="cellIs" dxfId="1174" priority="1172" operator="between">
      <formula>5</formula>
      <formula>5</formula>
    </cfRule>
    <cfRule type="cellIs" dxfId="1173" priority="1173" operator="between">
      <formula>4</formula>
      <formula>4</formula>
    </cfRule>
    <cfRule type="cellIs" dxfId="1172" priority="1174" operator="between">
      <formula>3</formula>
      <formula>3</formula>
    </cfRule>
    <cfRule type="cellIs" dxfId="1171" priority="1175" operator="between">
      <formula>1</formula>
      <formula>1</formula>
    </cfRule>
    <cfRule type="cellIs" dxfId="1170" priority="1176" operator="between">
      <formula>0</formula>
      <formula>0</formula>
    </cfRule>
  </conditionalFormatting>
  <conditionalFormatting sqref="B604:B617 D604:D617 H604:H617 F604:F617">
    <cfRule type="cellIs" dxfId="1169" priority="1165" operator="between">
      <formula>2</formula>
      <formula>2</formula>
    </cfRule>
    <cfRule type="cellIs" dxfId="1168" priority="1166" operator="between">
      <formula>5</formula>
      <formula>5</formula>
    </cfRule>
    <cfRule type="cellIs" dxfId="1167" priority="1167" operator="between">
      <formula>4</formula>
      <formula>4</formula>
    </cfRule>
    <cfRule type="cellIs" dxfId="1166" priority="1168" operator="between">
      <formula>3</formula>
      <formula>3</formula>
    </cfRule>
    <cfRule type="cellIs" dxfId="1165" priority="1169" operator="between">
      <formula>1</formula>
      <formula>1</formula>
    </cfRule>
    <cfRule type="cellIs" dxfId="1164" priority="1170" operator="between">
      <formula>0</formula>
      <formula>0</formula>
    </cfRule>
  </conditionalFormatting>
  <conditionalFormatting sqref="B621:B634 D621:D634 H621:H634 F621:F634">
    <cfRule type="cellIs" dxfId="1163" priority="1159" operator="between">
      <formula>2</formula>
      <formula>2</formula>
    </cfRule>
    <cfRule type="cellIs" dxfId="1162" priority="1160" operator="between">
      <formula>5</formula>
      <formula>5</formula>
    </cfRule>
    <cfRule type="cellIs" dxfId="1161" priority="1161" operator="between">
      <formula>4</formula>
      <formula>4</formula>
    </cfRule>
    <cfRule type="cellIs" dxfId="1160" priority="1162" operator="between">
      <formula>3</formula>
      <formula>3</formula>
    </cfRule>
    <cfRule type="cellIs" dxfId="1159" priority="1163" operator="between">
      <formula>1</formula>
      <formula>1</formula>
    </cfRule>
    <cfRule type="cellIs" dxfId="1158" priority="1164" operator="between">
      <formula>0</formula>
      <formula>0</formula>
    </cfRule>
  </conditionalFormatting>
  <conditionalFormatting sqref="B638:B651 D638:D651 H638:H651 F638:F651">
    <cfRule type="cellIs" dxfId="1157" priority="1153" operator="between">
      <formula>2</formula>
      <formula>2</formula>
    </cfRule>
    <cfRule type="cellIs" dxfId="1156" priority="1154" operator="between">
      <formula>5</formula>
      <formula>5</formula>
    </cfRule>
    <cfRule type="cellIs" dxfId="1155" priority="1155" operator="between">
      <formula>4</formula>
      <formula>4</formula>
    </cfRule>
    <cfRule type="cellIs" dxfId="1154" priority="1156" operator="between">
      <formula>3</formula>
      <formula>3</formula>
    </cfRule>
    <cfRule type="cellIs" dxfId="1153" priority="1157" operator="between">
      <formula>1</formula>
      <formula>1</formula>
    </cfRule>
    <cfRule type="cellIs" dxfId="1152" priority="1158" operator="between">
      <formula>0</formula>
      <formula>0</formula>
    </cfRule>
  </conditionalFormatting>
  <conditionalFormatting sqref="B655:B668 D655:D668 H655:H668 F655:F668">
    <cfRule type="cellIs" dxfId="1151" priority="1147" operator="between">
      <formula>2</formula>
      <formula>2</formula>
    </cfRule>
    <cfRule type="cellIs" dxfId="1150" priority="1148" operator="between">
      <formula>5</formula>
      <formula>5</formula>
    </cfRule>
    <cfRule type="cellIs" dxfId="1149" priority="1149" operator="between">
      <formula>4</formula>
      <formula>4</formula>
    </cfRule>
    <cfRule type="cellIs" dxfId="1148" priority="1150" operator="between">
      <formula>3</formula>
      <formula>3</formula>
    </cfRule>
    <cfRule type="cellIs" dxfId="1147" priority="1151" operator="between">
      <formula>1</formula>
      <formula>1</formula>
    </cfRule>
    <cfRule type="cellIs" dxfId="1146" priority="1152" operator="between">
      <formula>0</formula>
      <formula>0</formula>
    </cfRule>
  </conditionalFormatting>
  <conditionalFormatting sqref="B672:B685 D672:D685 H672:H685 F672:F685">
    <cfRule type="cellIs" dxfId="1145" priority="1141" operator="between">
      <formula>2</formula>
      <formula>2</formula>
    </cfRule>
    <cfRule type="cellIs" dxfId="1144" priority="1142" operator="between">
      <formula>5</formula>
      <formula>5</formula>
    </cfRule>
    <cfRule type="cellIs" dxfId="1143" priority="1143" operator="between">
      <formula>4</formula>
      <formula>4</formula>
    </cfRule>
    <cfRule type="cellIs" dxfId="1142" priority="1144" operator="between">
      <formula>3</formula>
      <formula>3</formula>
    </cfRule>
    <cfRule type="cellIs" dxfId="1141" priority="1145" operator="between">
      <formula>1</formula>
      <formula>1</formula>
    </cfRule>
    <cfRule type="cellIs" dxfId="1140" priority="1146" operator="between">
      <formula>0</formula>
      <formula>0</formula>
    </cfRule>
  </conditionalFormatting>
  <conditionalFormatting sqref="B689:B702 D689:D702 H689:H702 F689:F702">
    <cfRule type="cellIs" dxfId="1139" priority="1135" operator="between">
      <formula>2</formula>
      <formula>2</formula>
    </cfRule>
    <cfRule type="cellIs" dxfId="1138" priority="1136" operator="between">
      <formula>5</formula>
      <formula>5</formula>
    </cfRule>
    <cfRule type="cellIs" dxfId="1137" priority="1137" operator="between">
      <formula>4</formula>
      <formula>4</formula>
    </cfRule>
    <cfRule type="cellIs" dxfId="1136" priority="1138" operator="between">
      <formula>3</formula>
      <formula>3</formula>
    </cfRule>
    <cfRule type="cellIs" dxfId="1135" priority="1139" operator="between">
      <formula>1</formula>
      <formula>1</formula>
    </cfRule>
    <cfRule type="cellIs" dxfId="1134" priority="1140" operator="between">
      <formula>0</formula>
      <formula>0</formula>
    </cfRule>
  </conditionalFormatting>
  <conditionalFormatting sqref="B706:B719 D706:D719 H706:H719 F706:F719">
    <cfRule type="cellIs" dxfId="1133" priority="1129" operator="between">
      <formula>2</formula>
      <formula>2</formula>
    </cfRule>
    <cfRule type="cellIs" dxfId="1132" priority="1130" operator="between">
      <formula>5</formula>
      <formula>5</formula>
    </cfRule>
    <cfRule type="cellIs" dxfId="1131" priority="1131" operator="between">
      <formula>4</formula>
      <formula>4</formula>
    </cfRule>
    <cfRule type="cellIs" dxfId="1130" priority="1132" operator="between">
      <formula>3</formula>
      <formula>3</formula>
    </cfRule>
    <cfRule type="cellIs" dxfId="1129" priority="1133" operator="between">
      <formula>1</formula>
      <formula>1</formula>
    </cfRule>
    <cfRule type="cellIs" dxfId="1128" priority="1134" operator="between">
      <formula>0</formula>
      <formula>0</formula>
    </cfRule>
  </conditionalFormatting>
  <conditionalFormatting sqref="B723:B736 D723:D736 H723:H736 F723:F736">
    <cfRule type="cellIs" dxfId="1127" priority="1123" operator="between">
      <formula>2</formula>
      <formula>2</formula>
    </cfRule>
    <cfRule type="cellIs" dxfId="1126" priority="1124" operator="between">
      <formula>5</formula>
      <formula>5</formula>
    </cfRule>
    <cfRule type="cellIs" dxfId="1125" priority="1125" operator="between">
      <formula>4</formula>
      <formula>4</formula>
    </cfRule>
    <cfRule type="cellIs" dxfId="1124" priority="1126" operator="between">
      <formula>3</formula>
      <formula>3</formula>
    </cfRule>
    <cfRule type="cellIs" dxfId="1123" priority="1127" operator="between">
      <formula>1</formula>
      <formula>1</formula>
    </cfRule>
    <cfRule type="cellIs" dxfId="1122" priority="1128" operator="between">
      <formula>0</formula>
      <formula>0</formula>
    </cfRule>
  </conditionalFormatting>
  <conditionalFormatting sqref="B740:B753 D740:D753 H740:H753 F740:F753">
    <cfRule type="cellIs" dxfId="1121" priority="1117" operator="between">
      <formula>2</formula>
      <formula>2</formula>
    </cfRule>
    <cfRule type="cellIs" dxfId="1120" priority="1118" operator="between">
      <formula>5</formula>
      <formula>5</formula>
    </cfRule>
    <cfRule type="cellIs" dxfId="1119" priority="1119" operator="between">
      <formula>4</formula>
      <formula>4</formula>
    </cfRule>
    <cfRule type="cellIs" dxfId="1118" priority="1120" operator="between">
      <formula>3</formula>
      <formula>3</formula>
    </cfRule>
    <cfRule type="cellIs" dxfId="1117" priority="1121" operator="between">
      <formula>1</formula>
      <formula>1</formula>
    </cfRule>
    <cfRule type="cellIs" dxfId="1116" priority="1122" operator="between">
      <formula>0</formula>
      <formula>0</formula>
    </cfRule>
  </conditionalFormatting>
  <conditionalFormatting sqref="B757:B770 D757:D770 H757:H770 F757:F770">
    <cfRule type="cellIs" dxfId="1115" priority="1111" operator="between">
      <formula>2</formula>
      <formula>2</formula>
    </cfRule>
    <cfRule type="cellIs" dxfId="1114" priority="1112" operator="between">
      <formula>5</formula>
      <formula>5</formula>
    </cfRule>
    <cfRule type="cellIs" dxfId="1113" priority="1113" operator="between">
      <formula>4</formula>
      <formula>4</formula>
    </cfRule>
    <cfRule type="cellIs" dxfId="1112" priority="1114" operator="between">
      <formula>3</formula>
      <formula>3</formula>
    </cfRule>
    <cfRule type="cellIs" dxfId="1111" priority="1115" operator="between">
      <formula>1</formula>
      <formula>1</formula>
    </cfRule>
    <cfRule type="cellIs" dxfId="1110" priority="1116" operator="between">
      <formula>0</formula>
      <formula>0</formula>
    </cfRule>
  </conditionalFormatting>
  <conditionalFormatting sqref="B774:B787 D774:D787 H774:H787 F774:F787">
    <cfRule type="cellIs" dxfId="1109" priority="1105" operator="between">
      <formula>2</formula>
      <formula>2</formula>
    </cfRule>
    <cfRule type="cellIs" dxfId="1108" priority="1106" operator="between">
      <formula>5</formula>
      <formula>5</formula>
    </cfRule>
    <cfRule type="cellIs" dxfId="1107" priority="1107" operator="between">
      <formula>4</formula>
      <formula>4</formula>
    </cfRule>
    <cfRule type="cellIs" dxfId="1106" priority="1108" operator="between">
      <formula>3</formula>
      <formula>3</formula>
    </cfRule>
    <cfRule type="cellIs" dxfId="1105" priority="1109" operator="between">
      <formula>1</formula>
      <formula>1</formula>
    </cfRule>
    <cfRule type="cellIs" dxfId="1104" priority="1110" operator="between">
      <formula>0</formula>
      <formula>0</formula>
    </cfRule>
  </conditionalFormatting>
  <conditionalFormatting sqref="B791:B804 D791:D804 H791:H804 F791:F804">
    <cfRule type="cellIs" dxfId="1103" priority="1099" operator="between">
      <formula>2</formula>
      <formula>2</formula>
    </cfRule>
    <cfRule type="cellIs" dxfId="1102" priority="1100" operator="between">
      <formula>5</formula>
      <formula>5</formula>
    </cfRule>
    <cfRule type="cellIs" dxfId="1101" priority="1101" operator="between">
      <formula>4</formula>
      <formula>4</formula>
    </cfRule>
    <cfRule type="cellIs" dxfId="1100" priority="1102" operator="between">
      <formula>3</formula>
      <formula>3</formula>
    </cfRule>
    <cfRule type="cellIs" dxfId="1099" priority="1103" operator="between">
      <formula>1</formula>
      <formula>1</formula>
    </cfRule>
    <cfRule type="cellIs" dxfId="1098" priority="1104" operator="between">
      <formula>0</formula>
      <formula>0</formula>
    </cfRule>
  </conditionalFormatting>
  <conditionalFormatting sqref="B808:B821 D808:D821 H808:H821 F808:F821">
    <cfRule type="cellIs" dxfId="1097" priority="1093" operator="between">
      <formula>2</formula>
      <formula>2</formula>
    </cfRule>
    <cfRule type="cellIs" dxfId="1096" priority="1094" operator="between">
      <formula>5</formula>
      <formula>5</formula>
    </cfRule>
    <cfRule type="cellIs" dxfId="1095" priority="1095" operator="between">
      <formula>4</formula>
      <formula>4</formula>
    </cfRule>
    <cfRule type="cellIs" dxfId="1094" priority="1096" operator="between">
      <formula>3</formula>
      <formula>3</formula>
    </cfRule>
    <cfRule type="cellIs" dxfId="1093" priority="1097" operator="between">
      <formula>1</formula>
      <formula>1</formula>
    </cfRule>
    <cfRule type="cellIs" dxfId="1092" priority="1098" operator="between">
      <formula>0</formula>
      <formula>0</formula>
    </cfRule>
  </conditionalFormatting>
  <conditionalFormatting sqref="B825:B838 D825:D838 H825:H838 F825:F838">
    <cfRule type="cellIs" dxfId="1091" priority="1087" operator="between">
      <formula>2</formula>
      <formula>2</formula>
    </cfRule>
    <cfRule type="cellIs" dxfId="1090" priority="1088" operator="between">
      <formula>5</formula>
      <formula>5</formula>
    </cfRule>
    <cfRule type="cellIs" dxfId="1089" priority="1089" operator="between">
      <formula>4</formula>
      <formula>4</formula>
    </cfRule>
    <cfRule type="cellIs" dxfId="1088" priority="1090" operator="between">
      <formula>3</formula>
      <formula>3</formula>
    </cfRule>
    <cfRule type="cellIs" dxfId="1087" priority="1091" operator="between">
      <formula>1</formula>
      <formula>1</formula>
    </cfRule>
    <cfRule type="cellIs" dxfId="1086" priority="1092" operator="between">
      <formula>0</formula>
      <formula>0</formula>
    </cfRule>
  </conditionalFormatting>
  <conditionalFormatting sqref="B842:B855 D842:D855 H842:H855 F842:F855">
    <cfRule type="cellIs" dxfId="1085" priority="1081" operator="between">
      <formula>2</formula>
      <formula>2</formula>
    </cfRule>
    <cfRule type="cellIs" dxfId="1084" priority="1082" operator="between">
      <formula>5</formula>
      <formula>5</formula>
    </cfRule>
    <cfRule type="cellIs" dxfId="1083" priority="1083" operator="between">
      <formula>4</formula>
      <formula>4</formula>
    </cfRule>
    <cfRule type="cellIs" dxfId="1082" priority="1084" operator="between">
      <formula>3</formula>
      <formula>3</formula>
    </cfRule>
    <cfRule type="cellIs" dxfId="1081" priority="1085" operator="between">
      <formula>1</formula>
      <formula>1</formula>
    </cfRule>
    <cfRule type="cellIs" dxfId="1080" priority="1086" operator="between">
      <formula>0</formula>
      <formula>0</formula>
    </cfRule>
  </conditionalFormatting>
  <conditionalFormatting sqref="B859:B872 D859:D872 H859:H872 F859:F872">
    <cfRule type="cellIs" dxfId="1079" priority="1075" operator="between">
      <formula>2</formula>
      <formula>2</formula>
    </cfRule>
    <cfRule type="cellIs" dxfId="1078" priority="1076" operator="between">
      <formula>5</formula>
      <formula>5</formula>
    </cfRule>
    <cfRule type="cellIs" dxfId="1077" priority="1077" operator="between">
      <formula>4</formula>
      <formula>4</formula>
    </cfRule>
    <cfRule type="cellIs" dxfId="1076" priority="1078" operator="between">
      <formula>3</formula>
      <formula>3</formula>
    </cfRule>
    <cfRule type="cellIs" dxfId="1075" priority="1079" operator="between">
      <formula>1</formula>
      <formula>1</formula>
    </cfRule>
    <cfRule type="cellIs" dxfId="1074" priority="1080" operator="between">
      <formula>0</formula>
      <formula>0</formula>
    </cfRule>
  </conditionalFormatting>
  <conditionalFormatting sqref="B876:B889 D876:D889 H876:H889 F876:F889">
    <cfRule type="cellIs" dxfId="1073" priority="1069" operator="between">
      <formula>2</formula>
      <formula>2</formula>
    </cfRule>
    <cfRule type="cellIs" dxfId="1072" priority="1070" operator="between">
      <formula>5</formula>
      <formula>5</formula>
    </cfRule>
    <cfRule type="cellIs" dxfId="1071" priority="1071" operator="between">
      <formula>4</formula>
      <formula>4</formula>
    </cfRule>
    <cfRule type="cellIs" dxfId="1070" priority="1072" operator="between">
      <formula>3</formula>
      <formula>3</formula>
    </cfRule>
    <cfRule type="cellIs" dxfId="1069" priority="1073" operator="between">
      <formula>1</formula>
      <formula>1</formula>
    </cfRule>
    <cfRule type="cellIs" dxfId="1068" priority="1074" operator="between">
      <formula>0</formula>
      <formula>0</formula>
    </cfRule>
  </conditionalFormatting>
  <conditionalFormatting sqref="B893:B906 D893:D906 H893:H906 F893:F906">
    <cfRule type="cellIs" dxfId="1067" priority="1063" operator="between">
      <formula>2</formula>
      <formula>2</formula>
    </cfRule>
    <cfRule type="cellIs" dxfId="1066" priority="1064" operator="between">
      <formula>5</formula>
      <formula>5</formula>
    </cfRule>
    <cfRule type="cellIs" dxfId="1065" priority="1065" operator="between">
      <formula>4</formula>
      <formula>4</formula>
    </cfRule>
    <cfRule type="cellIs" dxfId="1064" priority="1066" operator="between">
      <formula>3</formula>
      <formula>3</formula>
    </cfRule>
    <cfRule type="cellIs" dxfId="1063" priority="1067" operator="between">
      <formula>1</formula>
      <formula>1</formula>
    </cfRule>
    <cfRule type="cellIs" dxfId="1062" priority="1068" operator="between">
      <formula>0</formula>
      <formula>0</formula>
    </cfRule>
  </conditionalFormatting>
  <conditionalFormatting sqref="B910:B923 D910:D923 H910:H923 F910:F923">
    <cfRule type="cellIs" dxfId="1061" priority="1057" operator="between">
      <formula>2</formula>
      <formula>2</formula>
    </cfRule>
    <cfRule type="cellIs" dxfId="1060" priority="1058" operator="between">
      <formula>5</formula>
      <formula>5</formula>
    </cfRule>
    <cfRule type="cellIs" dxfId="1059" priority="1059" operator="between">
      <formula>4</formula>
      <formula>4</formula>
    </cfRule>
    <cfRule type="cellIs" dxfId="1058" priority="1060" operator="between">
      <formula>3</formula>
      <formula>3</formula>
    </cfRule>
    <cfRule type="cellIs" dxfId="1057" priority="1061" operator="between">
      <formula>1</formula>
      <formula>1</formula>
    </cfRule>
    <cfRule type="cellIs" dxfId="1056" priority="1062" operator="between">
      <formula>0</formula>
      <formula>0</formula>
    </cfRule>
  </conditionalFormatting>
  <conditionalFormatting sqref="B927:B940 D927:D940 H927:H940 F927:F940">
    <cfRule type="cellIs" dxfId="1055" priority="1051" operator="between">
      <formula>2</formula>
      <formula>2</formula>
    </cfRule>
    <cfRule type="cellIs" dxfId="1054" priority="1052" operator="between">
      <formula>5</formula>
      <formula>5</formula>
    </cfRule>
    <cfRule type="cellIs" dxfId="1053" priority="1053" operator="between">
      <formula>4</formula>
      <formula>4</formula>
    </cfRule>
    <cfRule type="cellIs" dxfId="1052" priority="1054" operator="between">
      <formula>3</formula>
      <formula>3</formula>
    </cfRule>
    <cfRule type="cellIs" dxfId="1051" priority="1055" operator="between">
      <formula>1</formula>
      <formula>1</formula>
    </cfRule>
    <cfRule type="cellIs" dxfId="1050" priority="1056" operator="between">
      <formula>0</formula>
      <formula>0</formula>
    </cfRule>
  </conditionalFormatting>
  <conditionalFormatting sqref="B944:B957 D944:D957 H944:H957 F944:F957">
    <cfRule type="cellIs" dxfId="1049" priority="1045" operator="between">
      <formula>2</formula>
      <formula>2</formula>
    </cfRule>
    <cfRule type="cellIs" dxfId="1048" priority="1046" operator="between">
      <formula>5</formula>
      <formula>5</formula>
    </cfRule>
    <cfRule type="cellIs" dxfId="1047" priority="1047" operator="between">
      <formula>4</formula>
      <formula>4</formula>
    </cfRule>
    <cfRule type="cellIs" dxfId="1046" priority="1048" operator="between">
      <formula>3</formula>
      <formula>3</formula>
    </cfRule>
    <cfRule type="cellIs" dxfId="1045" priority="1049" operator="between">
      <formula>1</formula>
      <formula>1</formula>
    </cfRule>
    <cfRule type="cellIs" dxfId="1044" priority="1050" operator="between">
      <formula>0</formula>
      <formula>0</formula>
    </cfRule>
  </conditionalFormatting>
  <conditionalFormatting sqref="B961:B974 D961:D974 H961:H974 F961:F974">
    <cfRule type="cellIs" dxfId="1043" priority="1039" operator="between">
      <formula>2</formula>
      <formula>2</formula>
    </cfRule>
    <cfRule type="cellIs" dxfId="1042" priority="1040" operator="between">
      <formula>5</formula>
      <formula>5</formula>
    </cfRule>
    <cfRule type="cellIs" dxfId="1041" priority="1041" operator="between">
      <formula>4</formula>
      <formula>4</formula>
    </cfRule>
    <cfRule type="cellIs" dxfId="1040" priority="1042" operator="between">
      <formula>3</formula>
      <formula>3</formula>
    </cfRule>
    <cfRule type="cellIs" dxfId="1039" priority="1043" operator="between">
      <formula>1</formula>
      <formula>1</formula>
    </cfRule>
    <cfRule type="cellIs" dxfId="1038" priority="1044" operator="between">
      <formula>0</formula>
      <formula>0</formula>
    </cfRule>
  </conditionalFormatting>
  <conditionalFormatting sqref="B978:B991 D978:D991 H978:H991 F978:F991">
    <cfRule type="cellIs" dxfId="1037" priority="1033" operator="between">
      <formula>2</formula>
      <formula>2</formula>
    </cfRule>
    <cfRule type="cellIs" dxfId="1036" priority="1034" operator="between">
      <formula>5</formula>
      <formula>5</formula>
    </cfRule>
    <cfRule type="cellIs" dxfId="1035" priority="1035" operator="between">
      <formula>4</formula>
      <formula>4</formula>
    </cfRule>
    <cfRule type="cellIs" dxfId="1034" priority="1036" operator="between">
      <formula>3</formula>
      <formula>3</formula>
    </cfRule>
    <cfRule type="cellIs" dxfId="1033" priority="1037" operator="between">
      <formula>1</formula>
      <formula>1</formula>
    </cfRule>
    <cfRule type="cellIs" dxfId="1032" priority="1038" operator="between">
      <formula>0</formula>
      <formula>0</formula>
    </cfRule>
  </conditionalFormatting>
  <conditionalFormatting sqref="B995:B1008 D995:D1008 H995:H1008 F995:F1008">
    <cfRule type="cellIs" dxfId="1031" priority="1027" operator="between">
      <formula>2</formula>
      <formula>2</formula>
    </cfRule>
    <cfRule type="cellIs" dxfId="1030" priority="1028" operator="between">
      <formula>5</formula>
      <formula>5</formula>
    </cfRule>
    <cfRule type="cellIs" dxfId="1029" priority="1029" operator="between">
      <formula>4</formula>
      <formula>4</formula>
    </cfRule>
    <cfRule type="cellIs" dxfId="1028" priority="1030" operator="between">
      <formula>3</formula>
      <formula>3</formula>
    </cfRule>
    <cfRule type="cellIs" dxfId="1027" priority="1031" operator="between">
      <formula>1</formula>
      <formula>1</formula>
    </cfRule>
    <cfRule type="cellIs" dxfId="1026" priority="1032" operator="between">
      <formula>0</formula>
      <formula>0</formula>
    </cfRule>
  </conditionalFormatting>
  <conditionalFormatting sqref="B1012:B1025 D1012:D1025 H1012:H1025 F1012:F1025">
    <cfRule type="cellIs" dxfId="1025" priority="1021" operator="between">
      <formula>2</formula>
      <formula>2</formula>
    </cfRule>
    <cfRule type="cellIs" dxfId="1024" priority="1022" operator="between">
      <formula>5</formula>
      <formula>5</formula>
    </cfRule>
    <cfRule type="cellIs" dxfId="1023" priority="1023" operator="between">
      <formula>4</formula>
      <formula>4</formula>
    </cfRule>
    <cfRule type="cellIs" dxfId="1022" priority="1024" operator="between">
      <formula>3</formula>
      <formula>3</formula>
    </cfRule>
    <cfRule type="cellIs" dxfId="1021" priority="1025" operator="between">
      <formula>1</formula>
      <formula>1</formula>
    </cfRule>
    <cfRule type="cellIs" dxfId="1020" priority="1026" operator="between">
      <formula>0</formula>
      <formula>0</formula>
    </cfRule>
  </conditionalFormatting>
  <conditionalFormatting sqref="B1029:B1042 D1029:D1042 H1029:H1042 F1029:F1042">
    <cfRule type="cellIs" dxfId="1019" priority="1015" operator="between">
      <formula>2</formula>
      <formula>2</formula>
    </cfRule>
    <cfRule type="cellIs" dxfId="1018" priority="1016" operator="between">
      <formula>5</formula>
      <formula>5</formula>
    </cfRule>
    <cfRule type="cellIs" dxfId="1017" priority="1017" operator="between">
      <formula>4</formula>
      <formula>4</formula>
    </cfRule>
    <cfRule type="cellIs" dxfId="1016" priority="1018" operator="between">
      <formula>3</formula>
      <formula>3</formula>
    </cfRule>
    <cfRule type="cellIs" dxfId="1015" priority="1019" operator="between">
      <formula>1</formula>
      <formula>1</formula>
    </cfRule>
    <cfRule type="cellIs" dxfId="1014" priority="1020" operator="between">
      <formula>0</formula>
      <formula>0</formula>
    </cfRule>
  </conditionalFormatting>
  <conditionalFormatting sqref="B1046:B1059 D1046:D1059 H1046:H1059 F1046:F1059">
    <cfRule type="cellIs" dxfId="1013" priority="1009" operator="between">
      <formula>2</formula>
      <formula>2</formula>
    </cfRule>
    <cfRule type="cellIs" dxfId="1012" priority="1010" operator="between">
      <formula>5</formula>
      <formula>5</formula>
    </cfRule>
    <cfRule type="cellIs" dxfId="1011" priority="1011" operator="between">
      <formula>4</formula>
      <formula>4</formula>
    </cfRule>
    <cfRule type="cellIs" dxfId="1010" priority="1012" operator="between">
      <formula>3</formula>
      <formula>3</formula>
    </cfRule>
    <cfRule type="cellIs" dxfId="1009" priority="1013" operator="between">
      <formula>1</formula>
      <formula>1</formula>
    </cfRule>
    <cfRule type="cellIs" dxfId="1008" priority="1014" operator="between">
      <formula>0</formula>
      <formula>0</formula>
    </cfRule>
  </conditionalFormatting>
  <conditionalFormatting sqref="B1063:B1076 D1063:D1076 H1063:H1076 F1063:F1076">
    <cfRule type="cellIs" dxfId="1007" priority="1003" operator="between">
      <formula>2</formula>
      <formula>2</formula>
    </cfRule>
    <cfRule type="cellIs" dxfId="1006" priority="1004" operator="between">
      <formula>5</formula>
      <formula>5</formula>
    </cfRule>
    <cfRule type="cellIs" dxfId="1005" priority="1005" operator="between">
      <formula>4</formula>
      <formula>4</formula>
    </cfRule>
    <cfRule type="cellIs" dxfId="1004" priority="1006" operator="between">
      <formula>3</formula>
      <formula>3</formula>
    </cfRule>
    <cfRule type="cellIs" dxfId="1003" priority="1007" operator="between">
      <formula>1</formula>
      <formula>1</formula>
    </cfRule>
    <cfRule type="cellIs" dxfId="1002" priority="1008" operator="between">
      <formula>0</formula>
      <formula>0</formula>
    </cfRule>
  </conditionalFormatting>
  <conditionalFormatting sqref="B1080:B1093 D1080:D1093 H1080:H1093 F1080:F1093">
    <cfRule type="cellIs" dxfId="1001" priority="997" operator="between">
      <formula>2</formula>
      <formula>2</formula>
    </cfRule>
    <cfRule type="cellIs" dxfId="1000" priority="998" operator="between">
      <formula>5</formula>
      <formula>5</formula>
    </cfRule>
    <cfRule type="cellIs" dxfId="999" priority="999" operator="between">
      <formula>4</formula>
      <formula>4</formula>
    </cfRule>
    <cfRule type="cellIs" dxfId="998" priority="1000" operator="between">
      <formula>3</formula>
      <formula>3</formula>
    </cfRule>
    <cfRule type="cellIs" dxfId="997" priority="1001" operator="between">
      <formula>1</formula>
      <formula>1</formula>
    </cfRule>
    <cfRule type="cellIs" dxfId="996" priority="1002" operator="between">
      <formula>0</formula>
      <formula>0</formula>
    </cfRule>
  </conditionalFormatting>
  <conditionalFormatting sqref="B1097:B1110 D1097:D1110 H1097:H1110 F1097:F1110">
    <cfRule type="cellIs" dxfId="995" priority="991" operator="between">
      <formula>2</formula>
      <formula>2</formula>
    </cfRule>
    <cfRule type="cellIs" dxfId="994" priority="992" operator="between">
      <formula>5</formula>
      <formula>5</formula>
    </cfRule>
    <cfRule type="cellIs" dxfId="993" priority="993" operator="between">
      <formula>4</formula>
      <formula>4</formula>
    </cfRule>
    <cfRule type="cellIs" dxfId="992" priority="994" operator="between">
      <formula>3</formula>
      <formula>3</formula>
    </cfRule>
    <cfRule type="cellIs" dxfId="991" priority="995" operator="between">
      <formula>1</formula>
      <formula>1</formula>
    </cfRule>
    <cfRule type="cellIs" dxfId="990" priority="996" operator="between">
      <formula>0</formula>
      <formula>0</formula>
    </cfRule>
  </conditionalFormatting>
  <conditionalFormatting sqref="B1114:B1127 D1114:D1127 H1114:H1127 F1114:F1127">
    <cfRule type="cellIs" dxfId="989" priority="985" operator="between">
      <formula>2</formula>
      <formula>2</formula>
    </cfRule>
    <cfRule type="cellIs" dxfId="988" priority="986" operator="between">
      <formula>5</formula>
      <formula>5</formula>
    </cfRule>
    <cfRule type="cellIs" dxfId="987" priority="987" operator="between">
      <formula>4</formula>
      <formula>4</formula>
    </cfRule>
    <cfRule type="cellIs" dxfId="986" priority="988" operator="between">
      <formula>3</formula>
      <formula>3</formula>
    </cfRule>
    <cfRule type="cellIs" dxfId="985" priority="989" operator="between">
      <formula>1</formula>
      <formula>1</formula>
    </cfRule>
    <cfRule type="cellIs" dxfId="984" priority="990" operator="between">
      <formula>0</formula>
      <formula>0</formula>
    </cfRule>
  </conditionalFormatting>
  <conditionalFormatting sqref="B1131:B1144 D1131:D1144 H1131:H1144 F1131:F1144">
    <cfRule type="cellIs" dxfId="983" priority="979" operator="between">
      <formula>2</formula>
      <formula>2</formula>
    </cfRule>
    <cfRule type="cellIs" dxfId="982" priority="980" operator="between">
      <formula>5</formula>
      <formula>5</formula>
    </cfRule>
    <cfRule type="cellIs" dxfId="981" priority="981" operator="between">
      <formula>4</formula>
      <formula>4</formula>
    </cfRule>
    <cfRule type="cellIs" dxfId="980" priority="982" operator="between">
      <formula>3</formula>
      <formula>3</formula>
    </cfRule>
    <cfRule type="cellIs" dxfId="979" priority="983" operator="between">
      <formula>1</formula>
      <formula>1</formula>
    </cfRule>
    <cfRule type="cellIs" dxfId="978" priority="984" operator="between">
      <formula>0</formula>
      <formula>0</formula>
    </cfRule>
  </conditionalFormatting>
  <conditionalFormatting sqref="B1148:B1161 D1148:D1161 H1148:H1161 F1148:F1161">
    <cfRule type="cellIs" dxfId="977" priority="973" operator="between">
      <formula>2</formula>
      <formula>2</formula>
    </cfRule>
    <cfRule type="cellIs" dxfId="976" priority="974" operator="between">
      <formula>5</formula>
      <formula>5</formula>
    </cfRule>
    <cfRule type="cellIs" dxfId="975" priority="975" operator="between">
      <formula>4</formula>
      <formula>4</formula>
    </cfRule>
    <cfRule type="cellIs" dxfId="974" priority="976" operator="between">
      <formula>3</formula>
      <formula>3</formula>
    </cfRule>
    <cfRule type="cellIs" dxfId="973" priority="977" operator="between">
      <formula>1</formula>
      <formula>1</formula>
    </cfRule>
    <cfRule type="cellIs" dxfId="972" priority="978" operator="between">
      <formula>0</formula>
      <formula>0</formula>
    </cfRule>
  </conditionalFormatting>
  <conditionalFormatting sqref="B1165:B1178 D1165:D1178 H1165:H1178 F1165:F1178">
    <cfRule type="cellIs" dxfId="971" priority="967" operator="between">
      <formula>2</formula>
      <formula>2</formula>
    </cfRule>
    <cfRule type="cellIs" dxfId="970" priority="968" operator="between">
      <formula>5</formula>
      <formula>5</formula>
    </cfRule>
    <cfRule type="cellIs" dxfId="969" priority="969" operator="between">
      <formula>4</formula>
      <formula>4</formula>
    </cfRule>
    <cfRule type="cellIs" dxfId="968" priority="970" operator="between">
      <formula>3</formula>
      <formula>3</formula>
    </cfRule>
    <cfRule type="cellIs" dxfId="967" priority="971" operator="between">
      <formula>1</formula>
      <formula>1</formula>
    </cfRule>
    <cfRule type="cellIs" dxfId="966" priority="972" operator="between">
      <formula>0</formula>
      <formula>0</formula>
    </cfRule>
  </conditionalFormatting>
  <conditionalFormatting sqref="B1182:B1195 D1182:D1195 H1182:H1195 F1182:F1195">
    <cfRule type="cellIs" dxfId="965" priority="961" operator="between">
      <formula>2</formula>
      <formula>2</formula>
    </cfRule>
    <cfRule type="cellIs" dxfId="964" priority="962" operator="between">
      <formula>5</formula>
      <formula>5</formula>
    </cfRule>
    <cfRule type="cellIs" dxfId="963" priority="963" operator="between">
      <formula>4</formula>
      <formula>4</formula>
    </cfRule>
    <cfRule type="cellIs" dxfId="962" priority="964" operator="between">
      <formula>3</formula>
      <formula>3</formula>
    </cfRule>
    <cfRule type="cellIs" dxfId="961" priority="965" operator="between">
      <formula>1</formula>
      <formula>1</formula>
    </cfRule>
    <cfRule type="cellIs" dxfId="960" priority="966" operator="between">
      <formula>0</formula>
      <formula>0</formula>
    </cfRule>
  </conditionalFormatting>
  <conditionalFormatting sqref="B1199:B1212 D1199:D1212 H1199:H1212 F1199:F1212">
    <cfRule type="cellIs" dxfId="959" priority="955" operator="between">
      <formula>2</formula>
      <formula>2</formula>
    </cfRule>
    <cfRule type="cellIs" dxfId="958" priority="956" operator="between">
      <formula>5</formula>
      <formula>5</formula>
    </cfRule>
    <cfRule type="cellIs" dxfId="957" priority="957" operator="between">
      <formula>4</formula>
      <formula>4</formula>
    </cfRule>
    <cfRule type="cellIs" dxfId="956" priority="958" operator="between">
      <formula>3</formula>
      <formula>3</formula>
    </cfRule>
    <cfRule type="cellIs" dxfId="955" priority="959" operator="between">
      <formula>1</formula>
      <formula>1</formula>
    </cfRule>
    <cfRule type="cellIs" dxfId="954" priority="960" operator="between">
      <formula>0</formula>
      <formula>0</formula>
    </cfRule>
  </conditionalFormatting>
  <conditionalFormatting sqref="B1216:B1229 D1216:D1229 H1216:H1229 F1216:F1229">
    <cfRule type="cellIs" dxfId="953" priority="949" operator="between">
      <formula>2</formula>
      <formula>2</formula>
    </cfRule>
    <cfRule type="cellIs" dxfId="952" priority="950" operator="between">
      <formula>5</formula>
      <formula>5</formula>
    </cfRule>
    <cfRule type="cellIs" dxfId="951" priority="951" operator="between">
      <formula>4</formula>
      <formula>4</formula>
    </cfRule>
    <cfRule type="cellIs" dxfId="950" priority="952" operator="between">
      <formula>3</formula>
      <formula>3</formula>
    </cfRule>
    <cfRule type="cellIs" dxfId="949" priority="953" operator="between">
      <formula>1</formula>
      <formula>1</formula>
    </cfRule>
    <cfRule type="cellIs" dxfId="948" priority="954" operator="between">
      <formula>0</formula>
      <formula>0</formula>
    </cfRule>
  </conditionalFormatting>
  <conditionalFormatting sqref="B1233:B1246 D1233:D1246 H1233:H1246 F1233:F1246">
    <cfRule type="cellIs" dxfId="947" priority="943" operator="between">
      <formula>2</formula>
      <formula>2</formula>
    </cfRule>
    <cfRule type="cellIs" dxfId="946" priority="944" operator="between">
      <formula>5</formula>
      <formula>5</formula>
    </cfRule>
    <cfRule type="cellIs" dxfId="945" priority="945" operator="between">
      <formula>4</formula>
      <formula>4</formula>
    </cfRule>
    <cfRule type="cellIs" dxfId="944" priority="946" operator="between">
      <formula>3</formula>
      <formula>3</formula>
    </cfRule>
    <cfRule type="cellIs" dxfId="943" priority="947" operator="between">
      <formula>1</formula>
      <formula>1</formula>
    </cfRule>
    <cfRule type="cellIs" dxfId="942" priority="948" operator="between">
      <formula>0</formula>
      <formula>0</formula>
    </cfRule>
  </conditionalFormatting>
  <conditionalFormatting sqref="B1250:B1263 D1250:D1263 H1250:H1263 F1250:F1263">
    <cfRule type="cellIs" dxfId="941" priority="937" operator="between">
      <formula>2</formula>
      <formula>2</formula>
    </cfRule>
    <cfRule type="cellIs" dxfId="940" priority="938" operator="between">
      <formula>5</formula>
      <formula>5</formula>
    </cfRule>
    <cfRule type="cellIs" dxfId="939" priority="939" operator="between">
      <formula>4</formula>
      <formula>4</formula>
    </cfRule>
    <cfRule type="cellIs" dxfId="938" priority="940" operator="between">
      <formula>3</formula>
      <formula>3</formula>
    </cfRule>
    <cfRule type="cellIs" dxfId="937" priority="941" operator="between">
      <formula>1</formula>
      <formula>1</formula>
    </cfRule>
    <cfRule type="cellIs" dxfId="936" priority="942" operator="between">
      <formula>0</formula>
      <formula>0</formula>
    </cfRule>
  </conditionalFormatting>
  <conditionalFormatting sqref="B1267:B1280 D1267:D1280 H1267:H1280 F1267:F1280">
    <cfRule type="cellIs" dxfId="935" priority="931" operator="between">
      <formula>2</formula>
      <formula>2</formula>
    </cfRule>
    <cfRule type="cellIs" dxfId="934" priority="932" operator="between">
      <formula>5</formula>
      <formula>5</formula>
    </cfRule>
    <cfRule type="cellIs" dxfId="933" priority="933" operator="between">
      <formula>4</formula>
      <formula>4</formula>
    </cfRule>
    <cfRule type="cellIs" dxfId="932" priority="934" operator="between">
      <formula>3</formula>
      <formula>3</formula>
    </cfRule>
    <cfRule type="cellIs" dxfId="931" priority="935" operator="between">
      <formula>1</formula>
      <formula>1</formula>
    </cfRule>
    <cfRule type="cellIs" dxfId="930" priority="936" operator="between">
      <formula>0</formula>
      <formula>0</formula>
    </cfRule>
  </conditionalFormatting>
  <conditionalFormatting sqref="B1284:B1297 D1284:D1297 H1284:H1297 F1284:F1297">
    <cfRule type="cellIs" dxfId="929" priority="925" operator="between">
      <formula>2</formula>
      <formula>2</formula>
    </cfRule>
    <cfRule type="cellIs" dxfId="928" priority="926" operator="between">
      <formula>5</formula>
      <formula>5</formula>
    </cfRule>
    <cfRule type="cellIs" dxfId="927" priority="927" operator="between">
      <formula>4</formula>
      <formula>4</formula>
    </cfRule>
    <cfRule type="cellIs" dxfId="926" priority="928" operator="between">
      <formula>3</formula>
      <formula>3</formula>
    </cfRule>
    <cfRule type="cellIs" dxfId="925" priority="929" operator="between">
      <formula>1</formula>
      <formula>1</formula>
    </cfRule>
    <cfRule type="cellIs" dxfId="924" priority="930" operator="between">
      <formula>0</formula>
      <formula>0</formula>
    </cfRule>
  </conditionalFormatting>
  <conditionalFormatting sqref="B1301:B1314 D1301:D1314 H1301:H1314 F1301:F1314">
    <cfRule type="cellIs" dxfId="923" priority="919" operator="between">
      <formula>2</formula>
      <formula>2</formula>
    </cfRule>
    <cfRule type="cellIs" dxfId="922" priority="920" operator="between">
      <formula>5</formula>
      <formula>5</formula>
    </cfRule>
    <cfRule type="cellIs" dxfId="921" priority="921" operator="between">
      <formula>4</formula>
      <formula>4</formula>
    </cfRule>
    <cfRule type="cellIs" dxfId="920" priority="922" operator="between">
      <formula>3</formula>
      <formula>3</formula>
    </cfRule>
    <cfRule type="cellIs" dxfId="919" priority="923" operator="between">
      <formula>1</formula>
      <formula>1</formula>
    </cfRule>
    <cfRule type="cellIs" dxfId="918" priority="924" operator="between">
      <formula>0</formula>
      <formula>0</formula>
    </cfRule>
  </conditionalFormatting>
  <conditionalFormatting sqref="B1318:B1331 D1318:D1331 H1318:H1331 F1318:F1331">
    <cfRule type="cellIs" dxfId="917" priority="913" operator="between">
      <formula>2</formula>
      <formula>2</formula>
    </cfRule>
    <cfRule type="cellIs" dxfId="916" priority="914" operator="between">
      <formula>5</formula>
      <formula>5</formula>
    </cfRule>
    <cfRule type="cellIs" dxfId="915" priority="915" operator="between">
      <formula>4</formula>
      <formula>4</formula>
    </cfRule>
    <cfRule type="cellIs" dxfId="914" priority="916" operator="between">
      <formula>3</formula>
      <formula>3</formula>
    </cfRule>
    <cfRule type="cellIs" dxfId="913" priority="917" operator="between">
      <formula>1</formula>
      <formula>1</formula>
    </cfRule>
    <cfRule type="cellIs" dxfId="912" priority="918" operator="between">
      <formula>0</formula>
      <formula>0</formula>
    </cfRule>
  </conditionalFormatting>
  <conditionalFormatting sqref="B1335:B1348 D1335:D1348 H1335:H1348 F1335:F1348">
    <cfRule type="cellIs" dxfId="911" priority="907" operator="between">
      <formula>2</formula>
      <formula>2</formula>
    </cfRule>
    <cfRule type="cellIs" dxfId="910" priority="908" operator="between">
      <formula>5</formula>
      <formula>5</formula>
    </cfRule>
    <cfRule type="cellIs" dxfId="909" priority="909" operator="between">
      <formula>4</formula>
      <formula>4</formula>
    </cfRule>
    <cfRule type="cellIs" dxfId="908" priority="910" operator="between">
      <formula>3</formula>
      <formula>3</formula>
    </cfRule>
    <cfRule type="cellIs" dxfId="907" priority="911" operator="between">
      <formula>1</formula>
      <formula>1</formula>
    </cfRule>
    <cfRule type="cellIs" dxfId="906" priority="912" operator="between">
      <formula>0</formula>
      <formula>0</formula>
    </cfRule>
  </conditionalFormatting>
  <conditionalFormatting sqref="B1352:B1365 D1352:D1365 H1352:H1365 F1352:F1365">
    <cfRule type="cellIs" dxfId="905" priority="901" operator="between">
      <formula>2</formula>
      <formula>2</formula>
    </cfRule>
    <cfRule type="cellIs" dxfId="904" priority="902" operator="between">
      <formula>5</formula>
      <formula>5</formula>
    </cfRule>
    <cfRule type="cellIs" dxfId="903" priority="903" operator="between">
      <formula>4</formula>
      <formula>4</formula>
    </cfRule>
    <cfRule type="cellIs" dxfId="902" priority="904" operator="between">
      <formula>3</formula>
      <formula>3</formula>
    </cfRule>
    <cfRule type="cellIs" dxfId="901" priority="905" operator="between">
      <formula>1</formula>
      <formula>1</formula>
    </cfRule>
    <cfRule type="cellIs" dxfId="900" priority="906" operator="between">
      <formula>0</formula>
      <formula>0</formula>
    </cfRule>
  </conditionalFormatting>
  <conditionalFormatting sqref="B1369:B1382 D1369:D1382 H1369:H1382 F1369:F1382">
    <cfRule type="cellIs" dxfId="899" priority="895" operator="between">
      <formula>2</formula>
      <formula>2</formula>
    </cfRule>
    <cfRule type="cellIs" dxfId="898" priority="896" operator="between">
      <formula>5</formula>
      <formula>5</formula>
    </cfRule>
    <cfRule type="cellIs" dxfId="897" priority="897" operator="between">
      <formula>4</formula>
      <formula>4</formula>
    </cfRule>
    <cfRule type="cellIs" dxfId="896" priority="898" operator="between">
      <formula>3</formula>
      <formula>3</formula>
    </cfRule>
    <cfRule type="cellIs" dxfId="895" priority="899" operator="between">
      <formula>1</formula>
      <formula>1</formula>
    </cfRule>
    <cfRule type="cellIs" dxfId="894" priority="900" operator="between">
      <formula>0</formula>
      <formula>0</formula>
    </cfRule>
  </conditionalFormatting>
  <conditionalFormatting sqref="B1386:B1399 D1386:D1399 H1386:H1399 F1386:F1399">
    <cfRule type="cellIs" dxfId="893" priority="889" operator="between">
      <formula>2</formula>
      <formula>2</formula>
    </cfRule>
    <cfRule type="cellIs" dxfId="892" priority="890" operator="between">
      <formula>5</formula>
      <formula>5</formula>
    </cfRule>
    <cfRule type="cellIs" dxfId="891" priority="891" operator="between">
      <formula>4</formula>
      <formula>4</formula>
    </cfRule>
    <cfRule type="cellIs" dxfId="890" priority="892" operator="between">
      <formula>3</formula>
      <formula>3</formula>
    </cfRule>
    <cfRule type="cellIs" dxfId="889" priority="893" operator="between">
      <formula>1</formula>
      <formula>1</formula>
    </cfRule>
    <cfRule type="cellIs" dxfId="888" priority="894" operator="between">
      <formula>0</formula>
      <formula>0</formula>
    </cfRule>
  </conditionalFormatting>
  <conditionalFormatting sqref="B1403:B1416 D1403:D1416 H1403:H1416 F1403:F1416">
    <cfRule type="cellIs" dxfId="887" priority="883" operator="between">
      <formula>2</formula>
      <formula>2</formula>
    </cfRule>
    <cfRule type="cellIs" dxfId="886" priority="884" operator="between">
      <formula>5</formula>
      <formula>5</formula>
    </cfRule>
    <cfRule type="cellIs" dxfId="885" priority="885" operator="between">
      <formula>4</formula>
      <formula>4</formula>
    </cfRule>
    <cfRule type="cellIs" dxfId="884" priority="886" operator="between">
      <formula>3</formula>
      <formula>3</formula>
    </cfRule>
    <cfRule type="cellIs" dxfId="883" priority="887" operator="between">
      <formula>1</formula>
      <formula>1</formula>
    </cfRule>
    <cfRule type="cellIs" dxfId="882" priority="888" operator="between">
      <formula>0</formula>
      <formula>0</formula>
    </cfRule>
  </conditionalFormatting>
  <conditionalFormatting sqref="B1420:B1433 D1420:D1433 H1420:H1433 F1420:F1433">
    <cfRule type="cellIs" dxfId="881" priority="877" operator="between">
      <formula>2</formula>
      <formula>2</formula>
    </cfRule>
    <cfRule type="cellIs" dxfId="880" priority="878" operator="between">
      <formula>5</formula>
      <formula>5</formula>
    </cfRule>
    <cfRule type="cellIs" dxfId="879" priority="879" operator="between">
      <formula>4</formula>
      <formula>4</formula>
    </cfRule>
    <cfRule type="cellIs" dxfId="878" priority="880" operator="between">
      <formula>3</formula>
      <formula>3</formula>
    </cfRule>
    <cfRule type="cellIs" dxfId="877" priority="881" operator="between">
      <formula>1</formula>
      <formula>1</formula>
    </cfRule>
    <cfRule type="cellIs" dxfId="876" priority="882" operator="between">
      <formula>0</formula>
      <formula>0</formula>
    </cfRule>
  </conditionalFormatting>
  <conditionalFormatting sqref="B1437:B1450 D1437:D1450 H1437:H1450 F1437:F1450">
    <cfRule type="cellIs" dxfId="875" priority="871" operator="between">
      <formula>2</formula>
      <formula>2</formula>
    </cfRule>
    <cfRule type="cellIs" dxfId="874" priority="872" operator="between">
      <formula>5</formula>
      <formula>5</formula>
    </cfRule>
    <cfRule type="cellIs" dxfId="873" priority="873" operator="between">
      <formula>4</formula>
      <formula>4</formula>
    </cfRule>
    <cfRule type="cellIs" dxfId="872" priority="874" operator="between">
      <formula>3</formula>
      <formula>3</formula>
    </cfRule>
    <cfRule type="cellIs" dxfId="871" priority="875" operator="between">
      <formula>1</formula>
      <formula>1</formula>
    </cfRule>
    <cfRule type="cellIs" dxfId="870" priority="876" operator="between">
      <formula>0</formula>
      <formula>0</formula>
    </cfRule>
  </conditionalFormatting>
  <conditionalFormatting sqref="B1454:B1467 D1454:D1467 H1454:H1467 F1454:F1467">
    <cfRule type="cellIs" dxfId="869" priority="865" operator="between">
      <formula>2</formula>
      <formula>2</formula>
    </cfRule>
    <cfRule type="cellIs" dxfId="868" priority="866" operator="between">
      <formula>5</formula>
      <formula>5</formula>
    </cfRule>
    <cfRule type="cellIs" dxfId="867" priority="867" operator="between">
      <formula>4</formula>
      <formula>4</formula>
    </cfRule>
    <cfRule type="cellIs" dxfId="866" priority="868" operator="between">
      <formula>3</formula>
      <formula>3</formula>
    </cfRule>
    <cfRule type="cellIs" dxfId="865" priority="869" operator="between">
      <formula>1</formula>
      <formula>1</formula>
    </cfRule>
    <cfRule type="cellIs" dxfId="864" priority="870" operator="between">
      <formula>0</formula>
      <formula>0</formula>
    </cfRule>
  </conditionalFormatting>
  <conditionalFormatting sqref="B1471:B1484 D1471:D1484 H1471:H1484 F1471:F1484">
    <cfRule type="cellIs" dxfId="863" priority="859" operator="between">
      <formula>2</formula>
      <formula>2</formula>
    </cfRule>
    <cfRule type="cellIs" dxfId="862" priority="860" operator="between">
      <formula>5</formula>
      <formula>5</formula>
    </cfRule>
    <cfRule type="cellIs" dxfId="861" priority="861" operator="between">
      <formula>4</formula>
      <formula>4</formula>
    </cfRule>
    <cfRule type="cellIs" dxfId="860" priority="862" operator="between">
      <formula>3</formula>
      <formula>3</formula>
    </cfRule>
    <cfRule type="cellIs" dxfId="859" priority="863" operator="between">
      <formula>1</formula>
      <formula>1</formula>
    </cfRule>
    <cfRule type="cellIs" dxfId="858" priority="864" operator="between">
      <formula>0</formula>
      <formula>0</formula>
    </cfRule>
  </conditionalFormatting>
  <conditionalFormatting sqref="B1488:B1501 D1488:D1501 H1488:H1501 F1488:F1501">
    <cfRule type="cellIs" dxfId="857" priority="853" operator="between">
      <formula>2</formula>
      <formula>2</formula>
    </cfRule>
    <cfRule type="cellIs" dxfId="856" priority="854" operator="between">
      <formula>5</formula>
      <formula>5</formula>
    </cfRule>
    <cfRule type="cellIs" dxfId="855" priority="855" operator="between">
      <formula>4</formula>
      <formula>4</formula>
    </cfRule>
    <cfRule type="cellIs" dxfId="854" priority="856" operator="between">
      <formula>3</formula>
      <formula>3</formula>
    </cfRule>
    <cfRule type="cellIs" dxfId="853" priority="857" operator="between">
      <formula>1</formula>
      <formula>1</formula>
    </cfRule>
    <cfRule type="cellIs" dxfId="852" priority="858" operator="between">
      <formula>0</formula>
      <formula>0</formula>
    </cfRule>
  </conditionalFormatting>
  <conditionalFormatting sqref="B1505:B1518 D1505:D1518 H1505:H1518 F1505:F1518">
    <cfRule type="cellIs" dxfId="851" priority="847" operator="between">
      <formula>2</formula>
      <formula>2</formula>
    </cfRule>
    <cfRule type="cellIs" dxfId="850" priority="848" operator="between">
      <formula>5</formula>
      <formula>5</formula>
    </cfRule>
    <cfRule type="cellIs" dxfId="849" priority="849" operator="between">
      <formula>4</formula>
      <formula>4</formula>
    </cfRule>
    <cfRule type="cellIs" dxfId="848" priority="850" operator="between">
      <formula>3</formula>
      <formula>3</formula>
    </cfRule>
    <cfRule type="cellIs" dxfId="847" priority="851" operator="between">
      <formula>1</formula>
      <formula>1</formula>
    </cfRule>
    <cfRule type="cellIs" dxfId="846" priority="852" operator="between">
      <formula>0</formula>
      <formula>0</formula>
    </cfRule>
  </conditionalFormatting>
  <conditionalFormatting sqref="B1522:B1535 D1522:D1535 H1522:H1535 F1522:F1535">
    <cfRule type="cellIs" dxfId="845" priority="841" operator="between">
      <formula>2</formula>
      <formula>2</formula>
    </cfRule>
    <cfRule type="cellIs" dxfId="844" priority="842" operator="between">
      <formula>5</formula>
      <formula>5</formula>
    </cfRule>
    <cfRule type="cellIs" dxfId="843" priority="843" operator="between">
      <formula>4</formula>
      <formula>4</formula>
    </cfRule>
    <cfRule type="cellIs" dxfId="842" priority="844" operator="between">
      <formula>3</formula>
      <formula>3</formula>
    </cfRule>
    <cfRule type="cellIs" dxfId="841" priority="845" operator="between">
      <formula>1</formula>
      <formula>1</formula>
    </cfRule>
    <cfRule type="cellIs" dxfId="840" priority="846" operator="between">
      <formula>0</formula>
      <formula>0</formula>
    </cfRule>
  </conditionalFormatting>
  <conditionalFormatting sqref="B1539:B1552 D1539:D1552 H1539:H1552 F1539:F1552">
    <cfRule type="cellIs" dxfId="839" priority="835" operator="between">
      <formula>2</formula>
      <formula>2</formula>
    </cfRule>
    <cfRule type="cellIs" dxfId="838" priority="836" operator="between">
      <formula>5</formula>
      <formula>5</formula>
    </cfRule>
    <cfRule type="cellIs" dxfId="837" priority="837" operator="between">
      <formula>4</formula>
      <formula>4</formula>
    </cfRule>
    <cfRule type="cellIs" dxfId="836" priority="838" operator="between">
      <formula>3</formula>
      <formula>3</formula>
    </cfRule>
    <cfRule type="cellIs" dxfId="835" priority="839" operator="between">
      <formula>1</formula>
      <formula>1</formula>
    </cfRule>
    <cfRule type="cellIs" dxfId="834" priority="840" operator="between">
      <formula>0</formula>
      <formula>0</formula>
    </cfRule>
  </conditionalFormatting>
  <conditionalFormatting sqref="B1556:B1569 D1556:D1569 H1556:H1569 F1556:F1569">
    <cfRule type="cellIs" dxfId="833" priority="829" operator="between">
      <formula>2</formula>
      <formula>2</formula>
    </cfRule>
    <cfRule type="cellIs" dxfId="832" priority="830" operator="between">
      <formula>5</formula>
      <formula>5</formula>
    </cfRule>
    <cfRule type="cellIs" dxfId="831" priority="831" operator="between">
      <formula>4</formula>
      <formula>4</formula>
    </cfRule>
    <cfRule type="cellIs" dxfId="830" priority="832" operator="between">
      <formula>3</formula>
      <formula>3</formula>
    </cfRule>
    <cfRule type="cellIs" dxfId="829" priority="833" operator="between">
      <formula>1</formula>
      <formula>1</formula>
    </cfRule>
    <cfRule type="cellIs" dxfId="828" priority="834" operator="between">
      <formula>0</formula>
      <formula>0</formula>
    </cfRule>
  </conditionalFormatting>
  <conditionalFormatting sqref="B1573:B1586 D1573:D1586 H1573:H1586 F1573:F1586">
    <cfRule type="cellIs" dxfId="827" priority="823" operator="between">
      <formula>2</formula>
      <formula>2</formula>
    </cfRule>
    <cfRule type="cellIs" dxfId="826" priority="824" operator="between">
      <formula>5</formula>
      <formula>5</formula>
    </cfRule>
    <cfRule type="cellIs" dxfId="825" priority="825" operator="between">
      <formula>4</formula>
      <formula>4</formula>
    </cfRule>
    <cfRule type="cellIs" dxfId="824" priority="826" operator="between">
      <formula>3</formula>
      <formula>3</formula>
    </cfRule>
    <cfRule type="cellIs" dxfId="823" priority="827" operator="between">
      <formula>1</formula>
      <formula>1</formula>
    </cfRule>
    <cfRule type="cellIs" dxfId="822" priority="828" operator="between">
      <formula>0</formula>
      <formula>0</formula>
    </cfRule>
  </conditionalFormatting>
  <conditionalFormatting sqref="B1590:B1603 D1590:D1603 H1590:H1603 F1590:F1603">
    <cfRule type="cellIs" dxfId="821" priority="817" operator="between">
      <formula>2</formula>
      <formula>2</formula>
    </cfRule>
    <cfRule type="cellIs" dxfId="820" priority="818" operator="between">
      <formula>5</formula>
      <formula>5</formula>
    </cfRule>
    <cfRule type="cellIs" dxfId="819" priority="819" operator="between">
      <formula>4</formula>
      <formula>4</formula>
    </cfRule>
    <cfRule type="cellIs" dxfId="818" priority="820" operator="between">
      <formula>3</formula>
      <formula>3</formula>
    </cfRule>
    <cfRule type="cellIs" dxfId="817" priority="821" operator="between">
      <formula>1</formula>
      <formula>1</formula>
    </cfRule>
    <cfRule type="cellIs" dxfId="816" priority="822" operator="between">
      <formula>0</formula>
      <formula>0</formula>
    </cfRule>
  </conditionalFormatting>
  <conditionalFormatting sqref="B1607:B1620 D1607:D1620 H1607:H1620 F1607:F1620">
    <cfRule type="cellIs" dxfId="815" priority="811" operator="between">
      <formula>2</formula>
      <formula>2</formula>
    </cfRule>
    <cfRule type="cellIs" dxfId="814" priority="812" operator="between">
      <formula>5</formula>
      <formula>5</formula>
    </cfRule>
    <cfRule type="cellIs" dxfId="813" priority="813" operator="between">
      <formula>4</formula>
      <formula>4</formula>
    </cfRule>
    <cfRule type="cellIs" dxfId="812" priority="814" operator="between">
      <formula>3</formula>
      <formula>3</formula>
    </cfRule>
    <cfRule type="cellIs" dxfId="811" priority="815" operator="between">
      <formula>1</formula>
      <formula>1</formula>
    </cfRule>
    <cfRule type="cellIs" dxfId="810" priority="816" operator="between">
      <formula>0</formula>
      <formula>0</formula>
    </cfRule>
  </conditionalFormatting>
  <conditionalFormatting sqref="B1624:B1637 D1624:D1637 H1624:H1637 F1624:F1637">
    <cfRule type="cellIs" dxfId="809" priority="805" operator="between">
      <formula>2</formula>
      <formula>2</formula>
    </cfRule>
    <cfRule type="cellIs" dxfId="808" priority="806" operator="between">
      <formula>5</formula>
      <formula>5</formula>
    </cfRule>
    <cfRule type="cellIs" dxfId="807" priority="807" operator="between">
      <formula>4</formula>
      <formula>4</formula>
    </cfRule>
    <cfRule type="cellIs" dxfId="806" priority="808" operator="between">
      <formula>3</formula>
      <formula>3</formula>
    </cfRule>
    <cfRule type="cellIs" dxfId="805" priority="809" operator="between">
      <formula>1</formula>
      <formula>1</formula>
    </cfRule>
    <cfRule type="cellIs" dxfId="804" priority="810" operator="between">
      <formula>0</formula>
      <formula>0</formula>
    </cfRule>
  </conditionalFormatting>
  <conditionalFormatting sqref="B1641:B1654 D1641:D1654 H1641:H1654 F1641:F1654">
    <cfRule type="cellIs" dxfId="803" priority="799" operator="between">
      <formula>2</formula>
      <formula>2</formula>
    </cfRule>
    <cfRule type="cellIs" dxfId="802" priority="800" operator="between">
      <formula>5</formula>
      <formula>5</formula>
    </cfRule>
    <cfRule type="cellIs" dxfId="801" priority="801" operator="between">
      <formula>4</formula>
      <formula>4</formula>
    </cfRule>
    <cfRule type="cellIs" dxfId="800" priority="802" operator="between">
      <formula>3</formula>
      <formula>3</formula>
    </cfRule>
    <cfRule type="cellIs" dxfId="799" priority="803" operator="between">
      <formula>1</formula>
      <formula>1</formula>
    </cfRule>
    <cfRule type="cellIs" dxfId="798" priority="804" operator="between">
      <formula>0</formula>
      <formula>0</formula>
    </cfRule>
  </conditionalFormatting>
  <conditionalFormatting sqref="B1658:B1671 D1658:D1671 H1658:H1671 F1658:F1671">
    <cfRule type="cellIs" dxfId="797" priority="793" operator="between">
      <formula>2</formula>
      <formula>2</formula>
    </cfRule>
    <cfRule type="cellIs" dxfId="796" priority="794" operator="between">
      <formula>5</formula>
      <formula>5</formula>
    </cfRule>
    <cfRule type="cellIs" dxfId="795" priority="795" operator="between">
      <formula>4</formula>
      <formula>4</formula>
    </cfRule>
    <cfRule type="cellIs" dxfId="794" priority="796" operator="between">
      <formula>3</formula>
      <formula>3</formula>
    </cfRule>
    <cfRule type="cellIs" dxfId="793" priority="797" operator="between">
      <formula>1</formula>
      <formula>1</formula>
    </cfRule>
    <cfRule type="cellIs" dxfId="792" priority="798" operator="between">
      <formula>0</formula>
      <formula>0</formula>
    </cfRule>
  </conditionalFormatting>
  <conditionalFormatting sqref="B1675:B1688 D1675:D1688 H1675:H1688 F1675:F1688">
    <cfRule type="cellIs" dxfId="791" priority="787" operator="between">
      <formula>2</formula>
      <formula>2</formula>
    </cfRule>
    <cfRule type="cellIs" dxfId="790" priority="788" operator="between">
      <formula>5</formula>
      <formula>5</formula>
    </cfRule>
    <cfRule type="cellIs" dxfId="789" priority="789" operator="between">
      <formula>4</formula>
      <formula>4</formula>
    </cfRule>
    <cfRule type="cellIs" dxfId="788" priority="790" operator="between">
      <formula>3</formula>
      <formula>3</formula>
    </cfRule>
    <cfRule type="cellIs" dxfId="787" priority="791" operator="between">
      <formula>1</formula>
      <formula>1</formula>
    </cfRule>
    <cfRule type="cellIs" dxfId="786" priority="792" operator="between">
      <formula>0</formula>
      <formula>0</formula>
    </cfRule>
  </conditionalFormatting>
  <conditionalFormatting sqref="B1692:B1705 D1692:D1705 H1692:H1705 F1692:F1705">
    <cfRule type="cellIs" dxfId="785" priority="781" operator="between">
      <formula>2</formula>
      <formula>2</formula>
    </cfRule>
    <cfRule type="cellIs" dxfId="784" priority="782" operator="between">
      <formula>5</formula>
      <formula>5</formula>
    </cfRule>
    <cfRule type="cellIs" dxfId="783" priority="783" operator="between">
      <formula>4</formula>
      <formula>4</formula>
    </cfRule>
    <cfRule type="cellIs" dxfId="782" priority="784" operator="between">
      <formula>3</formula>
      <formula>3</formula>
    </cfRule>
    <cfRule type="cellIs" dxfId="781" priority="785" operator="between">
      <formula>1</formula>
      <formula>1</formula>
    </cfRule>
    <cfRule type="cellIs" dxfId="780" priority="786" operator="between">
      <formula>0</formula>
      <formula>0</formula>
    </cfRule>
  </conditionalFormatting>
  <conditionalFormatting sqref="B1709:B1722 D1709:D1722 H1709:H1722 F1709:F1722">
    <cfRule type="cellIs" dxfId="779" priority="775" operator="between">
      <formula>2</formula>
      <formula>2</formula>
    </cfRule>
    <cfRule type="cellIs" dxfId="778" priority="776" operator="between">
      <formula>5</formula>
      <formula>5</formula>
    </cfRule>
    <cfRule type="cellIs" dxfId="777" priority="777" operator="between">
      <formula>4</formula>
      <formula>4</formula>
    </cfRule>
    <cfRule type="cellIs" dxfId="776" priority="778" operator="between">
      <formula>3</formula>
      <formula>3</formula>
    </cfRule>
    <cfRule type="cellIs" dxfId="775" priority="779" operator="between">
      <formula>1</formula>
      <formula>1</formula>
    </cfRule>
    <cfRule type="cellIs" dxfId="774" priority="780" operator="between">
      <formula>0</formula>
      <formula>0</formula>
    </cfRule>
  </conditionalFormatting>
  <conditionalFormatting sqref="B1726:B1739 D1726:D1739 H1726:H1739 F1726:F1739">
    <cfRule type="cellIs" dxfId="773" priority="769" operator="between">
      <formula>2</formula>
      <formula>2</formula>
    </cfRule>
    <cfRule type="cellIs" dxfId="772" priority="770" operator="between">
      <formula>5</formula>
      <formula>5</formula>
    </cfRule>
    <cfRule type="cellIs" dxfId="771" priority="771" operator="between">
      <formula>4</formula>
      <formula>4</formula>
    </cfRule>
    <cfRule type="cellIs" dxfId="770" priority="772" operator="between">
      <formula>3</formula>
      <formula>3</formula>
    </cfRule>
    <cfRule type="cellIs" dxfId="769" priority="773" operator="between">
      <formula>1</formula>
      <formula>1</formula>
    </cfRule>
    <cfRule type="cellIs" dxfId="768" priority="774" operator="between">
      <formula>0</formula>
      <formula>0</formula>
    </cfRule>
  </conditionalFormatting>
  <conditionalFormatting sqref="B1743:B1756 D1743:D1756 H1743:H1756 F1743:F1756">
    <cfRule type="cellIs" dxfId="767" priority="763" operator="between">
      <formula>2</formula>
      <formula>2</formula>
    </cfRule>
    <cfRule type="cellIs" dxfId="766" priority="764" operator="between">
      <formula>5</formula>
      <formula>5</formula>
    </cfRule>
    <cfRule type="cellIs" dxfId="765" priority="765" operator="between">
      <formula>4</formula>
      <formula>4</formula>
    </cfRule>
    <cfRule type="cellIs" dxfId="764" priority="766" operator="between">
      <formula>3</formula>
      <formula>3</formula>
    </cfRule>
    <cfRule type="cellIs" dxfId="763" priority="767" operator="between">
      <formula>1</formula>
      <formula>1</formula>
    </cfRule>
    <cfRule type="cellIs" dxfId="762" priority="768" operator="between">
      <formula>0</formula>
      <formula>0</formula>
    </cfRule>
  </conditionalFormatting>
  <conditionalFormatting sqref="B1760:B1773 D1760:D1773 H1760:H1773 F1760:F1773">
    <cfRule type="cellIs" dxfId="761" priority="757" operator="between">
      <formula>2</formula>
      <formula>2</formula>
    </cfRule>
    <cfRule type="cellIs" dxfId="760" priority="758" operator="between">
      <formula>5</formula>
      <formula>5</formula>
    </cfRule>
    <cfRule type="cellIs" dxfId="759" priority="759" operator="between">
      <formula>4</formula>
      <formula>4</formula>
    </cfRule>
    <cfRule type="cellIs" dxfId="758" priority="760" operator="between">
      <formula>3</formula>
      <formula>3</formula>
    </cfRule>
    <cfRule type="cellIs" dxfId="757" priority="761" operator="between">
      <formula>1</formula>
      <formula>1</formula>
    </cfRule>
    <cfRule type="cellIs" dxfId="756" priority="762" operator="between">
      <formula>0</formula>
      <formula>0</formula>
    </cfRule>
  </conditionalFormatting>
  <conditionalFormatting sqref="B1777:B1790 D1777:D1790 H1777:H1790 F1777:F1790">
    <cfRule type="cellIs" dxfId="755" priority="751" operator="between">
      <formula>2</formula>
      <formula>2</formula>
    </cfRule>
    <cfRule type="cellIs" dxfId="754" priority="752" operator="between">
      <formula>5</formula>
      <formula>5</formula>
    </cfRule>
    <cfRule type="cellIs" dxfId="753" priority="753" operator="between">
      <formula>4</formula>
      <formula>4</formula>
    </cfRule>
    <cfRule type="cellIs" dxfId="752" priority="754" operator="between">
      <formula>3</formula>
      <formula>3</formula>
    </cfRule>
    <cfRule type="cellIs" dxfId="751" priority="755" operator="between">
      <formula>1</formula>
      <formula>1</formula>
    </cfRule>
    <cfRule type="cellIs" dxfId="750" priority="756" operator="between">
      <formula>0</formula>
      <formula>0</formula>
    </cfRule>
  </conditionalFormatting>
  <conditionalFormatting sqref="B1794:B1807 D1794:D1807 H1794:H1807 F1794:F1807">
    <cfRule type="cellIs" dxfId="749" priority="745" operator="between">
      <formula>2</formula>
      <formula>2</formula>
    </cfRule>
    <cfRule type="cellIs" dxfId="748" priority="746" operator="between">
      <formula>5</formula>
      <formula>5</formula>
    </cfRule>
    <cfRule type="cellIs" dxfId="747" priority="747" operator="between">
      <formula>4</formula>
      <formula>4</formula>
    </cfRule>
    <cfRule type="cellIs" dxfId="746" priority="748" operator="between">
      <formula>3</formula>
      <formula>3</formula>
    </cfRule>
    <cfRule type="cellIs" dxfId="745" priority="749" operator="between">
      <formula>1</formula>
      <formula>1</formula>
    </cfRule>
    <cfRule type="cellIs" dxfId="744" priority="750" operator="between">
      <formula>0</formula>
      <formula>0</formula>
    </cfRule>
  </conditionalFormatting>
  <conditionalFormatting sqref="B1811:B1824 D1811:D1824 H1811:H1824 F1811:F1824">
    <cfRule type="cellIs" dxfId="743" priority="739" operator="between">
      <formula>2</formula>
      <formula>2</formula>
    </cfRule>
    <cfRule type="cellIs" dxfId="742" priority="740" operator="between">
      <formula>5</formula>
      <formula>5</formula>
    </cfRule>
    <cfRule type="cellIs" dxfId="741" priority="741" operator="between">
      <formula>4</formula>
      <formula>4</formula>
    </cfRule>
    <cfRule type="cellIs" dxfId="740" priority="742" operator="between">
      <formula>3</formula>
      <formula>3</formula>
    </cfRule>
    <cfRule type="cellIs" dxfId="739" priority="743" operator="between">
      <formula>1</formula>
      <formula>1</formula>
    </cfRule>
    <cfRule type="cellIs" dxfId="738" priority="744" operator="between">
      <formula>0</formula>
      <formula>0</formula>
    </cfRule>
  </conditionalFormatting>
  <conditionalFormatting sqref="B1828:B1841 D1828:D1841 H1828:H1841 F1828:F1841">
    <cfRule type="cellIs" dxfId="737" priority="733" operator="between">
      <formula>2</formula>
      <formula>2</formula>
    </cfRule>
    <cfRule type="cellIs" dxfId="736" priority="734" operator="between">
      <formula>5</formula>
      <formula>5</formula>
    </cfRule>
    <cfRule type="cellIs" dxfId="735" priority="735" operator="between">
      <formula>4</formula>
      <formula>4</formula>
    </cfRule>
    <cfRule type="cellIs" dxfId="734" priority="736" operator="between">
      <formula>3</formula>
      <formula>3</formula>
    </cfRule>
    <cfRule type="cellIs" dxfId="733" priority="737" operator="between">
      <formula>1</formula>
      <formula>1</formula>
    </cfRule>
    <cfRule type="cellIs" dxfId="732" priority="738" operator="between">
      <formula>0</formula>
      <formula>0</formula>
    </cfRule>
  </conditionalFormatting>
  <conditionalFormatting sqref="B1845:B1858 D1845:D1858 H1845:H1858 F1845:F1858">
    <cfRule type="cellIs" dxfId="731" priority="727" operator="between">
      <formula>2</formula>
      <formula>2</formula>
    </cfRule>
    <cfRule type="cellIs" dxfId="730" priority="728" operator="between">
      <formula>5</formula>
      <formula>5</formula>
    </cfRule>
    <cfRule type="cellIs" dxfId="729" priority="729" operator="between">
      <formula>4</formula>
      <formula>4</formula>
    </cfRule>
    <cfRule type="cellIs" dxfId="728" priority="730" operator="between">
      <formula>3</formula>
      <formula>3</formula>
    </cfRule>
    <cfRule type="cellIs" dxfId="727" priority="731" operator="between">
      <formula>1</formula>
      <formula>1</formula>
    </cfRule>
    <cfRule type="cellIs" dxfId="726" priority="732" operator="between">
      <formula>0</formula>
      <formula>0</formula>
    </cfRule>
  </conditionalFormatting>
  <conditionalFormatting sqref="B1862:B1875 D1862:D1875 H1862:H1875 F1862:F1875">
    <cfRule type="cellIs" dxfId="725" priority="721" operator="between">
      <formula>2</formula>
      <formula>2</formula>
    </cfRule>
    <cfRule type="cellIs" dxfId="724" priority="722" operator="between">
      <formula>5</formula>
      <formula>5</formula>
    </cfRule>
    <cfRule type="cellIs" dxfId="723" priority="723" operator="between">
      <formula>4</formula>
      <formula>4</formula>
    </cfRule>
    <cfRule type="cellIs" dxfId="722" priority="724" operator="between">
      <formula>3</formula>
      <formula>3</formula>
    </cfRule>
    <cfRule type="cellIs" dxfId="721" priority="725" operator="between">
      <formula>1</formula>
      <formula>1</formula>
    </cfRule>
    <cfRule type="cellIs" dxfId="720" priority="726" operator="between">
      <formula>0</formula>
      <formula>0</formula>
    </cfRule>
  </conditionalFormatting>
  <conditionalFormatting sqref="B1879:B1892 D1879:D1892 H1879:H1892 F1879:F1892">
    <cfRule type="cellIs" dxfId="719" priority="715" operator="between">
      <formula>2</formula>
      <formula>2</formula>
    </cfRule>
    <cfRule type="cellIs" dxfId="718" priority="716" operator="between">
      <formula>5</formula>
      <formula>5</formula>
    </cfRule>
    <cfRule type="cellIs" dxfId="717" priority="717" operator="between">
      <formula>4</formula>
      <formula>4</formula>
    </cfRule>
    <cfRule type="cellIs" dxfId="716" priority="718" operator="between">
      <formula>3</formula>
      <formula>3</formula>
    </cfRule>
    <cfRule type="cellIs" dxfId="715" priority="719" operator="between">
      <formula>1</formula>
      <formula>1</formula>
    </cfRule>
    <cfRule type="cellIs" dxfId="714" priority="720" operator="between">
      <formula>0</formula>
      <formula>0</formula>
    </cfRule>
  </conditionalFormatting>
  <conditionalFormatting sqref="B1896:B1909 D1896:D1909 H1896:H1909 F1896:F1909">
    <cfRule type="cellIs" dxfId="713" priority="709" operator="between">
      <formula>2</formula>
      <formula>2</formula>
    </cfRule>
    <cfRule type="cellIs" dxfId="712" priority="710" operator="between">
      <formula>5</formula>
      <formula>5</formula>
    </cfRule>
    <cfRule type="cellIs" dxfId="711" priority="711" operator="between">
      <formula>4</formula>
      <formula>4</formula>
    </cfRule>
    <cfRule type="cellIs" dxfId="710" priority="712" operator="between">
      <formula>3</formula>
      <formula>3</formula>
    </cfRule>
    <cfRule type="cellIs" dxfId="709" priority="713" operator="between">
      <formula>1</formula>
      <formula>1</formula>
    </cfRule>
    <cfRule type="cellIs" dxfId="708" priority="714" operator="between">
      <formula>0</formula>
      <formula>0</formula>
    </cfRule>
  </conditionalFormatting>
  <conditionalFormatting sqref="B1913:B1926 D1913:D1926 H1913:H1926 F1913:F1926">
    <cfRule type="cellIs" dxfId="707" priority="703" operator="between">
      <formula>2</formula>
      <formula>2</formula>
    </cfRule>
    <cfRule type="cellIs" dxfId="706" priority="704" operator="between">
      <formula>5</formula>
      <formula>5</formula>
    </cfRule>
    <cfRule type="cellIs" dxfId="705" priority="705" operator="between">
      <formula>4</formula>
      <formula>4</formula>
    </cfRule>
    <cfRule type="cellIs" dxfId="704" priority="706" operator="between">
      <formula>3</formula>
      <formula>3</formula>
    </cfRule>
    <cfRule type="cellIs" dxfId="703" priority="707" operator="between">
      <formula>1</formula>
      <formula>1</formula>
    </cfRule>
    <cfRule type="cellIs" dxfId="702" priority="708" operator="between">
      <formula>0</formula>
      <formula>0</formula>
    </cfRule>
  </conditionalFormatting>
  <conditionalFormatting sqref="B1930:B1943 D1930:D1943 H1930:H1943 F1930:F1943">
    <cfRule type="cellIs" dxfId="701" priority="697" operator="between">
      <formula>2</formula>
      <formula>2</formula>
    </cfRule>
    <cfRule type="cellIs" dxfId="700" priority="698" operator="between">
      <formula>5</formula>
      <formula>5</formula>
    </cfRule>
    <cfRule type="cellIs" dxfId="699" priority="699" operator="between">
      <formula>4</formula>
      <formula>4</formula>
    </cfRule>
    <cfRule type="cellIs" dxfId="698" priority="700" operator="between">
      <formula>3</formula>
      <formula>3</formula>
    </cfRule>
    <cfRule type="cellIs" dxfId="697" priority="701" operator="between">
      <formula>1</formula>
      <formula>1</formula>
    </cfRule>
    <cfRule type="cellIs" dxfId="696" priority="702" operator="between">
      <formula>0</formula>
      <formula>0</formula>
    </cfRule>
  </conditionalFormatting>
  <conditionalFormatting sqref="B1947:B1960 D1947:D1960 H1947:H1960 F1947:F1960">
    <cfRule type="cellIs" dxfId="695" priority="691" operator="between">
      <formula>2</formula>
      <formula>2</formula>
    </cfRule>
    <cfRule type="cellIs" dxfId="694" priority="692" operator="between">
      <formula>5</formula>
      <formula>5</formula>
    </cfRule>
    <cfRule type="cellIs" dxfId="693" priority="693" operator="between">
      <formula>4</formula>
      <formula>4</formula>
    </cfRule>
    <cfRule type="cellIs" dxfId="692" priority="694" operator="between">
      <formula>3</formula>
      <formula>3</formula>
    </cfRule>
    <cfRule type="cellIs" dxfId="691" priority="695" operator="between">
      <formula>1</formula>
      <formula>1</formula>
    </cfRule>
    <cfRule type="cellIs" dxfId="690" priority="696" operator="between">
      <formula>0</formula>
      <formula>0</formula>
    </cfRule>
  </conditionalFormatting>
  <conditionalFormatting sqref="B1964:B1977 D1964:D1977 H1964:H1977 F1964:F1977">
    <cfRule type="cellIs" dxfId="689" priority="685" operator="between">
      <formula>2</formula>
      <formula>2</formula>
    </cfRule>
    <cfRule type="cellIs" dxfId="688" priority="686" operator="between">
      <formula>5</formula>
      <formula>5</formula>
    </cfRule>
    <cfRule type="cellIs" dxfId="687" priority="687" operator="between">
      <formula>4</formula>
      <formula>4</formula>
    </cfRule>
    <cfRule type="cellIs" dxfId="686" priority="688" operator="between">
      <formula>3</formula>
      <formula>3</formula>
    </cfRule>
    <cfRule type="cellIs" dxfId="685" priority="689" operator="between">
      <formula>1</formula>
      <formula>1</formula>
    </cfRule>
    <cfRule type="cellIs" dxfId="684" priority="690" operator="between">
      <formula>0</formula>
      <formula>0</formula>
    </cfRule>
  </conditionalFormatting>
  <conditionalFormatting sqref="B1981:B1994 D1981:D1994 H1981:H1994 F1981:F1994">
    <cfRule type="cellIs" dxfId="683" priority="679" operator="between">
      <formula>2</formula>
      <formula>2</formula>
    </cfRule>
    <cfRule type="cellIs" dxfId="682" priority="680" operator="between">
      <formula>5</formula>
      <formula>5</formula>
    </cfRule>
    <cfRule type="cellIs" dxfId="681" priority="681" operator="between">
      <formula>4</formula>
      <formula>4</formula>
    </cfRule>
    <cfRule type="cellIs" dxfId="680" priority="682" operator="between">
      <formula>3</formula>
      <formula>3</formula>
    </cfRule>
    <cfRule type="cellIs" dxfId="679" priority="683" operator="between">
      <formula>1</formula>
      <formula>1</formula>
    </cfRule>
    <cfRule type="cellIs" dxfId="678" priority="684" operator="between">
      <formula>0</formula>
      <formula>0</formula>
    </cfRule>
  </conditionalFormatting>
  <conditionalFormatting sqref="B1998:B2011 D1998:D2011 H1998:H2011 F1998:F2011">
    <cfRule type="cellIs" dxfId="677" priority="673" operator="between">
      <formula>2</formula>
      <formula>2</formula>
    </cfRule>
    <cfRule type="cellIs" dxfId="676" priority="674" operator="between">
      <formula>5</formula>
      <formula>5</formula>
    </cfRule>
    <cfRule type="cellIs" dxfId="675" priority="675" operator="between">
      <formula>4</formula>
      <formula>4</formula>
    </cfRule>
    <cfRule type="cellIs" dxfId="674" priority="676" operator="between">
      <formula>3</formula>
      <formula>3</formula>
    </cfRule>
    <cfRule type="cellIs" dxfId="673" priority="677" operator="between">
      <formula>1</formula>
      <formula>1</formula>
    </cfRule>
    <cfRule type="cellIs" dxfId="672" priority="678" operator="between">
      <formula>0</formula>
      <formula>0</formula>
    </cfRule>
  </conditionalFormatting>
  <conditionalFormatting sqref="B2015:B2028 D2015:D2028 H2015:H2028 F2015:F2028">
    <cfRule type="cellIs" dxfId="671" priority="667" operator="between">
      <formula>2</formula>
      <formula>2</formula>
    </cfRule>
    <cfRule type="cellIs" dxfId="670" priority="668" operator="between">
      <formula>5</formula>
      <formula>5</formula>
    </cfRule>
    <cfRule type="cellIs" dxfId="669" priority="669" operator="between">
      <formula>4</formula>
      <formula>4</formula>
    </cfRule>
    <cfRule type="cellIs" dxfId="668" priority="670" operator="between">
      <formula>3</formula>
      <formula>3</formula>
    </cfRule>
    <cfRule type="cellIs" dxfId="667" priority="671" operator="between">
      <formula>1</formula>
      <formula>1</formula>
    </cfRule>
    <cfRule type="cellIs" dxfId="666" priority="672" operator="between">
      <formula>0</formula>
      <formula>0</formula>
    </cfRule>
  </conditionalFormatting>
  <conditionalFormatting sqref="B2032:B2045 D2032:D2045 H2032:H2045 F2032:F2045">
    <cfRule type="cellIs" dxfId="665" priority="661" operator="between">
      <formula>2</formula>
      <formula>2</formula>
    </cfRule>
    <cfRule type="cellIs" dxfId="664" priority="662" operator="between">
      <formula>5</formula>
      <formula>5</formula>
    </cfRule>
    <cfRule type="cellIs" dxfId="663" priority="663" operator="between">
      <formula>4</formula>
      <formula>4</formula>
    </cfRule>
    <cfRule type="cellIs" dxfId="662" priority="664" operator="between">
      <formula>3</formula>
      <formula>3</formula>
    </cfRule>
    <cfRule type="cellIs" dxfId="661" priority="665" operator="between">
      <formula>1</formula>
      <formula>1</formula>
    </cfRule>
    <cfRule type="cellIs" dxfId="660" priority="666" operator="between">
      <formula>0</formula>
      <formula>0</formula>
    </cfRule>
  </conditionalFormatting>
  <conditionalFormatting sqref="B2049:B2062 D2049:D2062 H2049:H2062 F2049:F2062">
    <cfRule type="cellIs" dxfId="659" priority="655" operator="between">
      <formula>2</formula>
      <formula>2</formula>
    </cfRule>
    <cfRule type="cellIs" dxfId="658" priority="656" operator="between">
      <formula>5</formula>
      <formula>5</formula>
    </cfRule>
    <cfRule type="cellIs" dxfId="657" priority="657" operator="between">
      <formula>4</formula>
      <formula>4</formula>
    </cfRule>
    <cfRule type="cellIs" dxfId="656" priority="658" operator="between">
      <formula>3</formula>
      <formula>3</formula>
    </cfRule>
    <cfRule type="cellIs" dxfId="655" priority="659" operator="between">
      <formula>1</formula>
      <formula>1</formula>
    </cfRule>
    <cfRule type="cellIs" dxfId="654" priority="660" operator="between">
      <formula>0</formula>
      <formula>0</formula>
    </cfRule>
  </conditionalFormatting>
  <conditionalFormatting sqref="B2066:B2079 D2066:D2079 H2066:H2079 F2066:F2079">
    <cfRule type="cellIs" dxfId="653" priority="649" operator="between">
      <formula>2</formula>
      <formula>2</formula>
    </cfRule>
    <cfRule type="cellIs" dxfId="652" priority="650" operator="between">
      <formula>5</formula>
      <formula>5</formula>
    </cfRule>
    <cfRule type="cellIs" dxfId="651" priority="651" operator="between">
      <formula>4</formula>
      <formula>4</formula>
    </cfRule>
    <cfRule type="cellIs" dxfId="650" priority="652" operator="between">
      <formula>3</formula>
      <formula>3</formula>
    </cfRule>
    <cfRule type="cellIs" dxfId="649" priority="653" operator="between">
      <formula>1</formula>
      <formula>1</formula>
    </cfRule>
    <cfRule type="cellIs" dxfId="648" priority="654" operator="between">
      <formula>0</formula>
      <formula>0</formula>
    </cfRule>
  </conditionalFormatting>
  <conditionalFormatting sqref="B2083:B2096 D2083:D2096 H2083:H2096 F2083:F2096">
    <cfRule type="cellIs" dxfId="647" priority="643" operator="between">
      <formula>2</formula>
      <formula>2</formula>
    </cfRule>
    <cfRule type="cellIs" dxfId="646" priority="644" operator="between">
      <formula>5</formula>
      <formula>5</formula>
    </cfRule>
    <cfRule type="cellIs" dxfId="645" priority="645" operator="between">
      <formula>4</formula>
      <formula>4</formula>
    </cfRule>
    <cfRule type="cellIs" dxfId="644" priority="646" operator="between">
      <formula>3</formula>
      <formula>3</formula>
    </cfRule>
    <cfRule type="cellIs" dxfId="643" priority="647" operator="between">
      <formula>1</formula>
      <formula>1</formula>
    </cfRule>
    <cfRule type="cellIs" dxfId="642" priority="648" operator="between">
      <formula>0</formula>
      <formula>0</formula>
    </cfRule>
  </conditionalFormatting>
  <conditionalFormatting sqref="B2100:B2113 D2100:D2113 H2100:H2113 F2100:F2113">
    <cfRule type="cellIs" dxfId="641" priority="637" operator="between">
      <formula>2</formula>
      <formula>2</formula>
    </cfRule>
    <cfRule type="cellIs" dxfId="640" priority="638" operator="between">
      <formula>5</formula>
      <formula>5</formula>
    </cfRule>
    <cfRule type="cellIs" dxfId="639" priority="639" operator="between">
      <formula>4</formula>
      <formula>4</formula>
    </cfRule>
    <cfRule type="cellIs" dxfId="638" priority="640" operator="between">
      <formula>3</formula>
      <formula>3</formula>
    </cfRule>
    <cfRule type="cellIs" dxfId="637" priority="641" operator="between">
      <formula>1</formula>
      <formula>1</formula>
    </cfRule>
    <cfRule type="cellIs" dxfId="636" priority="642" operator="between">
      <formula>0</formula>
      <formula>0</formula>
    </cfRule>
  </conditionalFormatting>
  <conditionalFormatting sqref="B2117:B2130 D2117:D2130 H2117:H2130 F2117:F2130">
    <cfRule type="cellIs" dxfId="635" priority="631" operator="between">
      <formula>2</formula>
      <formula>2</formula>
    </cfRule>
    <cfRule type="cellIs" dxfId="634" priority="632" operator="between">
      <formula>5</formula>
      <formula>5</formula>
    </cfRule>
    <cfRule type="cellIs" dxfId="633" priority="633" operator="between">
      <formula>4</formula>
      <formula>4</formula>
    </cfRule>
    <cfRule type="cellIs" dxfId="632" priority="634" operator="between">
      <formula>3</formula>
      <formula>3</formula>
    </cfRule>
    <cfRule type="cellIs" dxfId="631" priority="635" operator="between">
      <formula>1</formula>
      <formula>1</formula>
    </cfRule>
    <cfRule type="cellIs" dxfId="630" priority="636" operator="between">
      <formula>0</formula>
      <formula>0</formula>
    </cfRule>
  </conditionalFormatting>
  <conditionalFormatting sqref="B2134:B2147 D2134:D2147 H2134:H2147 F2134:F2147">
    <cfRule type="cellIs" dxfId="629" priority="625" operator="between">
      <formula>2</formula>
      <formula>2</formula>
    </cfRule>
    <cfRule type="cellIs" dxfId="628" priority="626" operator="between">
      <formula>5</formula>
      <formula>5</formula>
    </cfRule>
    <cfRule type="cellIs" dxfId="627" priority="627" operator="between">
      <formula>4</formula>
      <formula>4</formula>
    </cfRule>
    <cfRule type="cellIs" dxfId="626" priority="628" operator="between">
      <formula>3</formula>
      <formula>3</formula>
    </cfRule>
    <cfRule type="cellIs" dxfId="625" priority="629" operator="between">
      <formula>1</formula>
      <formula>1</formula>
    </cfRule>
    <cfRule type="cellIs" dxfId="624" priority="630" operator="between">
      <formula>0</formula>
      <formula>0</formula>
    </cfRule>
  </conditionalFormatting>
  <conditionalFormatting sqref="B2151:B2164 D2151:D2164 H2151:H2164 F2151:F2164">
    <cfRule type="cellIs" dxfId="623" priority="619" operator="between">
      <formula>2</formula>
      <formula>2</formula>
    </cfRule>
    <cfRule type="cellIs" dxfId="622" priority="620" operator="between">
      <formula>5</formula>
      <formula>5</formula>
    </cfRule>
    <cfRule type="cellIs" dxfId="621" priority="621" operator="between">
      <formula>4</formula>
      <formula>4</formula>
    </cfRule>
    <cfRule type="cellIs" dxfId="620" priority="622" operator="between">
      <formula>3</formula>
      <formula>3</formula>
    </cfRule>
    <cfRule type="cellIs" dxfId="619" priority="623" operator="between">
      <formula>1</formula>
      <formula>1</formula>
    </cfRule>
    <cfRule type="cellIs" dxfId="618" priority="624" operator="between">
      <formula>0</formula>
      <formula>0</formula>
    </cfRule>
  </conditionalFormatting>
  <conditionalFormatting sqref="B2168:B2181 D2168:D2181 H2168:H2181 F2168:F2181">
    <cfRule type="cellIs" dxfId="617" priority="613" operator="between">
      <formula>2</formula>
      <formula>2</formula>
    </cfRule>
    <cfRule type="cellIs" dxfId="616" priority="614" operator="between">
      <formula>5</formula>
      <formula>5</formula>
    </cfRule>
    <cfRule type="cellIs" dxfId="615" priority="615" operator="between">
      <formula>4</formula>
      <formula>4</formula>
    </cfRule>
    <cfRule type="cellIs" dxfId="614" priority="616" operator="between">
      <formula>3</formula>
      <formula>3</formula>
    </cfRule>
    <cfRule type="cellIs" dxfId="613" priority="617" operator="between">
      <formula>1</formula>
      <formula>1</formula>
    </cfRule>
    <cfRule type="cellIs" dxfId="612" priority="618" operator="between">
      <formula>0</formula>
      <formula>0</formula>
    </cfRule>
  </conditionalFormatting>
  <conditionalFormatting sqref="B2185:B2198 D2185:D2198 H2185:H2198 F2185:F2198">
    <cfRule type="cellIs" dxfId="611" priority="607" operator="between">
      <formula>2</formula>
      <formula>2</formula>
    </cfRule>
    <cfRule type="cellIs" dxfId="610" priority="608" operator="between">
      <formula>5</formula>
      <formula>5</formula>
    </cfRule>
    <cfRule type="cellIs" dxfId="609" priority="609" operator="between">
      <formula>4</formula>
      <formula>4</formula>
    </cfRule>
    <cfRule type="cellIs" dxfId="608" priority="610" operator="between">
      <formula>3</formula>
      <formula>3</formula>
    </cfRule>
    <cfRule type="cellIs" dxfId="607" priority="611" operator="between">
      <formula>1</formula>
      <formula>1</formula>
    </cfRule>
    <cfRule type="cellIs" dxfId="606" priority="612" operator="between">
      <formula>0</formula>
      <formula>0</formula>
    </cfRule>
  </conditionalFormatting>
  <conditionalFormatting sqref="B2202:B2215 D2202:D2215 H2202:H2215 F2202:F2215">
    <cfRule type="cellIs" dxfId="605" priority="601" operator="between">
      <formula>2</formula>
      <formula>2</formula>
    </cfRule>
    <cfRule type="cellIs" dxfId="604" priority="602" operator="between">
      <formula>5</formula>
      <formula>5</formula>
    </cfRule>
    <cfRule type="cellIs" dxfId="603" priority="603" operator="between">
      <formula>4</formula>
      <formula>4</formula>
    </cfRule>
    <cfRule type="cellIs" dxfId="602" priority="604" operator="between">
      <formula>3</formula>
      <formula>3</formula>
    </cfRule>
    <cfRule type="cellIs" dxfId="601" priority="605" operator="between">
      <formula>1</formula>
      <formula>1</formula>
    </cfRule>
    <cfRule type="cellIs" dxfId="600" priority="606" operator="between">
      <formula>0</formula>
      <formula>0</formula>
    </cfRule>
  </conditionalFormatting>
  <conditionalFormatting sqref="B2219:B2232 D2219:D2232 H2219:H2232 F2219:F2232">
    <cfRule type="cellIs" dxfId="599" priority="595" operator="between">
      <formula>2</formula>
      <formula>2</formula>
    </cfRule>
    <cfRule type="cellIs" dxfId="598" priority="596" operator="between">
      <formula>5</formula>
      <formula>5</formula>
    </cfRule>
    <cfRule type="cellIs" dxfId="597" priority="597" operator="between">
      <formula>4</formula>
      <formula>4</formula>
    </cfRule>
    <cfRule type="cellIs" dxfId="596" priority="598" operator="between">
      <formula>3</formula>
      <formula>3</formula>
    </cfRule>
    <cfRule type="cellIs" dxfId="595" priority="599" operator="between">
      <formula>1</formula>
      <formula>1</formula>
    </cfRule>
    <cfRule type="cellIs" dxfId="594" priority="600" operator="between">
      <formula>0</formula>
      <formula>0</formula>
    </cfRule>
  </conditionalFormatting>
  <conditionalFormatting sqref="B2236:B2249 D2236:D2249 H2236:H2249 F2236:F2249">
    <cfRule type="cellIs" dxfId="593" priority="589" operator="between">
      <formula>2</formula>
      <formula>2</formula>
    </cfRule>
    <cfRule type="cellIs" dxfId="592" priority="590" operator="between">
      <formula>5</formula>
      <formula>5</formula>
    </cfRule>
    <cfRule type="cellIs" dxfId="591" priority="591" operator="between">
      <formula>4</formula>
      <formula>4</formula>
    </cfRule>
    <cfRule type="cellIs" dxfId="590" priority="592" operator="between">
      <formula>3</formula>
      <formula>3</formula>
    </cfRule>
    <cfRule type="cellIs" dxfId="589" priority="593" operator="between">
      <formula>1</formula>
      <formula>1</formula>
    </cfRule>
    <cfRule type="cellIs" dxfId="588" priority="594" operator="between">
      <formula>0</formula>
      <formula>0</formula>
    </cfRule>
  </conditionalFormatting>
  <conditionalFormatting sqref="B2253:B2266 D2253:D2266 H2253:H2266 F2253:F2266">
    <cfRule type="cellIs" dxfId="587" priority="583" operator="between">
      <formula>2</formula>
      <formula>2</formula>
    </cfRule>
    <cfRule type="cellIs" dxfId="586" priority="584" operator="between">
      <formula>5</formula>
      <formula>5</formula>
    </cfRule>
    <cfRule type="cellIs" dxfId="585" priority="585" operator="between">
      <formula>4</formula>
      <formula>4</formula>
    </cfRule>
    <cfRule type="cellIs" dxfId="584" priority="586" operator="between">
      <formula>3</formula>
      <formula>3</formula>
    </cfRule>
    <cfRule type="cellIs" dxfId="583" priority="587" operator="between">
      <formula>1</formula>
      <formula>1</formula>
    </cfRule>
    <cfRule type="cellIs" dxfId="582" priority="588" operator="between">
      <formula>0</formula>
      <formula>0</formula>
    </cfRule>
  </conditionalFormatting>
  <conditionalFormatting sqref="B2270:B2283 D2270:D2283 H2270:H2283 F2270:F2283">
    <cfRule type="cellIs" dxfId="581" priority="577" operator="between">
      <formula>2</formula>
      <formula>2</formula>
    </cfRule>
    <cfRule type="cellIs" dxfId="580" priority="578" operator="between">
      <formula>5</formula>
      <formula>5</formula>
    </cfRule>
    <cfRule type="cellIs" dxfId="579" priority="579" operator="between">
      <formula>4</formula>
      <formula>4</formula>
    </cfRule>
    <cfRule type="cellIs" dxfId="578" priority="580" operator="between">
      <formula>3</formula>
      <formula>3</formula>
    </cfRule>
    <cfRule type="cellIs" dxfId="577" priority="581" operator="between">
      <formula>1</formula>
      <formula>1</formula>
    </cfRule>
    <cfRule type="cellIs" dxfId="576" priority="582" operator="between">
      <formula>0</formula>
      <formula>0</formula>
    </cfRule>
  </conditionalFormatting>
  <conditionalFormatting sqref="B2287:B2300 D2287:D2300 H2287:H2300 F2287:F2300">
    <cfRule type="cellIs" dxfId="575" priority="571" operator="between">
      <formula>2</formula>
      <formula>2</formula>
    </cfRule>
    <cfRule type="cellIs" dxfId="574" priority="572" operator="between">
      <formula>5</formula>
      <formula>5</formula>
    </cfRule>
    <cfRule type="cellIs" dxfId="573" priority="573" operator="between">
      <formula>4</formula>
      <formula>4</formula>
    </cfRule>
    <cfRule type="cellIs" dxfId="572" priority="574" operator="between">
      <formula>3</formula>
      <formula>3</formula>
    </cfRule>
    <cfRule type="cellIs" dxfId="571" priority="575" operator="between">
      <formula>1</formula>
      <formula>1</formula>
    </cfRule>
    <cfRule type="cellIs" dxfId="570" priority="576" operator="between">
      <formula>0</formula>
      <formula>0</formula>
    </cfRule>
  </conditionalFormatting>
  <conditionalFormatting sqref="B2304:B2317 D2304:D2317 H2304:H2317 F2304:F2317">
    <cfRule type="cellIs" dxfId="569" priority="565" operator="between">
      <formula>2</formula>
      <formula>2</formula>
    </cfRule>
    <cfRule type="cellIs" dxfId="568" priority="566" operator="between">
      <formula>5</formula>
      <formula>5</formula>
    </cfRule>
    <cfRule type="cellIs" dxfId="567" priority="567" operator="between">
      <formula>4</formula>
      <formula>4</formula>
    </cfRule>
    <cfRule type="cellIs" dxfId="566" priority="568" operator="between">
      <formula>3</formula>
      <formula>3</formula>
    </cfRule>
    <cfRule type="cellIs" dxfId="565" priority="569" operator="between">
      <formula>1</formula>
      <formula>1</formula>
    </cfRule>
    <cfRule type="cellIs" dxfId="564" priority="570" operator="between">
      <formula>0</formula>
      <formula>0</formula>
    </cfRule>
  </conditionalFormatting>
  <conditionalFormatting sqref="B2321:B2334 D2321:D2334 H2321:H2334 F2321:F2334">
    <cfRule type="cellIs" dxfId="563" priority="559" operator="between">
      <formula>2</formula>
      <formula>2</formula>
    </cfRule>
    <cfRule type="cellIs" dxfId="562" priority="560" operator="between">
      <formula>5</formula>
      <formula>5</formula>
    </cfRule>
    <cfRule type="cellIs" dxfId="561" priority="561" operator="between">
      <formula>4</formula>
      <formula>4</formula>
    </cfRule>
    <cfRule type="cellIs" dxfId="560" priority="562" operator="between">
      <formula>3</formula>
      <formula>3</formula>
    </cfRule>
    <cfRule type="cellIs" dxfId="559" priority="563" operator="between">
      <formula>1</formula>
      <formula>1</formula>
    </cfRule>
    <cfRule type="cellIs" dxfId="558" priority="564" operator="between">
      <formula>0</formula>
      <formula>0</formula>
    </cfRule>
  </conditionalFormatting>
  <conditionalFormatting sqref="B2338:B2351 D2338:D2351 H2338:H2351 F2338:F2351">
    <cfRule type="cellIs" dxfId="557" priority="553" operator="between">
      <formula>2</formula>
      <formula>2</formula>
    </cfRule>
    <cfRule type="cellIs" dxfId="556" priority="554" operator="between">
      <formula>5</formula>
      <formula>5</formula>
    </cfRule>
    <cfRule type="cellIs" dxfId="555" priority="555" operator="between">
      <formula>4</formula>
      <formula>4</formula>
    </cfRule>
    <cfRule type="cellIs" dxfId="554" priority="556" operator="between">
      <formula>3</formula>
      <formula>3</formula>
    </cfRule>
    <cfRule type="cellIs" dxfId="553" priority="557" operator="between">
      <formula>1</formula>
      <formula>1</formula>
    </cfRule>
    <cfRule type="cellIs" dxfId="552" priority="558" operator="between">
      <formula>0</formula>
      <formula>0</formula>
    </cfRule>
  </conditionalFormatting>
  <conditionalFormatting sqref="B2355:B2368 D2355:D2368 H2355:H2368 F2355:F2368">
    <cfRule type="cellIs" dxfId="551" priority="547" operator="between">
      <formula>2</formula>
      <formula>2</formula>
    </cfRule>
    <cfRule type="cellIs" dxfId="550" priority="548" operator="between">
      <formula>5</formula>
      <formula>5</formula>
    </cfRule>
    <cfRule type="cellIs" dxfId="549" priority="549" operator="between">
      <formula>4</formula>
      <formula>4</formula>
    </cfRule>
    <cfRule type="cellIs" dxfId="548" priority="550" operator="between">
      <formula>3</formula>
      <formula>3</formula>
    </cfRule>
    <cfRule type="cellIs" dxfId="547" priority="551" operator="between">
      <formula>1</formula>
      <formula>1</formula>
    </cfRule>
    <cfRule type="cellIs" dxfId="546" priority="552" operator="between">
      <formula>0</formula>
      <formula>0</formula>
    </cfRule>
  </conditionalFormatting>
  <conditionalFormatting sqref="B2372:B2385 D2372:D2385 H2372:H2385 F2372:F2385">
    <cfRule type="cellIs" dxfId="545" priority="541" operator="between">
      <formula>2</formula>
      <formula>2</formula>
    </cfRule>
    <cfRule type="cellIs" dxfId="544" priority="542" operator="between">
      <formula>5</formula>
      <formula>5</formula>
    </cfRule>
    <cfRule type="cellIs" dxfId="543" priority="543" operator="between">
      <formula>4</formula>
      <formula>4</formula>
    </cfRule>
    <cfRule type="cellIs" dxfId="542" priority="544" operator="between">
      <formula>3</formula>
      <formula>3</formula>
    </cfRule>
    <cfRule type="cellIs" dxfId="541" priority="545" operator="between">
      <formula>1</formula>
      <formula>1</formula>
    </cfRule>
    <cfRule type="cellIs" dxfId="540" priority="546" operator="between">
      <formula>0</formula>
      <formula>0</formula>
    </cfRule>
  </conditionalFormatting>
  <conditionalFormatting sqref="B2389:B2402 D2389:D2402 H2389:H2402 F2389:F2402">
    <cfRule type="cellIs" dxfId="539" priority="535" operator="between">
      <formula>2</formula>
      <formula>2</formula>
    </cfRule>
    <cfRule type="cellIs" dxfId="538" priority="536" operator="between">
      <formula>5</formula>
      <formula>5</formula>
    </cfRule>
    <cfRule type="cellIs" dxfId="537" priority="537" operator="between">
      <formula>4</formula>
      <formula>4</formula>
    </cfRule>
    <cfRule type="cellIs" dxfId="536" priority="538" operator="between">
      <formula>3</formula>
      <formula>3</formula>
    </cfRule>
    <cfRule type="cellIs" dxfId="535" priority="539" operator="between">
      <formula>1</formula>
      <formula>1</formula>
    </cfRule>
    <cfRule type="cellIs" dxfId="534" priority="540" operator="between">
      <formula>0</formula>
      <formula>0</formula>
    </cfRule>
  </conditionalFormatting>
  <conditionalFormatting sqref="B2406:B2419 D2406:D2419 H2406:H2419 F2406:F2419">
    <cfRule type="cellIs" dxfId="533" priority="529" operator="between">
      <formula>2</formula>
      <formula>2</formula>
    </cfRule>
    <cfRule type="cellIs" dxfId="532" priority="530" operator="between">
      <formula>5</formula>
      <formula>5</formula>
    </cfRule>
    <cfRule type="cellIs" dxfId="531" priority="531" operator="between">
      <formula>4</formula>
      <formula>4</formula>
    </cfRule>
    <cfRule type="cellIs" dxfId="530" priority="532" operator="between">
      <formula>3</formula>
      <formula>3</formula>
    </cfRule>
    <cfRule type="cellIs" dxfId="529" priority="533" operator="between">
      <formula>1</formula>
      <formula>1</formula>
    </cfRule>
    <cfRule type="cellIs" dxfId="528" priority="534" operator="between">
      <formula>0</formula>
      <formula>0</formula>
    </cfRule>
  </conditionalFormatting>
  <conditionalFormatting sqref="B2423:B2436 D2423:D2436 H2423:H2436 F2423:F2436">
    <cfRule type="cellIs" dxfId="527" priority="523" operator="between">
      <formula>2</formula>
      <formula>2</formula>
    </cfRule>
    <cfRule type="cellIs" dxfId="526" priority="524" operator="between">
      <formula>5</formula>
      <formula>5</formula>
    </cfRule>
    <cfRule type="cellIs" dxfId="525" priority="525" operator="between">
      <formula>4</formula>
      <formula>4</formula>
    </cfRule>
    <cfRule type="cellIs" dxfId="524" priority="526" operator="between">
      <formula>3</formula>
      <formula>3</formula>
    </cfRule>
    <cfRule type="cellIs" dxfId="523" priority="527" operator="between">
      <formula>1</formula>
      <formula>1</formula>
    </cfRule>
    <cfRule type="cellIs" dxfId="522" priority="528" operator="between">
      <formula>0</formula>
      <formula>0</formula>
    </cfRule>
  </conditionalFormatting>
  <conditionalFormatting sqref="B2441:B2454 D2441:D2454 H2441:H2454 F2441:F2454">
    <cfRule type="cellIs" dxfId="521" priority="517" operator="between">
      <formula>2</formula>
      <formula>2</formula>
    </cfRule>
    <cfRule type="cellIs" dxfId="520" priority="518" operator="between">
      <formula>5</formula>
      <formula>5</formula>
    </cfRule>
    <cfRule type="cellIs" dxfId="519" priority="519" operator="between">
      <formula>4</formula>
      <formula>4</formula>
    </cfRule>
    <cfRule type="cellIs" dxfId="518" priority="520" operator="between">
      <formula>3</formula>
      <formula>3</formula>
    </cfRule>
    <cfRule type="cellIs" dxfId="517" priority="521" operator="between">
      <formula>1</formula>
      <formula>1</formula>
    </cfRule>
    <cfRule type="cellIs" dxfId="516" priority="522" operator="between">
      <formula>0</formula>
      <formula>0</formula>
    </cfRule>
  </conditionalFormatting>
  <conditionalFormatting sqref="B2458:B2471 D2458:D2471 H2458:H2471 F2458:F2471">
    <cfRule type="cellIs" dxfId="515" priority="511" operator="between">
      <formula>2</formula>
      <formula>2</formula>
    </cfRule>
    <cfRule type="cellIs" dxfId="514" priority="512" operator="between">
      <formula>5</formula>
      <formula>5</formula>
    </cfRule>
    <cfRule type="cellIs" dxfId="513" priority="513" operator="between">
      <formula>4</formula>
      <formula>4</formula>
    </cfRule>
    <cfRule type="cellIs" dxfId="512" priority="514" operator="between">
      <formula>3</formula>
      <formula>3</formula>
    </cfRule>
    <cfRule type="cellIs" dxfId="511" priority="515" operator="between">
      <formula>1</formula>
      <formula>1</formula>
    </cfRule>
    <cfRule type="cellIs" dxfId="510" priority="516" operator="between">
      <formula>0</formula>
      <formula>0</formula>
    </cfRule>
  </conditionalFormatting>
  <conditionalFormatting sqref="B2475:B2488 D2475:D2488 H2475:H2488 F2475:F2488">
    <cfRule type="cellIs" dxfId="509" priority="505" operator="between">
      <formula>2</formula>
      <formula>2</formula>
    </cfRule>
    <cfRule type="cellIs" dxfId="508" priority="506" operator="between">
      <formula>5</formula>
      <formula>5</formula>
    </cfRule>
    <cfRule type="cellIs" dxfId="507" priority="507" operator="between">
      <formula>4</formula>
      <formula>4</formula>
    </cfRule>
    <cfRule type="cellIs" dxfId="506" priority="508" operator="between">
      <formula>3</formula>
      <formula>3</formula>
    </cfRule>
    <cfRule type="cellIs" dxfId="505" priority="509" operator="between">
      <formula>1</formula>
      <formula>1</formula>
    </cfRule>
    <cfRule type="cellIs" dxfId="504" priority="510" operator="between">
      <formula>0</formula>
      <formula>0</formula>
    </cfRule>
  </conditionalFormatting>
  <conditionalFormatting sqref="B2492:B2505 D2492:D2505 H2492:H2505 F2492:F2505">
    <cfRule type="cellIs" dxfId="503" priority="499" operator="between">
      <formula>2</formula>
      <formula>2</formula>
    </cfRule>
    <cfRule type="cellIs" dxfId="502" priority="500" operator="between">
      <formula>5</formula>
      <formula>5</formula>
    </cfRule>
    <cfRule type="cellIs" dxfId="501" priority="501" operator="between">
      <formula>4</formula>
      <formula>4</formula>
    </cfRule>
    <cfRule type="cellIs" dxfId="500" priority="502" operator="between">
      <formula>3</formula>
      <formula>3</formula>
    </cfRule>
    <cfRule type="cellIs" dxfId="499" priority="503" operator="between">
      <formula>1</formula>
      <formula>1</formula>
    </cfRule>
    <cfRule type="cellIs" dxfId="498" priority="504" operator="between">
      <formula>0</formula>
      <formula>0</formula>
    </cfRule>
  </conditionalFormatting>
  <conditionalFormatting sqref="B2509:B2522 D2509:D2522 H2509:H2522 F2509:F2522">
    <cfRule type="cellIs" dxfId="497" priority="493" operator="between">
      <formula>2</formula>
      <formula>2</formula>
    </cfRule>
    <cfRule type="cellIs" dxfId="496" priority="494" operator="between">
      <formula>5</formula>
      <formula>5</formula>
    </cfRule>
    <cfRule type="cellIs" dxfId="495" priority="495" operator="between">
      <formula>4</formula>
      <formula>4</formula>
    </cfRule>
    <cfRule type="cellIs" dxfId="494" priority="496" operator="between">
      <formula>3</formula>
      <formula>3</formula>
    </cfRule>
    <cfRule type="cellIs" dxfId="493" priority="497" operator="between">
      <formula>1</formula>
      <formula>1</formula>
    </cfRule>
    <cfRule type="cellIs" dxfId="492" priority="498" operator="between">
      <formula>0</formula>
      <formula>0</formula>
    </cfRule>
  </conditionalFormatting>
  <conditionalFormatting sqref="B2526:B2539 D2526:D2539 H2526:H2539 F2526:F2539">
    <cfRule type="cellIs" dxfId="491" priority="487" operator="between">
      <formula>2</formula>
      <formula>2</formula>
    </cfRule>
    <cfRule type="cellIs" dxfId="490" priority="488" operator="between">
      <formula>5</formula>
      <formula>5</formula>
    </cfRule>
    <cfRule type="cellIs" dxfId="489" priority="489" operator="between">
      <formula>4</formula>
      <formula>4</formula>
    </cfRule>
    <cfRule type="cellIs" dxfId="488" priority="490" operator="between">
      <formula>3</formula>
      <formula>3</formula>
    </cfRule>
    <cfRule type="cellIs" dxfId="487" priority="491" operator="between">
      <formula>1</formula>
      <formula>1</formula>
    </cfRule>
    <cfRule type="cellIs" dxfId="486" priority="492" operator="between">
      <formula>0</formula>
      <formula>0</formula>
    </cfRule>
  </conditionalFormatting>
  <conditionalFormatting sqref="B2543:B2556 D2543:D2556 H2543:H2556 F2543:F2556">
    <cfRule type="cellIs" dxfId="485" priority="481" operator="between">
      <formula>2</formula>
      <formula>2</formula>
    </cfRule>
    <cfRule type="cellIs" dxfId="484" priority="482" operator="between">
      <formula>5</formula>
      <formula>5</formula>
    </cfRule>
    <cfRule type="cellIs" dxfId="483" priority="483" operator="between">
      <formula>4</formula>
      <formula>4</formula>
    </cfRule>
    <cfRule type="cellIs" dxfId="482" priority="484" operator="between">
      <formula>3</formula>
      <formula>3</formula>
    </cfRule>
    <cfRule type="cellIs" dxfId="481" priority="485" operator="between">
      <formula>1</formula>
      <formula>1</formula>
    </cfRule>
    <cfRule type="cellIs" dxfId="480" priority="486" operator="between">
      <formula>0</formula>
      <formula>0</formula>
    </cfRule>
  </conditionalFormatting>
  <conditionalFormatting sqref="B2560:B2573 D2560:D2573 H2560:H2573 F2560:F2573">
    <cfRule type="cellIs" dxfId="479" priority="475" operator="between">
      <formula>2</formula>
      <formula>2</formula>
    </cfRule>
    <cfRule type="cellIs" dxfId="478" priority="476" operator="between">
      <formula>5</formula>
      <formula>5</formula>
    </cfRule>
    <cfRule type="cellIs" dxfId="477" priority="477" operator="between">
      <formula>4</formula>
      <formula>4</formula>
    </cfRule>
    <cfRule type="cellIs" dxfId="476" priority="478" operator="between">
      <formula>3</formula>
      <formula>3</formula>
    </cfRule>
    <cfRule type="cellIs" dxfId="475" priority="479" operator="between">
      <formula>1</formula>
      <formula>1</formula>
    </cfRule>
    <cfRule type="cellIs" dxfId="474" priority="480" operator="between">
      <formula>0</formula>
      <formula>0</formula>
    </cfRule>
  </conditionalFormatting>
  <conditionalFormatting sqref="B2577:B2590 D2577:D2590 H2577:H2590 F2577:F2590">
    <cfRule type="cellIs" dxfId="473" priority="469" operator="between">
      <formula>2</formula>
      <formula>2</formula>
    </cfRule>
    <cfRule type="cellIs" dxfId="472" priority="470" operator="between">
      <formula>5</formula>
      <formula>5</formula>
    </cfRule>
    <cfRule type="cellIs" dxfId="471" priority="471" operator="between">
      <formula>4</formula>
      <formula>4</formula>
    </cfRule>
    <cfRule type="cellIs" dxfId="470" priority="472" operator="between">
      <formula>3</formula>
      <formula>3</formula>
    </cfRule>
    <cfRule type="cellIs" dxfId="469" priority="473" operator="between">
      <formula>1</formula>
      <formula>1</formula>
    </cfRule>
    <cfRule type="cellIs" dxfId="468" priority="474" operator="between">
      <formula>0</formula>
      <formula>0</formula>
    </cfRule>
  </conditionalFormatting>
  <conditionalFormatting sqref="B2594:B2607 D2594:D2607 H2594:H2607 F2594:F2607">
    <cfRule type="cellIs" dxfId="467" priority="463" operator="between">
      <formula>2</formula>
      <formula>2</formula>
    </cfRule>
    <cfRule type="cellIs" dxfId="466" priority="464" operator="between">
      <formula>5</formula>
      <formula>5</formula>
    </cfRule>
    <cfRule type="cellIs" dxfId="465" priority="465" operator="between">
      <formula>4</formula>
      <formula>4</formula>
    </cfRule>
    <cfRule type="cellIs" dxfId="464" priority="466" operator="between">
      <formula>3</formula>
      <formula>3</formula>
    </cfRule>
    <cfRule type="cellIs" dxfId="463" priority="467" operator="between">
      <formula>1</formula>
      <formula>1</formula>
    </cfRule>
    <cfRule type="cellIs" dxfId="462" priority="468" operator="between">
      <formula>0</formula>
      <formula>0</formula>
    </cfRule>
  </conditionalFormatting>
  <conditionalFormatting sqref="B2611:B2624 D2611:D2624 H2611:H2624 F2611:F2624">
    <cfRule type="cellIs" dxfId="461" priority="457" operator="between">
      <formula>2</formula>
      <formula>2</formula>
    </cfRule>
    <cfRule type="cellIs" dxfId="460" priority="458" operator="between">
      <formula>5</formula>
      <formula>5</formula>
    </cfRule>
    <cfRule type="cellIs" dxfId="459" priority="459" operator="between">
      <formula>4</formula>
      <formula>4</formula>
    </cfRule>
    <cfRule type="cellIs" dxfId="458" priority="460" operator="between">
      <formula>3</formula>
      <formula>3</formula>
    </cfRule>
    <cfRule type="cellIs" dxfId="457" priority="461" operator="between">
      <formula>1</formula>
      <formula>1</formula>
    </cfRule>
    <cfRule type="cellIs" dxfId="456" priority="462" operator="between">
      <formula>0</formula>
      <formula>0</formula>
    </cfRule>
  </conditionalFormatting>
  <conditionalFormatting sqref="B2628:B2641 D2628:D2641 H2628:H2641 F2628:F2641">
    <cfRule type="cellIs" dxfId="455" priority="451" operator="between">
      <formula>2</formula>
      <formula>2</formula>
    </cfRule>
    <cfRule type="cellIs" dxfId="454" priority="452" operator="between">
      <formula>5</formula>
      <formula>5</formula>
    </cfRule>
    <cfRule type="cellIs" dxfId="453" priority="453" operator="between">
      <formula>4</formula>
      <formula>4</formula>
    </cfRule>
    <cfRule type="cellIs" dxfId="452" priority="454" operator="between">
      <formula>3</formula>
      <formula>3</formula>
    </cfRule>
    <cfRule type="cellIs" dxfId="451" priority="455" operator="between">
      <formula>1</formula>
      <formula>1</formula>
    </cfRule>
    <cfRule type="cellIs" dxfId="450" priority="456" operator="between">
      <formula>0</formula>
      <formula>0</formula>
    </cfRule>
  </conditionalFormatting>
  <conditionalFormatting sqref="B2645:B2658 D2645:D2658 H2645:H2658 F2645:F2658">
    <cfRule type="cellIs" dxfId="449" priority="445" operator="between">
      <formula>2</formula>
      <formula>2</formula>
    </cfRule>
    <cfRule type="cellIs" dxfId="448" priority="446" operator="between">
      <formula>5</formula>
      <formula>5</formula>
    </cfRule>
    <cfRule type="cellIs" dxfId="447" priority="447" operator="between">
      <formula>4</formula>
      <formula>4</formula>
    </cfRule>
    <cfRule type="cellIs" dxfId="446" priority="448" operator="between">
      <formula>3</formula>
      <formula>3</formula>
    </cfRule>
    <cfRule type="cellIs" dxfId="445" priority="449" operator="between">
      <formula>1</formula>
      <formula>1</formula>
    </cfRule>
    <cfRule type="cellIs" dxfId="444" priority="450" operator="between">
      <formula>0</formula>
      <formula>0</formula>
    </cfRule>
  </conditionalFormatting>
  <conditionalFormatting sqref="B2662:B2675 D2662:D2675 H2662:H2675 F2662:F2675">
    <cfRule type="cellIs" dxfId="443" priority="439" operator="between">
      <formula>2</formula>
      <formula>2</formula>
    </cfRule>
    <cfRule type="cellIs" dxfId="442" priority="440" operator="between">
      <formula>5</formula>
      <formula>5</formula>
    </cfRule>
    <cfRule type="cellIs" dxfId="441" priority="441" operator="between">
      <formula>4</formula>
      <formula>4</formula>
    </cfRule>
    <cfRule type="cellIs" dxfId="440" priority="442" operator="between">
      <formula>3</formula>
      <formula>3</formula>
    </cfRule>
    <cfRule type="cellIs" dxfId="439" priority="443" operator="between">
      <formula>1</formula>
      <formula>1</formula>
    </cfRule>
    <cfRule type="cellIs" dxfId="438" priority="444" operator="between">
      <formula>0</formula>
      <formula>0</formula>
    </cfRule>
  </conditionalFormatting>
  <conditionalFormatting sqref="B2679:B2692 D2679:D2692 H2679:H2692 F2679:F2692">
    <cfRule type="cellIs" dxfId="437" priority="433" operator="between">
      <formula>2</formula>
      <formula>2</formula>
    </cfRule>
    <cfRule type="cellIs" dxfId="436" priority="434" operator="between">
      <formula>5</formula>
      <formula>5</formula>
    </cfRule>
    <cfRule type="cellIs" dxfId="435" priority="435" operator="between">
      <formula>4</formula>
      <formula>4</formula>
    </cfRule>
    <cfRule type="cellIs" dxfId="434" priority="436" operator="between">
      <formula>3</formula>
      <formula>3</formula>
    </cfRule>
    <cfRule type="cellIs" dxfId="433" priority="437" operator="between">
      <formula>1</formula>
      <formula>1</formula>
    </cfRule>
    <cfRule type="cellIs" dxfId="432" priority="438" operator="between">
      <formula>0</formula>
      <formula>0</formula>
    </cfRule>
  </conditionalFormatting>
  <conditionalFormatting sqref="B2696:B2709 D2696:D2709 H2696:H2709 F2696:F2709">
    <cfRule type="cellIs" dxfId="431" priority="427" operator="between">
      <formula>2</formula>
      <formula>2</formula>
    </cfRule>
    <cfRule type="cellIs" dxfId="430" priority="428" operator="between">
      <formula>5</formula>
      <formula>5</formula>
    </cfRule>
    <cfRule type="cellIs" dxfId="429" priority="429" operator="between">
      <formula>4</formula>
      <formula>4</formula>
    </cfRule>
    <cfRule type="cellIs" dxfId="428" priority="430" operator="between">
      <formula>3</formula>
      <formula>3</formula>
    </cfRule>
    <cfRule type="cellIs" dxfId="427" priority="431" operator="between">
      <formula>1</formula>
      <formula>1</formula>
    </cfRule>
    <cfRule type="cellIs" dxfId="426" priority="432" operator="between">
      <formula>0</formula>
      <formula>0</formula>
    </cfRule>
  </conditionalFormatting>
  <conditionalFormatting sqref="B2713:B2726 D2713:D2726 H2713:H2726 F2713:F2726">
    <cfRule type="cellIs" dxfId="425" priority="421" operator="between">
      <formula>2</formula>
      <formula>2</formula>
    </cfRule>
    <cfRule type="cellIs" dxfId="424" priority="422" operator="between">
      <formula>5</formula>
      <formula>5</formula>
    </cfRule>
    <cfRule type="cellIs" dxfId="423" priority="423" operator="between">
      <formula>4</formula>
      <formula>4</formula>
    </cfRule>
    <cfRule type="cellIs" dxfId="422" priority="424" operator="between">
      <formula>3</formula>
      <formula>3</formula>
    </cfRule>
    <cfRule type="cellIs" dxfId="421" priority="425" operator="between">
      <formula>1</formula>
      <formula>1</formula>
    </cfRule>
    <cfRule type="cellIs" dxfId="420" priority="426" operator="between">
      <formula>0</formula>
      <formula>0</formula>
    </cfRule>
  </conditionalFormatting>
  <conditionalFormatting sqref="B2730:B2743 D2730:D2743 H2730:H2743 F2730:F2743">
    <cfRule type="cellIs" dxfId="419" priority="415" operator="between">
      <formula>2</formula>
      <formula>2</formula>
    </cfRule>
    <cfRule type="cellIs" dxfId="418" priority="416" operator="between">
      <formula>5</formula>
      <formula>5</formula>
    </cfRule>
    <cfRule type="cellIs" dxfId="417" priority="417" operator="between">
      <formula>4</formula>
      <formula>4</formula>
    </cfRule>
    <cfRule type="cellIs" dxfId="416" priority="418" operator="between">
      <formula>3</formula>
      <formula>3</formula>
    </cfRule>
    <cfRule type="cellIs" dxfId="415" priority="419" operator="between">
      <formula>1</formula>
      <formula>1</formula>
    </cfRule>
    <cfRule type="cellIs" dxfId="414" priority="420" operator="between">
      <formula>0</formula>
      <formula>0</formula>
    </cfRule>
  </conditionalFormatting>
  <conditionalFormatting sqref="B2747:B2760 D2747:D2760 H2747:H2760 F2747:F2760">
    <cfRule type="cellIs" dxfId="413" priority="409" operator="between">
      <formula>2</formula>
      <formula>2</formula>
    </cfRule>
    <cfRule type="cellIs" dxfId="412" priority="410" operator="between">
      <formula>5</formula>
      <formula>5</formula>
    </cfRule>
    <cfRule type="cellIs" dxfId="411" priority="411" operator="between">
      <formula>4</formula>
      <formula>4</formula>
    </cfRule>
    <cfRule type="cellIs" dxfId="410" priority="412" operator="between">
      <formula>3</formula>
      <formula>3</formula>
    </cfRule>
    <cfRule type="cellIs" dxfId="409" priority="413" operator="between">
      <formula>1</formula>
      <formula>1</formula>
    </cfRule>
    <cfRule type="cellIs" dxfId="408" priority="414" operator="between">
      <formula>0</formula>
      <formula>0</formula>
    </cfRule>
  </conditionalFormatting>
  <conditionalFormatting sqref="B2764:B2777 D2764:D2777 H2764:H2777 F2764:F2777">
    <cfRule type="cellIs" dxfId="407" priority="403" operator="between">
      <formula>2</formula>
      <formula>2</formula>
    </cfRule>
    <cfRule type="cellIs" dxfId="406" priority="404" operator="between">
      <formula>5</formula>
      <formula>5</formula>
    </cfRule>
    <cfRule type="cellIs" dxfId="405" priority="405" operator="between">
      <formula>4</formula>
      <formula>4</formula>
    </cfRule>
    <cfRule type="cellIs" dxfId="404" priority="406" operator="between">
      <formula>3</formula>
      <formula>3</formula>
    </cfRule>
    <cfRule type="cellIs" dxfId="403" priority="407" operator="between">
      <formula>1</formula>
      <formula>1</formula>
    </cfRule>
    <cfRule type="cellIs" dxfId="402" priority="408" operator="between">
      <formula>0</formula>
      <formula>0</formula>
    </cfRule>
  </conditionalFormatting>
  <conditionalFormatting sqref="B2781:B2794 D2781:D2794 H2781:H2794 F2781:F2794">
    <cfRule type="cellIs" dxfId="401" priority="397" operator="between">
      <formula>2</formula>
      <formula>2</formula>
    </cfRule>
    <cfRule type="cellIs" dxfId="400" priority="398" operator="between">
      <formula>5</formula>
      <formula>5</formula>
    </cfRule>
    <cfRule type="cellIs" dxfId="399" priority="399" operator="between">
      <formula>4</formula>
      <formula>4</formula>
    </cfRule>
    <cfRule type="cellIs" dxfId="398" priority="400" operator="between">
      <formula>3</formula>
      <formula>3</formula>
    </cfRule>
    <cfRule type="cellIs" dxfId="397" priority="401" operator="between">
      <formula>1</formula>
      <formula>1</formula>
    </cfRule>
    <cfRule type="cellIs" dxfId="396" priority="402" operator="between">
      <formula>0</formula>
      <formula>0</formula>
    </cfRule>
  </conditionalFormatting>
  <conditionalFormatting sqref="B2798:B2811 D2798:D2811 H2798:H2811 F2798:F2811">
    <cfRule type="cellIs" dxfId="395" priority="391" operator="between">
      <formula>2</formula>
      <formula>2</formula>
    </cfRule>
    <cfRule type="cellIs" dxfId="394" priority="392" operator="between">
      <formula>5</formula>
      <formula>5</formula>
    </cfRule>
    <cfRule type="cellIs" dxfId="393" priority="393" operator="between">
      <formula>4</formula>
      <formula>4</formula>
    </cfRule>
    <cfRule type="cellIs" dxfId="392" priority="394" operator="between">
      <formula>3</formula>
      <formula>3</formula>
    </cfRule>
    <cfRule type="cellIs" dxfId="391" priority="395" operator="between">
      <formula>1</formula>
      <formula>1</formula>
    </cfRule>
    <cfRule type="cellIs" dxfId="390" priority="396" operator="between">
      <formula>0</formula>
      <formula>0</formula>
    </cfRule>
  </conditionalFormatting>
  <conditionalFormatting sqref="B2815:B2828 D2815:D2828 H2815:H2828 F2815:F2828">
    <cfRule type="cellIs" dxfId="389" priority="385" operator="between">
      <formula>2</formula>
      <formula>2</formula>
    </cfRule>
    <cfRule type="cellIs" dxfId="388" priority="386" operator="between">
      <formula>5</formula>
      <formula>5</formula>
    </cfRule>
    <cfRule type="cellIs" dxfId="387" priority="387" operator="between">
      <formula>4</formula>
      <formula>4</formula>
    </cfRule>
    <cfRule type="cellIs" dxfId="386" priority="388" operator="between">
      <formula>3</formula>
      <formula>3</formula>
    </cfRule>
    <cfRule type="cellIs" dxfId="385" priority="389" operator="between">
      <formula>1</formula>
      <formula>1</formula>
    </cfRule>
    <cfRule type="cellIs" dxfId="384" priority="390" operator="between">
      <formula>0</formula>
      <formula>0</formula>
    </cfRule>
  </conditionalFormatting>
  <conditionalFormatting sqref="B2832:B2845 D2832:D2845 H2832:H2845 F2832:F2845">
    <cfRule type="cellIs" dxfId="383" priority="379" operator="between">
      <formula>2</formula>
      <formula>2</formula>
    </cfRule>
    <cfRule type="cellIs" dxfId="382" priority="380" operator="between">
      <formula>5</formula>
      <formula>5</formula>
    </cfRule>
    <cfRule type="cellIs" dxfId="381" priority="381" operator="between">
      <formula>4</formula>
      <formula>4</formula>
    </cfRule>
    <cfRule type="cellIs" dxfId="380" priority="382" operator="between">
      <formula>3</formula>
      <formula>3</formula>
    </cfRule>
    <cfRule type="cellIs" dxfId="379" priority="383" operator="between">
      <formula>1</formula>
      <formula>1</formula>
    </cfRule>
    <cfRule type="cellIs" dxfId="378" priority="384" operator="between">
      <formula>0</formula>
      <formula>0</formula>
    </cfRule>
  </conditionalFormatting>
  <conditionalFormatting sqref="B2849:B2862 D2849:D2862 H2849:H2862 F2849:F2862">
    <cfRule type="cellIs" dxfId="377" priority="373" operator="between">
      <formula>2</formula>
      <formula>2</formula>
    </cfRule>
    <cfRule type="cellIs" dxfId="376" priority="374" operator="between">
      <formula>5</formula>
      <formula>5</formula>
    </cfRule>
    <cfRule type="cellIs" dxfId="375" priority="375" operator="between">
      <formula>4</formula>
      <formula>4</formula>
    </cfRule>
    <cfRule type="cellIs" dxfId="374" priority="376" operator="between">
      <formula>3</formula>
      <formula>3</formula>
    </cfRule>
    <cfRule type="cellIs" dxfId="373" priority="377" operator="between">
      <formula>1</formula>
      <formula>1</formula>
    </cfRule>
    <cfRule type="cellIs" dxfId="372" priority="378" operator="between">
      <formula>0</formula>
      <formula>0</formula>
    </cfRule>
  </conditionalFormatting>
  <conditionalFormatting sqref="B2866:B2879 D2866:D2879 H2866:H2879 F2866:F2879">
    <cfRule type="cellIs" dxfId="371" priority="367" operator="between">
      <formula>2</formula>
      <formula>2</formula>
    </cfRule>
    <cfRule type="cellIs" dxfId="370" priority="368" operator="between">
      <formula>5</formula>
      <formula>5</formula>
    </cfRule>
    <cfRule type="cellIs" dxfId="369" priority="369" operator="between">
      <formula>4</formula>
      <formula>4</formula>
    </cfRule>
    <cfRule type="cellIs" dxfId="368" priority="370" operator="between">
      <formula>3</formula>
      <formula>3</formula>
    </cfRule>
    <cfRule type="cellIs" dxfId="367" priority="371" operator="between">
      <formula>1</formula>
      <formula>1</formula>
    </cfRule>
    <cfRule type="cellIs" dxfId="366" priority="372" operator="between">
      <formula>0</formula>
      <formula>0</formula>
    </cfRule>
  </conditionalFormatting>
  <conditionalFormatting sqref="B2883:B2896 D2883:D2896 H2883:H2896 F2883:F2896">
    <cfRule type="cellIs" dxfId="365" priority="361" operator="between">
      <formula>2</formula>
      <formula>2</formula>
    </cfRule>
    <cfRule type="cellIs" dxfId="364" priority="362" operator="between">
      <formula>5</formula>
      <formula>5</formula>
    </cfRule>
    <cfRule type="cellIs" dxfId="363" priority="363" operator="between">
      <formula>4</formula>
      <formula>4</formula>
    </cfRule>
    <cfRule type="cellIs" dxfId="362" priority="364" operator="between">
      <formula>3</formula>
      <formula>3</formula>
    </cfRule>
    <cfRule type="cellIs" dxfId="361" priority="365" operator="between">
      <formula>1</formula>
      <formula>1</formula>
    </cfRule>
    <cfRule type="cellIs" dxfId="360" priority="366" operator="between">
      <formula>0</formula>
      <formula>0</formula>
    </cfRule>
  </conditionalFormatting>
  <conditionalFormatting sqref="B2900:B2913 D2900:D2913 H2900:H2913 F2900:F2913">
    <cfRule type="cellIs" dxfId="359" priority="355" operator="between">
      <formula>2</formula>
      <formula>2</formula>
    </cfRule>
    <cfRule type="cellIs" dxfId="358" priority="356" operator="between">
      <formula>5</formula>
      <formula>5</formula>
    </cfRule>
    <cfRule type="cellIs" dxfId="357" priority="357" operator="between">
      <formula>4</formula>
      <formula>4</formula>
    </cfRule>
    <cfRule type="cellIs" dxfId="356" priority="358" operator="between">
      <formula>3</formula>
      <formula>3</formula>
    </cfRule>
    <cfRule type="cellIs" dxfId="355" priority="359" operator="between">
      <formula>1</formula>
      <formula>1</formula>
    </cfRule>
    <cfRule type="cellIs" dxfId="354" priority="360" operator="between">
      <formula>0</formula>
      <formula>0</formula>
    </cfRule>
  </conditionalFormatting>
  <conditionalFormatting sqref="B2917:B2930 D2917:D2930 H2917:H2930 F2917:F2930">
    <cfRule type="cellIs" dxfId="353" priority="349" operator="between">
      <formula>2</formula>
      <formula>2</formula>
    </cfRule>
    <cfRule type="cellIs" dxfId="352" priority="350" operator="between">
      <formula>5</formula>
      <formula>5</formula>
    </cfRule>
    <cfRule type="cellIs" dxfId="351" priority="351" operator="between">
      <formula>4</formula>
      <formula>4</formula>
    </cfRule>
    <cfRule type="cellIs" dxfId="350" priority="352" operator="between">
      <formula>3</formula>
      <formula>3</formula>
    </cfRule>
    <cfRule type="cellIs" dxfId="349" priority="353" operator="between">
      <formula>1</formula>
      <formula>1</formula>
    </cfRule>
    <cfRule type="cellIs" dxfId="348" priority="354" operator="between">
      <formula>0</formula>
      <formula>0</formula>
    </cfRule>
  </conditionalFormatting>
  <conditionalFormatting sqref="B2934:B2947 D2934:D2947 H2934:H2947 F2934:F2947">
    <cfRule type="cellIs" dxfId="347" priority="343" operator="between">
      <formula>2</formula>
      <formula>2</formula>
    </cfRule>
    <cfRule type="cellIs" dxfId="346" priority="344" operator="between">
      <formula>5</formula>
      <formula>5</formula>
    </cfRule>
    <cfRule type="cellIs" dxfId="345" priority="345" operator="between">
      <formula>4</formula>
      <formula>4</formula>
    </cfRule>
    <cfRule type="cellIs" dxfId="344" priority="346" operator="between">
      <formula>3</formula>
      <formula>3</formula>
    </cfRule>
    <cfRule type="cellIs" dxfId="343" priority="347" operator="between">
      <formula>1</formula>
      <formula>1</formula>
    </cfRule>
    <cfRule type="cellIs" dxfId="342" priority="348" operator="between">
      <formula>0</formula>
      <formula>0</formula>
    </cfRule>
  </conditionalFormatting>
  <conditionalFormatting sqref="B2951:B2964 D2951:D2964 H2951:H2964 F2951:F2964">
    <cfRule type="cellIs" dxfId="341" priority="337" operator="between">
      <formula>2</formula>
      <formula>2</formula>
    </cfRule>
    <cfRule type="cellIs" dxfId="340" priority="338" operator="between">
      <formula>5</formula>
      <formula>5</formula>
    </cfRule>
    <cfRule type="cellIs" dxfId="339" priority="339" operator="between">
      <formula>4</formula>
      <formula>4</formula>
    </cfRule>
    <cfRule type="cellIs" dxfId="338" priority="340" operator="between">
      <formula>3</formula>
      <formula>3</formula>
    </cfRule>
    <cfRule type="cellIs" dxfId="337" priority="341" operator="between">
      <formula>1</formula>
      <formula>1</formula>
    </cfRule>
    <cfRule type="cellIs" dxfId="336" priority="342" operator="between">
      <formula>0</formula>
      <formula>0</formula>
    </cfRule>
  </conditionalFormatting>
  <conditionalFormatting sqref="B2968:B2981 D2968:D2981 H2968:H2981 F2968:F2981">
    <cfRule type="cellIs" dxfId="335" priority="331" operator="between">
      <formula>2</formula>
      <formula>2</formula>
    </cfRule>
    <cfRule type="cellIs" dxfId="334" priority="332" operator="between">
      <formula>5</formula>
      <formula>5</formula>
    </cfRule>
    <cfRule type="cellIs" dxfId="333" priority="333" operator="between">
      <formula>4</formula>
      <formula>4</formula>
    </cfRule>
    <cfRule type="cellIs" dxfId="332" priority="334" operator="between">
      <formula>3</formula>
      <formula>3</formula>
    </cfRule>
    <cfRule type="cellIs" dxfId="331" priority="335" operator="between">
      <formula>1</formula>
      <formula>1</formula>
    </cfRule>
    <cfRule type="cellIs" dxfId="330" priority="336" operator="between">
      <formula>0</formula>
      <formula>0</formula>
    </cfRule>
  </conditionalFormatting>
  <conditionalFormatting sqref="B2985:B2998 D2985:D2998 H2985:H2998 F2985:F2998">
    <cfRule type="cellIs" dxfId="329" priority="325" operator="between">
      <formula>2</formula>
      <formula>2</formula>
    </cfRule>
    <cfRule type="cellIs" dxfId="328" priority="326" operator="between">
      <formula>5</formula>
      <formula>5</formula>
    </cfRule>
    <cfRule type="cellIs" dxfId="327" priority="327" operator="between">
      <formula>4</formula>
      <formula>4</formula>
    </cfRule>
    <cfRule type="cellIs" dxfId="326" priority="328" operator="between">
      <formula>3</formula>
      <formula>3</formula>
    </cfRule>
    <cfRule type="cellIs" dxfId="325" priority="329" operator="between">
      <formula>1</formula>
      <formula>1</formula>
    </cfRule>
    <cfRule type="cellIs" dxfId="324" priority="330" operator="between">
      <formula>0</formula>
      <formula>0</formula>
    </cfRule>
  </conditionalFormatting>
  <conditionalFormatting sqref="B3002:B3015 D3002:D3015 H3002:H3015 F3002:F3015">
    <cfRule type="cellIs" dxfId="323" priority="319" operator="between">
      <formula>2</formula>
      <formula>2</formula>
    </cfRule>
    <cfRule type="cellIs" dxfId="322" priority="320" operator="between">
      <formula>5</formula>
      <formula>5</formula>
    </cfRule>
    <cfRule type="cellIs" dxfId="321" priority="321" operator="between">
      <formula>4</formula>
      <formula>4</formula>
    </cfRule>
    <cfRule type="cellIs" dxfId="320" priority="322" operator="between">
      <formula>3</formula>
      <formula>3</formula>
    </cfRule>
    <cfRule type="cellIs" dxfId="319" priority="323" operator="between">
      <formula>1</formula>
      <formula>1</formula>
    </cfRule>
    <cfRule type="cellIs" dxfId="318" priority="324" operator="between">
      <formula>0</formula>
      <formula>0</formula>
    </cfRule>
  </conditionalFormatting>
  <conditionalFormatting sqref="B3019:B3032 D3019:D3032 H3019:H3032 F3019:F3032">
    <cfRule type="cellIs" dxfId="317" priority="313" operator="between">
      <formula>2</formula>
      <formula>2</formula>
    </cfRule>
    <cfRule type="cellIs" dxfId="316" priority="314" operator="between">
      <formula>5</formula>
      <formula>5</formula>
    </cfRule>
    <cfRule type="cellIs" dxfId="315" priority="315" operator="between">
      <formula>4</formula>
      <formula>4</formula>
    </cfRule>
    <cfRule type="cellIs" dxfId="314" priority="316" operator="between">
      <formula>3</formula>
      <formula>3</formula>
    </cfRule>
    <cfRule type="cellIs" dxfId="313" priority="317" operator="between">
      <formula>1</formula>
      <formula>1</formula>
    </cfRule>
    <cfRule type="cellIs" dxfId="312" priority="318" operator="between">
      <formula>0</formula>
      <formula>0</formula>
    </cfRule>
  </conditionalFormatting>
  <conditionalFormatting sqref="B3036:B3049 D3036:D3049 H3036:H3049 F3036:F3049">
    <cfRule type="cellIs" dxfId="311" priority="307" operator="between">
      <formula>2</formula>
      <formula>2</formula>
    </cfRule>
    <cfRule type="cellIs" dxfId="310" priority="308" operator="between">
      <formula>5</formula>
      <formula>5</formula>
    </cfRule>
    <cfRule type="cellIs" dxfId="309" priority="309" operator="between">
      <formula>4</formula>
      <formula>4</formula>
    </cfRule>
    <cfRule type="cellIs" dxfId="308" priority="310" operator="between">
      <formula>3</formula>
      <formula>3</formula>
    </cfRule>
    <cfRule type="cellIs" dxfId="307" priority="311" operator="between">
      <formula>1</formula>
      <formula>1</formula>
    </cfRule>
    <cfRule type="cellIs" dxfId="306" priority="312" operator="between">
      <formula>0</formula>
      <formula>0</formula>
    </cfRule>
  </conditionalFormatting>
  <conditionalFormatting sqref="B3053:B3066 D3053:D3066 H3053:H3066 F3053:F3066">
    <cfRule type="cellIs" dxfId="305" priority="301" operator="between">
      <formula>2</formula>
      <formula>2</formula>
    </cfRule>
    <cfRule type="cellIs" dxfId="304" priority="302" operator="between">
      <formula>5</formula>
      <formula>5</formula>
    </cfRule>
    <cfRule type="cellIs" dxfId="303" priority="303" operator="between">
      <formula>4</formula>
      <formula>4</formula>
    </cfRule>
    <cfRule type="cellIs" dxfId="302" priority="304" operator="between">
      <formula>3</formula>
      <formula>3</formula>
    </cfRule>
    <cfRule type="cellIs" dxfId="301" priority="305" operator="between">
      <formula>1</formula>
      <formula>1</formula>
    </cfRule>
    <cfRule type="cellIs" dxfId="300" priority="306" operator="between">
      <formula>0</formula>
      <formula>0</formula>
    </cfRule>
  </conditionalFormatting>
  <conditionalFormatting sqref="B3070:B3083 D3070:D3083 H3070:H3083 F3070:F3083">
    <cfRule type="cellIs" dxfId="299" priority="295" operator="between">
      <formula>2</formula>
      <formula>2</formula>
    </cfRule>
    <cfRule type="cellIs" dxfId="298" priority="296" operator="between">
      <formula>5</formula>
      <formula>5</formula>
    </cfRule>
    <cfRule type="cellIs" dxfId="297" priority="297" operator="between">
      <formula>4</formula>
      <formula>4</formula>
    </cfRule>
    <cfRule type="cellIs" dxfId="296" priority="298" operator="between">
      <formula>3</formula>
      <formula>3</formula>
    </cfRule>
    <cfRule type="cellIs" dxfId="295" priority="299" operator="between">
      <formula>1</formula>
      <formula>1</formula>
    </cfRule>
    <cfRule type="cellIs" dxfId="294" priority="300" operator="between">
      <formula>0</formula>
      <formula>0</formula>
    </cfRule>
  </conditionalFormatting>
  <conditionalFormatting sqref="B3087:B3100 D3087:D3100 H3087:H3100 F3087:F3100">
    <cfRule type="cellIs" dxfId="293" priority="289" operator="between">
      <formula>2</formula>
      <formula>2</formula>
    </cfRule>
    <cfRule type="cellIs" dxfId="292" priority="290" operator="between">
      <formula>5</formula>
      <formula>5</formula>
    </cfRule>
    <cfRule type="cellIs" dxfId="291" priority="291" operator="between">
      <formula>4</formula>
      <formula>4</formula>
    </cfRule>
    <cfRule type="cellIs" dxfId="290" priority="292" operator="between">
      <formula>3</formula>
      <formula>3</formula>
    </cfRule>
    <cfRule type="cellIs" dxfId="289" priority="293" operator="between">
      <formula>1</formula>
      <formula>1</formula>
    </cfRule>
    <cfRule type="cellIs" dxfId="288" priority="294" operator="between">
      <formula>0</formula>
      <formula>0</formula>
    </cfRule>
  </conditionalFormatting>
  <conditionalFormatting sqref="B3104:B3117 D3104:D3117 H3104:H3117 F3104:F3117">
    <cfRule type="cellIs" dxfId="287" priority="283" operator="between">
      <formula>2</formula>
      <formula>2</formula>
    </cfRule>
    <cfRule type="cellIs" dxfId="286" priority="284" operator="between">
      <formula>5</formula>
      <formula>5</formula>
    </cfRule>
    <cfRule type="cellIs" dxfId="285" priority="285" operator="between">
      <formula>4</formula>
      <formula>4</formula>
    </cfRule>
    <cfRule type="cellIs" dxfId="284" priority="286" operator="between">
      <formula>3</formula>
      <formula>3</formula>
    </cfRule>
    <cfRule type="cellIs" dxfId="283" priority="287" operator="between">
      <formula>1</formula>
      <formula>1</formula>
    </cfRule>
    <cfRule type="cellIs" dxfId="282" priority="288" operator="between">
      <formula>0</formula>
      <formula>0</formula>
    </cfRule>
  </conditionalFormatting>
  <conditionalFormatting sqref="B3121:B3134 D3121:D3134 H3121:H3134 F3121:F3134">
    <cfRule type="cellIs" dxfId="281" priority="277" operator="between">
      <formula>2</formula>
      <formula>2</formula>
    </cfRule>
    <cfRule type="cellIs" dxfId="280" priority="278" operator="between">
      <formula>5</formula>
      <formula>5</formula>
    </cfRule>
    <cfRule type="cellIs" dxfId="279" priority="279" operator="between">
      <formula>4</formula>
      <formula>4</formula>
    </cfRule>
    <cfRule type="cellIs" dxfId="278" priority="280" operator="between">
      <formula>3</formula>
      <formula>3</formula>
    </cfRule>
    <cfRule type="cellIs" dxfId="277" priority="281" operator="between">
      <formula>1</formula>
      <formula>1</formula>
    </cfRule>
    <cfRule type="cellIs" dxfId="276" priority="282" operator="between">
      <formula>0</formula>
      <formula>0</formula>
    </cfRule>
  </conditionalFormatting>
  <conditionalFormatting sqref="B3138:B3151 D3138:D3151 H3138:H3151 F3138:F3151">
    <cfRule type="cellIs" dxfId="275" priority="271" operator="between">
      <formula>2</formula>
      <formula>2</formula>
    </cfRule>
    <cfRule type="cellIs" dxfId="274" priority="272" operator="between">
      <formula>5</formula>
      <formula>5</formula>
    </cfRule>
    <cfRule type="cellIs" dxfId="273" priority="273" operator="between">
      <formula>4</formula>
      <formula>4</formula>
    </cfRule>
    <cfRule type="cellIs" dxfId="272" priority="274" operator="between">
      <formula>3</formula>
      <formula>3</formula>
    </cfRule>
    <cfRule type="cellIs" dxfId="271" priority="275" operator="between">
      <formula>1</formula>
      <formula>1</formula>
    </cfRule>
    <cfRule type="cellIs" dxfId="270" priority="276" operator="between">
      <formula>0</formula>
      <formula>0</formula>
    </cfRule>
  </conditionalFormatting>
  <conditionalFormatting sqref="B3155:B3168 D3155:D3168 H3155:H3168 F3155:F3168">
    <cfRule type="cellIs" dxfId="269" priority="265" operator="between">
      <formula>2</formula>
      <formula>2</formula>
    </cfRule>
    <cfRule type="cellIs" dxfId="268" priority="266" operator="between">
      <formula>5</formula>
      <formula>5</formula>
    </cfRule>
    <cfRule type="cellIs" dxfId="267" priority="267" operator="between">
      <formula>4</formula>
      <formula>4</formula>
    </cfRule>
    <cfRule type="cellIs" dxfId="266" priority="268" operator="between">
      <formula>3</formula>
      <formula>3</formula>
    </cfRule>
    <cfRule type="cellIs" dxfId="265" priority="269" operator="between">
      <formula>1</formula>
      <formula>1</formula>
    </cfRule>
    <cfRule type="cellIs" dxfId="264" priority="270" operator="between">
      <formula>0</formula>
      <formula>0</formula>
    </cfRule>
  </conditionalFormatting>
  <conditionalFormatting sqref="B3172:B3185 D3172:D3185 H3172:H3185 F3172:F3185">
    <cfRule type="cellIs" dxfId="263" priority="259" operator="between">
      <formula>2</formula>
      <formula>2</formula>
    </cfRule>
    <cfRule type="cellIs" dxfId="262" priority="260" operator="between">
      <formula>5</formula>
      <formula>5</formula>
    </cfRule>
    <cfRule type="cellIs" dxfId="261" priority="261" operator="between">
      <formula>4</formula>
      <formula>4</formula>
    </cfRule>
    <cfRule type="cellIs" dxfId="260" priority="262" operator="between">
      <formula>3</formula>
      <formula>3</formula>
    </cfRule>
    <cfRule type="cellIs" dxfId="259" priority="263" operator="between">
      <formula>1</formula>
      <formula>1</formula>
    </cfRule>
    <cfRule type="cellIs" dxfId="258" priority="264" operator="between">
      <formula>0</formula>
      <formula>0</formula>
    </cfRule>
  </conditionalFormatting>
  <conditionalFormatting sqref="B3189:B3202 D3189:D3202 H3189:H3202 F3189:F3202">
    <cfRule type="cellIs" dxfId="257" priority="253" operator="between">
      <formula>2</formula>
      <formula>2</formula>
    </cfRule>
    <cfRule type="cellIs" dxfId="256" priority="254" operator="between">
      <formula>5</formula>
      <formula>5</formula>
    </cfRule>
    <cfRule type="cellIs" dxfId="255" priority="255" operator="between">
      <formula>4</formula>
      <formula>4</formula>
    </cfRule>
    <cfRule type="cellIs" dxfId="254" priority="256" operator="between">
      <formula>3</formula>
      <formula>3</formula>
    </cfRule>
    <cfRule type="cellIs" dxfId="253" priority="257" operator="between">
      <formula>1</formula>
      <formula>1</formula>
    </cfRule>
    <cfRule type="cellIs" dxfId="252" priority="258" operator="between">
      <formula>0</formula>
      <formula>0</formula>
    </cfRule>
  </conditionalFormatting>
  <conditionalFormatting sqref="B3206:B3219 D3206:D3219 H3206:H3219 F3206:F3219">
    <cfRule type="cellIs" dxfId="251" priority="247" operator="between">
      <formula>2</formula>
      <formula>2</formula>
    </cfRule>
    <cfRule type="cellIs" dxfId="250" priority="248" operator="between">
      <formula>5</formula>
      <formula>5</formula>
    </cfRule>
    <cfRule type="cellIs" dxfId="249" priority="249" operator="between">
      <formula>4</formula>
      <formula>4</formula>
    </cfRule>
    <cfRule type="cellIs" dxfId="248" priority="250" operator="between">
      <formula>3</formula>
      <formula>3</formula>
    </cfRule>
    <cfRule type="cellIs" dxfId="247" priority="251" operator="between">
      <formula>1</formula>
      <formula>1</formula>
    </cfRule>
    <cfRule type="cellIs" dxfId="246" priority="252" operator="between">
      <formula>0</formula>
      <formula>0</formula>
    </cfRule>
  </conditionalFormatting>
  <conditionalFormatting sqref="B3223:B3236 D3223:D3236 H3223:H3236 F3223:F3236">
    <cfRule type="cellIs" dxfId="245" priority="241" operator="between">
      <formula>2</formula>
      <formula>2</formula>
    </cfRule>
    <cfRule type="cellIs" dxfId="244" priority="242" operator="between">
      <formula>5</formula>
      <formula>5</formula>
    </cfRule>
    <cfRule type="cellIs" dxfId="243" priority="243" operator="between">
      <formula>4</formula>
      <formula>4</formula>
    </cfRule>
    <cfRule type="cellIs" dxfId="242" priority="244" operator="between">
      <formula>3</formula>
      <formula>3</formula>
    </cfRule>
    <cfRule type="cellIs" dxfId="241" priority="245" operator="between">
      <formula>1</formula>
      <formula>1</formula>
    </cfRule>
    <cfRule type="cellIs" dxfId="240" priority="246" operator="between">
      <formula>0</formula>
      <formula>0</formula>
    </cfRule>
  </conditionalFormatting>
  <conditionalFormatting sqref="B3240:B3253 D3240:D3253 H3240:H3253 F3240:F3253">
    <cfRule type="cellIs" dxfId="239" priority="235" operator="between">
      <formula>2</formula>
      <formula>2</formula>
    </cfRule>
    <cfRule type="cellIs" dxfId="238" priority="236" operator="between">
      <formula>5</formula>
      <formula>5</formula>
    </cfRule>
    <cfRule type="cellIs" dxfId="237" priority="237" operator="between">
      <formula>4</formula>
      <formula>4</formula>
    </cfRule>
    <cfRule type="cellIs" dxfId="236" priority="238" operator="between">
      <formula>3</formula>
      <formula>3</formula>
    </cfRule>
    <cfRule type="cellIs" dxfId="235" priority="239" operator="between">
      <formula>1</formula>
      <formula>1</formula>
    </cfRule>
    <cfRule type="cellIs" dxfId="234" priority="240" operator="between">
      <formula>0</formula>
      <formula>0</formula>
    </cfRule>
  </conditionalFormatting>
  <conditionalFormatting sqref="B3257:B3270 D3257:D3270 H3257:H3270 F3257:F3270">
    <cfRule type="cellIs" dxfId="233" priority="229" operator="between">
      <formula>2</formula>
      <formula>2</formula>
    </cfRule>
    <cfRule type="cellIs" dxfId="232" priority="230" operator="between">
      <formula>5</formula>
      <formula>5</formula>
    </cfRule>
    <cfRule type="cellIs" dxfId="231" priority="231" operator="between">
      <formula>4</formula>
      <formula>4</formula>
    </cfRule>
    <cfRule type="cellIs" dxfId="230" priority="232" operator="between">
      <formula>3</formula>
      <formula>3</formula>
    </cfRule>
    <cfRule type="cellIs" dxfId="229" priority="233" operator="between">
      <formula>1</formula>
      <formula>1</formula>
    </cfRule>
    <cfRule type="cellIs" dxfId="228" priority="234" operator="between">
      <formula>0</formula>
      <formula>0</formula>
    </cfRule>
  </conditionalFormatting>
  <conditionalFormatting sqref="B3274:B3287 D3274:D3287 H3274:H3287 F3274:F3287">
    <cfRule type="cellIs" dxfId="227" priority="223" operator="between">
      <formula>2</formula>
      <formula>2</formula>
    </cfRule>
    <cfRule type="cellIs" dxfId="226" priority="224" operator="between">
      <formula>5</formula>
      <formula>5</formula>
    </cfRule>
    <cfRule type="cellIs" dxfId="225" priority="225" operator="between">
      <formula>4</formula>
      <formula>4</formula>
    </cfRule>
    <cfRule type="cellIs" dxfId="224" priority="226" operator="between">
      <formula>3</formula>
      <formula>3</formula>
    </cfRule>
    <cfRule type="cellIs" dxfId="223" priority="227" operator="between">
      <formula>1</formula>
      <formula>1</formula>
    </cfRule>
    <cfRule type="cellIs" dxfId="222" priority="228" operator="between">
      <formula>0</formula>
      <formula>0</formula>
    </cfRule>
  </conditionalFormatting>
  <conditionalFormatting sqref="B3291:B3304 D3291:D3304 H3291:H3304 F3291:F3304">
    <cfRule type="cellIs" dxfId="221" priority="217" operator="between">
      <formula>2</formula>
      <formula>2</formula>
    </cfRule>
    <cfRule type="cellIs" dxfId="220" priority="218" operator="between">
      <formula>5</formula>
      <formula>5</formula>
    </cfRule>
    <cfRule type="cellIs" dxfId="219" priority="219" operator="between">
      <formula>4</formula>
      <formula>4</formula>
    </cfRule>
    <cfRule type="cellIs" dxfId="218" priority="220" operator="between">
      <formula>3</formula>
      <formula>3</formula>
    </cfRule>
    <cfRule type="cellIs" dxfId="217" priority="221" operator="between">
      <formula>1</formula>
      <formula>1</formula>
    </cfRule>
    <cfRule type="cellIs" dxfId="216" priority="222" operator="between">
      <formula>0</formula>
      <formula>0</formula>
    </cfRule>
  </conditionalFormatting>
  <conditionalFormatting sqref="B3308:B3321 D3308:D3321 H3308:H3321 F3308:F3321">
    <cfRule type="cellIs" dxfId="215" priority="211" operator="between">
      <formula>2</formula>
      <formula>2</formula>
    </cfRule>
    <cfRule type="cellIs" dxfId="214" priority="212" operator="between">
      <formula>5</formula>
      <formula>5</formula>
    </cfRule>
    <cfRule type="cellIs" dxfId="213" priority="213" operator="between">
      <formula>4</formula>
      <formula>4</formula>
    </cfRule>
    <cfRule type="cellIs" dxfId="212" priority="214" operator="between">
      <formula>3</formula>
      <formula>3</formula>
    </cfRule>
    <cfRule type="cellIs" dxfId="211" priority="215" operator="between">
      <formula>1</formula>
      <formula>1</formula>
    </cfRule>
    <cfRule type="cellIs" dxfId="210" priority="216" operator="between">
      <formula>0</formula>
      <formula>0</formula>
    </cfRule>
  </conditionalFormatting>
  <conditionalFormatting sqref="B3325:B3338 D3325:D3338 H3325:H3338 F3325:F3338">
    <cfRule type="cellIs" dxfId="209" priority="205" operator="between">
      <formula>2</formula>
      <formula>2</formula>
    </cfRule>
    <cfRule type="cellIs" dxfId="208" priority="206" operator="between">
      <formula>5</formula>
      <formula>5</formula>
    </cfRule>
    <cfRule type="cellIs" dxfId="207" priority="207" operator="between">
      <formula>4</formula>
      <formula>4</formula>
    </cfRule>
    <cfRule type="cellIs" dxfId="206" priority="208" operator="between">
      <formula>3</formula>
      <formula>3</formula>
    </cfRule>
    <cfRule type="cellIs" dxfId="205" priority="209" operator="between">
      <formula>1</formula>
      <formula>1</formula>
    </cfRule>
    <cfRule type="cellIs" dxfId="204" priority="210" operator="between">
      <formula>0</formula>
      <formula>0</formula>
    </cfRule>
  </conditionalFormatting>
  <conditionalFormatting sqref="B3342:B3355 D3342:D3355 H3342:H3355 F3342:F3355">
    <cfRule type="cellIs" dxfId="203" priority="199" operator="between">
      <formula>2</formula>
      <formula>2</formula>
    </cfRule>
    <cfRule type="cellIs" dxfId="202" priority="200" operator="between">
      <formula>5</formula>
      <formula>5</formula>
    </cfRule>
    <cfRule type="cellIs" dxfId="201" priority="201" operator="between">
      <formula>4</formula>
      <formula>4</formula>
    </cfRule>
    <cfRule type="cellIs" dxfId="200" priority="202" operator="between">
      <formula>3</formula>
      <formula>3</formula>
    </cfRule>
    <cfRule type="cellIs" dxfId="199" priority="203" operator="between">
      <formula>1</formula>
      <formula>1</formula>
    </cfRule>
    <cfRule type="cellIs" dxfId="198" priority="204" operator="between">
      <formula>0</formula>
      <formula>0</formula>
    </cfRule>
  </conditionalFormatting>
  <conditionalFormatting sqref="B3359:B3372 D3359:D3372 H3359:H3372 F3359:F3372">
    <cfRule type="cellIs" dxfId="197" priority="193" operator="between">
      <formula>2</formula>
      <formula>2</formula>
    </cfRule>
    <cfRule type="cellIs" dxfId="196" priority="194" operator="between">
      <formula>5</formula>
      <formula>5</formula>
    </cfRule>
    <cfRule type="cellIs" dxfId="195" priority="195" operator="between">
      <formula>4</formula>
      <formula>4</formula>
    </cfRule>
    <cfRule type="cellIs" dxfId="194" priority="196" operator="between">
      <formula>3</formula>
      <formula>3</formula>
    </cfRule>
    <cfRule type="cellIs" dxfId="193" priority="197" operator="between">
      <formula>1</formula>
      <formula>1</formula>
    </cfRule>
    <cfRule type="cellIs" dxfId="192" priority="198" operator="between">
      <formula>0</formula>
      <formula>0</formula>
    </cfRule>
  </conditionalFormatting>
  <conditionalFormatting sqref="B3376:B3389 D3376:D3389 H3376:H3389 F3376:F3389">
    <cfRule type="cellIs" dxfId="191" priority="187" operator="between">
      <formula>2</formula>
      <formula>2</formula>
    </cfRule>
    <cfRule type="cellIs" dxfId="190" priority="188" operator="between">
      <formula>5</formula>
      <formula>5</formula>
    </cfRule>
    <cfRule type="cellIs" dxfId="189" priority="189" operator="between">
      <formula>4</formula>
      <formula>4</formula>
    </cfRule>
    <cfRule type="cellIs" dxfId="188" priority="190" operator="between">
      <formula>3</formula>
      <formula>3</formula>
    </cfRule>
    <cfRule type="cellIs" dxfId="187" priority="191" operator="between">
      <formula>1</formula>
      <formula>1</formula>
    </cfRule>
    <cfRule type="cellIs" dxfId="186" priority="192" operator="between">
      <formula>0</formula>
      <formula>0</formula>
    </cfRule>
  </conditionalFormatting>
  <conditionalFormatting sqref="B3393:B3406 D3393:D3406 H3393:H3406 F3393:F3406">
    <cfRule type="cellIs" dxfId="185" priority="181" operator="between">
      <formula>2</formula>
      <formula>2</formula>
    </cfRule>
    <cfRule type="cellIs" dxfId="184" priority="182" operator="between">
      <formula>5</formula>
      <formula>5</formula>
    </cfRule>
    <cfRule type="cellIs" dxfId="183" priority="183" operator="between">
      <formula>4</formula>
      <formula>4</formula>
    </cfRule>
    <cfRule type="cellIs" dxfId="182" priority="184" operator="between">
      <formula>3</formula>
      <formula>3</formula>
    </cfRule>
    <cfRule type="cellIs" dxfId="181" priority="185" operator="between">
      <formula>1</formula>
      <formula>1</formula>
    </cfRule>
    <cfRule type="cellIs" dxfId="180" priority="186" operator="between">
      <formula>0</formula>
      <formula>0</formula>
    </cfRule>
  </conditionalFormatting>
  <conditionalFormatting sqref="B3410:B3423 D3410:D3423 H3410:H3423 F3410:F3423">
    <cfRule type="cellIs" dxfId="179" priority="175" operator="between">
      <formula>2</formula>
      <formula>2</formula>
    </cfRule>
    <cfRule type="cellIs" dxfId="178" priority="176" operator="between">
      <formula>5</formula>
      <formula>5</formula>
    </cfRule>
    <cfRule type="cellIs" dxfId="177" priority="177" operator="between">
      <formula>4</formula>
      <formula>4</formula>
    </cfRule>
    <cfRule type="cellIs" dxfId="176" priority="178" operator="between">
      <formula>3</formula>
      <formula>3</formula>
    </cfRule>
    <cfRule type="cellIs" dxfId="175" priority="179" operator="between">
      <formula>1</formula>
      <formula>1</formula>
    </cfRule>
    <cfRule type="cellIs" dxfId="174" priority="180" operator="between">
      <formula>0</formula>
      <formula>0</formula>
    </cfRule>
  </conditionalFormatting>
  <conditionalFormatting sqref="B3427:B3440 D3427:D3440 H3427:H3440 F3427:F3440">
    <cfRule type="cellIs" dxfId="173" priority="169" operator="between">
      <formula>2</formula>
      <formula>2</formula>
    </cfRule>
    <cfRule type="cellIs" dxfId="172" priority="170" operator="between">
      <formula>5</formula>
      <formula>5</formula>
    </cfRule>
    <cfRule type="cellIs" dxfId="171" priority="171" operator="between">
      <formula>4</formula>
      <formula>4</formula>
    </cfRule>
    <cfRule type="cellIs" dxfId="170" priority="172" operator="between">
      <formula>3</formula>
      <formula>3</formula>
    </cfRule>
    <cfRule type="cellIs" dxfId="169" priority="173" operator="between">
      <formula>1</formula>
      <formula>1</formula>
    </cfRule>
    <cfRule type="cellIs" dxfId="168" priority="174" operator="between">
      <formula>0</formula>
      <formula>0</formula>
    </cfRule>
  </conditionalFormatting>
  <conditionalFormatting sqref="B3444:B3457 D3444:D3457 H3444:H3457 F3444:F3457">
    <cfRule type="cellIs" dxfId="167" priority="163" operator="between">
      <formula>2</formula>
      <formula>2</formula>
    </cfRule>
    <cfRule type="cellIs" dxfId="166" priority="164" operator="between">
      <formula>5</formula>
      <formula>5</formula>
    </cfRule>
    <cfRule type="cellIs" dxfId="165" priority="165" operator="between">
      <formula>4</formula>
      <formula>4</formula>
    </cfRule>
    <cfRule type="cellIs" dxfId="164" priority="166" operator="between">
      <formula>3</formula>
      <formula>3</formula>
    </cfRule>
    <cfRule type="cellIs" dxfId="163" priority="167" operator="between">
      <formula>1</formula>
      <formula>1</formula>
    </cfRule>
    <cfRule type="cellIs" dxfId="162" priority="168" operator="between">
      <formula>0</formula>
      <formula>0</formula>
    </cfRule>
  </conditionalFormatting>
  <conditionalFormatting sqref="B3461:B3474 D3461:D3474 H3461:H3474 F3461:F3474">
    <cfRule type="cellIs" dxfId="161" priority="157" operator="between">
      <formula>2</formula>
      <formula>2</formula>
    </cfRule>
    <cfRule type="cellIs" dxfId="160" priority="158" operator="between">
      <formula>5</formula>
      <formula>5</formula>
    </cfRule>
    <cfRule type="cellIs" dxfId="159" priority="159" operator="between">
      <formula>4</formula>
      <formula>4</formula>
    </cfRule>
    <cfRule type="cellIs" dxfId="158" priority="160" operator="between">
      <formula>3</formula>
      <formula>3</formula>
    </cfRule>
    <cfRule type="cellIs" dxfId="157" priority="161" operator="between">
      <formula>1</formula>
      <formula>1</formula>
    </cfRule>
    <cfRule type="cellIs" dxfId="156" priority="162" operator="between">
      <formula>0</formula>
      <formula>0</formula>
    </cfRule>
  </conditionalFormatting>
  <conditionalFormatting sqref="B3478:B3491 D3478:D3491 H3478:H3491 F3478:F3491">
    <cfRule type="cellIs" dxfId="155" priority="151" operator="between">
      <formula>2</formula>
      <formula>2</formula>
    </cfRule>
    <cfRule type="cellIs" dxfId="154" priority="152" operator="between">
      <formula>5</formula>
      <formula>5</formula>
    </cfRule>
    <cfRule type="cellIs" dxfId="153" priority="153" operator="between">
      <formula>4</formula>
      <formula>4</formula>
    </cfRule>
    <cfRule type="cellIs" dxfId="152" priority="154" operator="between">
      <formula>3</formula>
      <formula>3</formula>
    </cfRule>
    <cfRule type="cellIs" dxfId="151" priority="155" operator="between">
      <formula>1</formula>
      <formula>1</formula>
    </cfRule>
    <cfRule type="cellIs" dxfId="150" priority="156" operator="between">
      <formula>0</formula>
      <formula>0</formula>
    </cfRule>
  </conditionalFormatting>
  <conditionalFormatting sqref="B3495:B3508 D3495:D3508 H3495:H3508 F3495:F3508">
    <cfRule type="cellIs" dxfId="149" priority="145" operator="between">
      <formula>2</formula>
      <formula>2</formula>
    </cfRule>
    <cfRule type="cellIs" dxfId="148" priority="146" operator="between">
      <formula>5</formula>
      <formula>5</formula>
    </cfRule>
    <cfRule type="cellIs" dxfId="147" priority="147" operator="between">
      <formula>4</formula>
      <formula>4</formula>
    </cfRule>
    <cfRule type="cellIs" dxfId="146" priority="148" operator="between">
      <formula>3</formula>
      <formula>3</formula>
    </cfRule>
    <cfRule type="cellIs" dxfId="145" priority="149" operator="between">
      <formula>1</formula>
      <formula>1</formula>
    </cfRule>
    <cfRule type="cellIs" dxfId="144" priority="150" operator="between">
      <formula>0</formula>
      <formula>0</formula>
    </cfRule>
  </conditionalFormatting>
  <conditionalFormatting sqref="B3512:B3525 D3512:D3525 H3512:H3525 F3512:F3525">
    <cfRule type="cellIs" dxfId="143" priority="139" operator="between">
      <formula>2</formula>
      <formula>2</formula>
    </cfRule>
    <cfRule type="cellIs" dxfId="142" priority="140" operator="between">
      <formula>5</formula>
      <formula>5</formula>
    </cfRule>
    <cfRule type="cellIs" dxfId="141" priority="141" operator="between">
      <formula>4</formula>
      <formula>4</formula>
    </cfRule>
    <cfRule type="cellIs" dxfId="140" priority="142" operator="between">
      <formula>3</formula>
      <formula>3</formula>
    </cfRule>
    <cfRule type="cellIs" dxfId="139" priority="143" operator="between">
      <formula>1</formula>
      <formula>1</formula>
    </cfRule>
    <cfRule type="cellIs" dxfId="138" priority="144" operator="between">
      <formula>0</formula>
      <formula>0</formula>
    </cfRule>
  </conditionalFormatting>
  <conditionalFormatting sqref="B3529:B3542 D3529:D3542 H3529:H3542 F3529:F3542">
    <cfRule type="cellIs" dxfId="137" priority="133" operator="between">
      <formula>2</formula>
      <formula>2</formula>
    </cfRule>
    <cfRule type="cellIs" dxfId="136" priority="134" operator="between">
      <formula>5</formula>
      <formula>5</formula>
    </cfRule>
    <cfRule type="cellIs" dxfId="135" priority="135" operator="between">
      <formula>4</formula>
      <formula>4</formula>
    </cfRule>
    <cfRule type="cellIs" dxfId="134" priority="136" operator="between">
      <formula>3</formula>
      <formula>3</formula>
    </cfRule>
    <cfRule type="cellIs" dxfId="133" priority="137" operator="between">
      <formula>1</formula>
      <formula>1</formula>
    </cfRule>
    <cfRule type="cellIs" dxfId="132" priority="138" operator="between">
      <formula>0</formula>
      <formula>0</formula>
    </cfRule>
  </conditionalFormatting>
  <conditionalFormatting sqref="B3546:B3559 D3546:D3559 H3546:H3559 F3546:F3559">
    <cfRule type="cellIs" dxfId="131" priority="127" operator="between">
      <formula>2</formula>
      <formula>2</formula>
    </cfRule>
    <cfRule type="cellIs" dxfId="130" priority="128" operator="between">
      <formula>5</formula>
      <formula>5</formula>
    </cfRule>
    <cfRule type="cellIs" dxfId="129" priority="129" operator="between">
      <formula>4</formula>
      <formula>4</formula>
    </cfRule>
    <cfRule type="cellIs" dxfId="128" priority="130" operator="between">
      <formula>3</formula>
      <formula>3</formula>
    </cfRule>
    <cfRule type="cellIs" dxfId="127" priority="131" operator="between">
      <formula>1</formula>
      <formula>1</formula>
    </cfRule>
    <cfRule type="cellIs" dxfId="126" priority="132" operator="between">
      <formula>0</formula>
      <formula>0</formula>
    </cfRule>
  </conditionalFormatting>
  <conditionalFormatting sqref="B3563:B3576 D3563:D3576 H3563:H3576 F3563:F3576">
    <cfRule type="cellIs" dxfId="125" priority="121" operator="between">
      <formula>2</formula>
      <formula>2</formula>
    </cfRule>
    <cfRule type="cellIs" dxfId="124" priority="122" operator="between">
      <formula>5</formula>
      <formula>5</formula>
    </cfRule>
    <cfRule type="cellIs" dxfId="123" priority="123" operator="between">
      <formula>4</formula>
      <formula>4</formula>
    </cfRule>
    <cfRule type="cellIs" dxfId="122" priority="124" operator="between">
      <formula>3</formula>
      <formula>3</formula>
    </cfRule>
    <cfRule type="cellIs" dxfId="121" priority="125" operator="between">
      <formula>1</formula>
      <formula>1</formula>
    </cfRule>
    <cfRule type="cellIs" dxfId="120" priority="126" operator="between">
      <formula>0</formula>
      <formula>0</formula>
    </cfRule>
  </conditionalFormatting>
  <conditionalFormatting sqref="B3580:B3593 D3580:D3593 H3580:H3593 F3580:F3593">
    <cfRule type="cellIs" dxfId="119" priority="115" operator="between">
      <formula>2</formula>
      <formula>2</formula>
    </cfRule>
    <cfRule type="cellIs" dxfId="118" priority="116" operator="between">
      <formula>5</formula>
      <formula>5</formula>
    </cfRule>
    <cfRule type="cellIs" dxfId="117" priority="117" operator="between">
      <formula>4</formula>
      <formula>4</formula>
    </cfRule>
    <cfRule type="cellIs" dxfId="116" priority="118" operator="between">
      <formula>3</formula>
      <formula>3</formula>
    </cfRule>
    <cfRule type="cellIs" dxfId="115" priority="119" operator="between">
      <formula>1</formula>
      <formula>1</formula>
    </cfRule>
    <cfRule type="cellIs" dxfId="114" priority="120" operator="between">
      <formula>0</formula>
      <formula>0</formula>
    </cfRule>
  </conditionalFormatting>
  <conditionalFormatting sqref="B3597:B3610 D3597:D3610 H3597:H3610 F3597:F3610">
    <cfRule type="cellIs" dxfId="113" priority="109" operator="between">
      <formula>2</formula>
      <formula>2</formula>
    </cfRule>
    <cfRule type="cellIs" dxfId="112" priority="110" operator="between">
      <formula>5</formula>
      <formula>5</formula>
    </cfRule>
    <cfRule type="cellIs" dxfId="111" priority="111" operator="between">
      <formula>4</formula>
      <formula>4</formula>
    </cfRule>
    <cfRule type="cellIs" dxfId="110" priority="112" operator="between">
      <formula>3</formula>
      <formula>3</formula>
    </cfRule>
    <cfRule type="cellIs" dxfId="109" priority="113" operator="between">
      <formula>1</formula>
      <formula>1</formula>
    </cfRule>
    <cfRule type="cellIs" dxfId="108" priority="114" operator="between">
      <formula>0</formula>
      <formula>0</formula>
    </cfRule>
  </conditionalFormatting>
  <conditionalFormatting sqref="B3614:B3627 D3614:D3627 H3614:H3627 F3614:F3627">
    <cfRule type="cellIs" dxfId="107" priority="103" operator="between">
      <formula>2</formula>
      <formula>2</formula>
    </cfRule>
    <cfRule type="cellIs" dxfId="106" priority="104" operator="between">
      <formula>5</formula>
      <formula>5</formula>
    </cfRule>
    <cfRule type="cellIs" dxfId="105" priority="105" operator="between">
      <formula>4</formula>
      <formula>4</formula>
    </cfRule>
    <cfRule type="cellIs" dxfId="104" priority="106" operator="between">
      <formula>3</formula>
      <formula>3</formula>
    </cfRule>
    <cfRule type="cellIs" dxfId="103" priority="107" operator="between">
      <formula>1</formula>
      <formula>1</formula>
    </cfRule>
    <cfRule type="cellIs" dxfId="102" priority="108" operator="between">
      <formula>0</formula>
      <formula>0</formula>
    </cfRule>
  </conditionalFormatting>
  <conditionalFormatting sqref="B3631:B3644 D3631:D3644 H3631:H3644 F3631:F3644">
    <cfRule type="cellIs" dxfId="101" priority="97" operator="between">
      <formula>2</formula>
      <formula>2</formula>
    </cfRule>
    <cfRule type="cellIs" dxfId="100" priority="98" operator="between">
      <formula>5</formula>
      <formula>5</formula>
    </cfRule>
    <cfRule type="cellIs" dxfId="99" priority="99" operator="between">
      <formula>4</formula>
      <formula>4</formula>
    </cfRule>
    <cfRule type="cellIs" dxfId="98" priority="100" operator="between">
      <formula>3</formula>
      <formula>3</formula>
    </cfRule>
    <cfRule type="cellIs" dxfId="97" priority="101" operator="between">
      <formula>1</formula>
      <formula>1</formula>
    </cfRule>
    <cfRule type="cellIs" dxfId="96" priority="102" operator="between">
      <formula>0</formula>
      <formula>0</formula>
    </cfRule>
  </conditionalFormatting>
  <conditionalFormatting sqref="B3648:B3661 D3648:D3661 H3648:H3661 F3648:F3661">
    <cfRule type="cellIs" dxfId="95" priority="91" operator="between">
      <formula>2</formula>
      <formula>2</formula>
    </cfRule>
    <cfRule type="cellIs" dxfId="94" priority="92" operator="between">
      <formula>5</formula>
      <formula>5</formula>
    </cfRule>
    <cfRule type="cellIs" dxfId="93" priority="93" operator="between">
      <formula>4</formula>
      <formula>4</formula>
    </cfRule>
    <cfRule type="cellIs" dxfId="92" priority="94" operator="between">
      <formula>3</formula>
      <formula>3</formula>
    </cfRule>
    <cfRule type="cellIs" dxfId="91" priority="95" operator="between">
      <formula>1</formula>
      <formula>1</formula>
    </cfRule>
    <cfRule type="cellIs" dxfId="90" priority="96" operator="between">
      <formula>0</formula>
      <formula>0</formula>
    </cfRule>
  </conditionalFormatting>
  <conditionalFormatting sqref="B3665:B3678 D3665:D3678 H3665:H3678 F3665:F3678">
    <cfRule type="cellIs" dxfId="89" priority="85" operator="between">
      <formula>2</formula>
      <formula>2</formula>
    </cfRule>
    <cfRule type="cellIs" dxfId="88" priority="86" operator="between">
      <formula>5</formula>
      <formula>5</formula>
    </cfRule>
    <cfRule type="cellIs" dxfId="87" priority="87" operator="between">
      <formula>4</formula>
      <formula>4</formula>
    </cfRule>
    <cfRule type="cellIs" dxfId="86" priority="88" operator="between">
      <formula>3</formula>
      <formula>3</formula>
    </cfRule>
    <cfRule type="cellIs" dxfId="85" priority="89" operator="between">
      <formula>1</formula>
      <formula>1</formula>
    </cfRule>
    <cfRule type="cellIs" dxfId="84" priority="90" operator="between">
      <formula>0</formula>
      <formula>0</formula>
    </cfRule>
  </conditionalFormatting>
  <conditionalFormatting sqref="B3682:B3695 D3682:D3695 H3682:H3695 F3682:F3695 C3697">
    <cfRule type="cellIs" dxfId="83" priority="79" operator="between">
      <formula>2</formula>
      <formula>2</formula>
    </cfRule>
    <cfRule type="cellIs" dxfId="82" priority="80" operator="between">
      <formula>5</formula>
      <formula>5</formula>
    </cfRule>
    <cfRule type="cellIs" dxfId="81" priority="81" operator="between">
      <formula>4</formula>
      <formula>4</formula>
    </cfRule>
    <cfRule type="cellIs" dxfId="80" priority="82" operator="between">
      <formula>3</formula>
      <formula>3</formula>
    </cfRule>
    <cfRule type="cellIs" dxfId="79" priority="83" operator="between">
      <formula>1</formula>
      <formula>1</formula>
    </cfRule>
    <cfRule type="cellIs" dxfId="78" priority="84" operator="between">
      <formula>0</formula>
      <formula>0</formula>
    </cfRule>
  </conditionalFormatting>
  <conditionalFormatting sqref="B3697">
    <cfRule type="cellIs" dxfId="77" priority="73" operator="between">
      <formula>2</formula>
      <formula>2</formula>
    </cfRule>
    <cfRule type="cellIs" dxfId="76" priority="74" operator="between">
      <formula>5</formula>
      <formula>5</formula>
    </cfRule>
    <cfRule type="cellIs" dxfId="75" priority="75" operator="between">
      <formula>4</formula>
      <formula>4</formula>
    </cfRule>
    <cfRule type="cellIs" dxfId="74" priority="76" operator="between">
      <formula>3</formula>
      <formula>3</formula>
    </cfRule>
    <cfRule type="cellIs" dxfId="73" priority="77" operator="between">
      <formula>1</formula>
      <formula>1</formula>
    </cfRule>
    <cfRule type="cellIs" dxfId="72" priority="78" operator="between">
      <formula>0</formula>
      <formula>0</formula>
    </cfRule>
  </conditionalFormatting>
  <conditionalFormatting sqref="B3726:B3739 D3726:D3739 H3726:H3739 F3726:F3739 C3741">
    <cfRule type="cellIs" dxfId="71" priority="67" operator="between">
      <formula>2</formula>
      <formula>2</formula>
    </cfRule>
    <cfRule type="cellIs" dxfId="70" priority="68" operator="between">
      <formula>5</formula>
      <formula>5</formula>
    </cfRule>
    <cfRule type="cellIs" dxfId="69" priority="69" operator="between">
      <formula>4</formula>
      <formula>4</formula>
    </cfRule>
    <cfRule type="cellIs" dxfId="68" priority="70" operator="between">
      <formula>3</formula>
      <formula>3</formula>
    </cfRule>
    <cfRule type="cellIs" dxfId="67" priority="71" operator="between">
      <formula>1</formula>
      <formula>1</formula>
    </cfRule>
    <cfRule type="cellIs" dxfId="66" priority="72" operator="between">
      <formula>0</formula>
      <formula>0</formula>
    </cfRule>
  </conditionalFormatting>
  <conditionalFormatting sqref="B3741">
    <cfRule type="cellIs" dxfId="65" priority="61" operator="between">
      <formula>2</formula>
      <formula>2</formula>
    </cfRule>
    <cfRule type="cellIs" dxfId="64" priority="62" operator="between">
      <formula>5</formula>
      <formula>5</formula>
    </cfRule>
    <cfRule type="cellIs" dxfId="63" priority="63" operator="between">
      <formula>4</formula>
      <formula>4</formula>
    </cfRule>
    <cfRule type="cellIs" dxfId="62" priority="64" operator="between">
      <formula>3</formula>
      <formula>3</formula>
    </cfRule>
    <cfRule type="cellIs" dxfId="61" priority="65" operator="between">
      <formula>1</formula>
      <formula>1</formula>
    </cfRule>
    <cfRule type="cellIs" dxfId="60" priority="66" operator="between">
      <formula>0</formula>
      <formula>0</formula>
    </cfRule>
  </conditionalFormatting>
  <conditionalFormatting sqref="B3770:B3783 D3770:D3783 H3770:H3783 F3770:F3783 C3785">
    <cfRule type="cellIs" dxfId="59" priority="55" operator="between">
      <formula>2</formula>
      <formula>2</formula>
    </cfRule>
    <cfRule type="cellIs" dxfId="58" priority="56" operator="between">
      <formula>5</formula>
      <formula>5</formula>
    </cfRule>
    <cfRule type="cellIs" dxfId="57" priority="57" operator="between">
      <formula>4</formula>
      <formula>4</formula>
    </cfRule>
    <cfRule type="cellIs" dxfId="56" priority="58" operator="between">
      <formula>3</formula>
      <formula>3</formula>
    </cfRule>
    <cfRule type="cellIs" dxfId="55" priority="59" operator="between">
      <formula>1</formula>
      <formula>1</formula>
    </cfRule>
    <cfRule type="cellIs" dxfId="54" priority="60" operator="between">
      <formula>0</formula>
      <formula>0</formula>
    </cfRule>
  </conditionalFormatting>
  <conditionalFormatting sqref="B3785">
    <cfRule type="cellIs" dxfId="53" priority="49" operator="between">
      <formula>2</formula>
      <formula>2</formula>
    </cfRule>
    <cfRule type="cellIs" dxfId="52" priority="50" operator="between">
      <formula>5</formula>
      <formula>5</formula>
    </cfRule>
    <cfRule type="cellIs" dxfId="51" priority="51" operator="between">
      <formula>4</formula>
      <formula>4</formula>
    </cfRule>
    <cfRule type="cellIs" dxfId="50" priority="52" operator="between">
      <formula>3</formula>
      <formula>3</formula>
    </cfRule>
    <cfRule type="cellIs" dxfId="49" priority="53" operator="between">
      <formula>1</formula>
      <formula>1</formula>
    </cfRule>
    <cfRule type="cellIs" dxfId="48" priority="54" operator="between">
      <formula>0</formula>
      <formula>0</formula>
    </cfRule>
  </conditionalFormatting>
  <conditionalFormatting sqref="B3814:B3827 D3814:D3827 H3814:H3827 F3814:F3827 C3829">
    <cfRule type="cellIs" dxfId="47" priority="43" operator="between">
      <formula>2</formula>
      <formula>2</formula>
    </cfRule>
    <cfRule type="cellIs" dxfId="46" priority="44" operator="between">
      <formula>5</formula>
      <formula>5</formula>
    </cfRule>
    <cfRule type="cellIs" dxfId="45" priority="45" operator="between">
      <formula>4</formula>
      <formula>4</formula>
    </cfRule>
    <cfRule type="cellIs" dxfId="44" priority="46" operator="between">
      <formula>3</formula>
      <formula>3</formula>
    </cfRule>
    <cfRule type="cellIs" dxfId="43" priority="47" operator="between">
      <formula>1</formula>
      <formula>1</formula>
    </cfRule>
    <cfRule type="cellIs" dxfId="42" priority="48" operator="between">
      <formula>0</formula>
      <formula>0</formula>
    </cfRule>
  </conditionalFormatting>
  <conditionalFormatting sqref="B3829">
    <cfRule type="cellIs" dxfId="41" priority="37" operator="between">
      <formula>2</formula>
      <formula>2</formula>
    </cfRule>
    <cfRule type="cellIs" dxfId="40" priority="38" operator="between">
      <formula>5</formula>
      <formula>5</formula>
    </cfRule>
    <cfRule type="cellIs" dxfId="39" priority="39" operator="between">
      <formula>4</formula>
      <formula>4</formula>
    </cfRule>
    <cfRule type="cellIs" dxfId="38" priority="40" operator="between">
      <formula>3</formula>
      <formula>3</formula>
    </cfRule>
    <cfRule type="cellIs" dxfId="37" priority="41" operator="between">
      <formula>1</formula>
      <formula>1</formula>
    </cfRule>
    <cfRule type="cellIs" dxfId="36" priority="42" operator="between">
      <formula>0</formula>
      <formula>0</formula>
    </cfRule>
  </conditionalFormatting>
  <conditionalFormatting sqref="B3858:B3871 D3858:D3871 H3858:H3871 F3858:F3871 C3873">
    <cfRule type="cellIs" dxfId="35" priority="31" operator="between">
      <formula>2</formula>
      <formula>2</formula>
    </cfRule>
    <cfRule type="cellIs" dxfId="34" priority="32" operator="between">
      <formula>5</formula>
      <formula>5</formula>
    </cfRule>
    <cfRule type="cellIs" dxfId="33" priority="33" operator="between">
      <formula>4</formula>
      <formula>4</formula>
    </cfRule>
    <cfRule type="cellIs" dxfId="32" priority="34" operator="between">
      <formula>3</formula>
      <formula>3</formula>
    </cfRule>
    <cfRule type="cellIs" dxfId="31" priority="35" operator="between">
      <formula>1</formula>
      <formula>1</formula>
    </cfRule>
    <cfRule type="cellIs" dxfId="30" priority="36" operator="between">
      <formula>0</formula>
      <formula>0</formula>
    </cfRule>
  </conditionalFormatting>
  <conditionalFormatting sqref="B3873">
    <cfRule type="cellIs" dxfId="29" priority="25" operator="between">
      <formula>2</formula>
      <formula>2</formula>
    </cfRule>
    <cfRule type="cellIs" dxfId="28" priority="26" operator="between">
      <formula>5</formula>
      <formula>5</formula>
    </cfRule>
    <cfRule type="cellIs" dxfId="27" priority="27" operator="between">
      <formula>4</formula>
      <formula>4</formula>
    </cfRule>
    <cfRule type="cellIs" dxfId="26" priority="28" operator="between">
      <formula>3</formula>
      <formula>3</formula>
    </cfRule>
    <cfRule type="cellIs" dxfId="25" priority="29" operator="between">
      <formula>1</formula>
      <formula>1</formula>
    </cfRule>
    <cfRule type="cellIs" dxfId="24" priority="30" operator="between">
      <formula>0</formula>
      <formula>0</formula>
    </cfRule>
  </conditionalFormatting>
  <conditionalFormatting sqref="B3903:B3916 D3903:D3916 C3918 F3903:F3916 H3903:H3916">
    <cfRule type="cellIs" dxfId="23" priority="19" operator="between">
      <formula>2</formula>
      <formula>2</formula>
    </cfRule>
    <cfRule type="cellIs" dxfId="22" priority="20" operator="between">
      <formula>5</formula>
      <formula>5</formula>
    </cfRule>
    <cfRule type="cellIs" dxfId="21" priority="21" operator="between">
      <formula>4</formula>
      <formula>4</formula>
    </cfRule>
    <cfRule type="cellIs" dxfId="20" priority="22" operator="between">
      <formula>3</formula>
      <formula>3</formula>
    </cfRule>
    <cfRule type="cellIs" dxfId="19" priority="23" operator="between">
      <formula>1</formula>
      <formula>1</formula>
    </cfRule>
    <cfRule type="cellIs" dxfId="18" priority="24" operator="between">
      <formula>0</formula>
      <formula>0</formula>
    </cfRule>
  </conditionalFormatting>
  <conditionalFormatting sqref="B3918">
    <cfRule type="cellIs" dxfId="17" priority="13" operator="between">
      <formula>2</formula>
      <formula>2</formula>
    </cfRule>
    <cfRule type="cellIs" dxfId="16" priority="14" operator="between">
      <formula>5</formula>
      <formula>5</formula>
    </cfRule>
    <cfRule type="cellIs" dxfId="15" priority="15" operator="between">
      <formula>4</formula>
      <formula>4</formula>
    </cfRule>
    <cfRule type="cellIs" dxfId="14" priority="16" operator="between">
      <formula>3</formula>
      <formula>3</formula>
    </cfRule>
    <cfRule type="cellIs" dxfId="13" priority="17" operator="between">
      <formula>1</formula>
      <formula>1</formula>
    </cfRule>
    <cfRule type="cellIs" dxfId="12" priority="18" operator="between">
      <formula>0</formula>
      <formula>0</formula>
    </cfRule>
  </conditionalFormatting>
  <conditionalFormatting sqref="B3967:B3980 D3967:D3980 C3982 F3967:F3980 H3967:H3980">
    <cfRule type="cellIs" dxfId="11" priority="7" operator="between">
      <formula>2</formula>
      <formula>2</formula>
    </cfRule>
    <cfRule type="cellIs" dxfId="10" priority="8" operator="between">
      <formula>5</formula>
      <formula>5</formula>
    </cfRule>
    <cfRule type="cellIs" dxfId="9" priority="9" operator="between">
      <formula>4</formula>
      <formula>4</formula>
    </cfRule>
    <cfRule type="cellIs" dxfId="8" priority="10" operator="between">
      <formula>3</formula>
      <formula>3</formula>
    </cfRule>
    <cfRule type="cellIs" dxfId="7" priority="11" operator="between">
      <formula>1</formula>
      <formula>1</formula>
    </cfRule>
    <cfRule type="cellIs" dxfId="6" priority="12" operator="between">
      <formula>0</formula>
      <formula>0</formula>
    </cfRule>
  </conditionalFormatting>
  <conditionalFormatting sqref="B3982">
    <cfRule type="cellIs" dxfId="5" priority="1" operator="between">
      <formula>2</formula>
      <formula>2</formula>
    </cfRule>
    <cfRule type="cellIs" dxfId="4" priority="2" operator="between">
      <formula>5</formula>
      <formula>5</formula>
    </cfRule>
    <cfRule type="cellIs" dxfId="3" priority="3" operator="between">
      <formula>4</formula>
      <formula>4</formula>
    </cfRule>
    <cfRule type="cellIs" dxfId="2" priority="4" operator="between">
      <formula>3</formula>
      <formula>3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9018C-409D-43DA-BD4D-34D4BDE7031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B2:D2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D5F2-2A66-4DF6-A2F5-4C5AE1814AE5}">
  <dimension ref="A1:K129"/>
  <sheetViews>
    <sheetView workbookViewId="0">
      <pane ySplit="3" topLeftCell="A75" activePane="bottomLeft" state="frozen"/>
      <selection pane="bottomLeft" activeCell="E101" sqref="E101:G101"/>
    </sheetView>
  </sheetViews>
  <sheetFormatPr defaultRowHeight="15"/>
  <cols>
    <col min="1" max="1" width="28.140625" bestFit="1" customWidth="1"/>
    <col min="2" max="2" width="19.42578125" customWidth="1"/>
    <col min="3" max="3" width="2.7109375" style="15" customWidth="1"/>
    <col min="4" max="4" width="26" style="13" bestFit="1" customWidth="1"/>
    <col min="5" max="5" width="20.140625" style="13" bestFit="1" customWidth="1"/>
    <col min="6" max="6" width="12.42578125" customWidth="1"/>
    <col min="7" max="7" width="19" style="13" customWidth="1"/>
    <col min="8" max="8" width="19" customWidth="1"/>
  </cols>
  <sheetData>
    <row r="1" spans="1:11" ht="24" thickBot="1">
      <c r="A1" s="18" t="s">
        <v>53</v>
      </c>
      <c r="B1" s="19" t="s">
        <v>58</v>
      </c>
      <c r="D1" s="27" t="s">
        <v>60</v>
      </c>
      <c r="E1" s="255" t="s">
        <v>62</v>
      </c>
      <c r="F1" s="256" t="s">
        <v>519</v>
      </c>
      <c r="G1" s="211" t="s">
        <v>65</v>
      </c>
      <c r="H1" s="209" t="s">
        <v>90</v>
      </c>
      <c r="I1" s="417" t="s">
        <v>441</v>
      </c>
      <c r="J1" s="418"/>
      <c r="K1" s="419"/>
    </row>
    <row r="2" spans="1:11" ht="47.25" thickBot="1">
      <c r="A2" s="45" t="s">
        <v>121</v>
      </c>
      <c r="B2" s="130">
        <f>COUNTA(A3:A17) - 1</f>
        <v>11</v>
      </c>
      <c r="D2" s="254" t="s">
        <v>511</v>
      </c>
      <c r="E2" s="17">
        <f>SUM(E4:E50)</f>
        <v>208</v>
      </c>
      <c r="F2" s="257">
        <v>208</v>
      </c>
      <c r="G2" s="212">
        <f>(E2/F2)</f>
        <v>1</v>
      </c>
      <c r="H2" s="210">
        <f>F2-E2</f>
        <v>0</v>
      </c>
      <c r="I2" s="420" t="s">
        <v>512</v>
      </c>
      <c r="J2" s="421"/>
      <c r="K2" s="422"/>
    </row>
    <row r="3" spans="1:11">
      <c r="A3" s="141" t="s">
        <v>54</v>
      </c>
      <c r="B3" s="142"/>
      <c r="D3" s="25" t="s">
        <v>63</v>
      </c>
      <c r="E3" s="25" t="s">
        <v>64</v>
      </c>
      <c r="F3" s="25" t="s">
        <v>65</v>
      </c>
      <c r="G3" s="25" t="s">
        <v>106</v>
      </c>
    </row>
    <row r="4" spans="1:11">
      <c r="A4" s="143" t="s">
        <v>55</v>
      </c>
      <c r="B4" s="144"/>
      <c r="D4" s="12">
        <v>45410</v>
      </c>
      <c r="E4" s="11">
        <v>41</v>
      </c>
      <c r="F4" s="44">
        <f>(E2/F2)</f>
        <v>1</v>
      </c>
      <c r="G4" s="11" t="s">
        <v>107</v>
      </c>
    </row>
    <row r="5" spans="1:11">
      <c r="A5" s="143" t="s">
        <v>56</v>
      </c>
      <c r="B5" s="144"/>
      <c r="D5" s="12">
        <v>45411</v>
      </c>
      <c r="E5" s="11">
        <v>3</v>
      </c>
      <c r="F5" s="16" t="s">
        <v>90</v>
      </c>
      <c r="G5" s="11" t="s">
        <v>107</v>
      </c>
    </row>
    <row r="6" spans="1:11">
      <c r="A6" s="143" t="s">
        <v>57</v>
      </c>
      <c r="B6" s="144"/>
      <c r="D6" s="12">
        <v>45412</v>
      </c>
      <c r="E6" s="11">
        <v>3</v>
      </c>
      <c r="F6" s="24">
        <f>F2-E2</f>
        <v>0</v>
      </c>
      <c r="G6" s="11" t="s">
        <v>107</v>
      </c>
    </row>
    <row r="7" spans="1:11">
      <c r="A7" s="143" t="s">
        <v>59</v>
      </c>
      <c r="B7" s="144"/>
      <c r="D7" s="12">
        <v>45413</v>
      </c>
      <c r="E7" s="11">
        <v>6</v>
      </c>
      <c r="F7" s="253"/>
      <c r="G7" s="11" t="s">
        <v>107</v>
      </c>
    </row>
    <row r="8" spans="1:11">
      <c r="A8" s="86" t="s">
        <v>61</v>
      </c>
      <c r="B8" s="250"/>
      <c r="D8" s="12">
        <v>45414</v>
      </c>
      <c r="E8" s="11">
        <v>3</v>
      </c>
      <c r="F8" s="253"/>
      <c r="G8" s="11" t="s">
        <v>107</v>
      </c>
    </row>
    <row r="9" spans="1:11">
      <c r="A9" s="86" t="s">
        <v>94</v>
      </c>
      <c r="B9" s="250"/>
      <c r="D9" s="12">
        <v>45415</v>
      </c>
      <c r="E9" s="11">
        <v>6</v>
      </c>
      <c r="F9" s="253"/>
      <c r="G9" s="11" t="s">
        <v>107</v>
      </c>
    </row>
    <row r="10" spans="1:11">
      <c r="A10" s="86" t="s">
        <v>254</v>
      </c>
      <c r="B10" s="250"/>
      <c r="D10" s="12">
        <v>45416</v>
      </c>
      <c r="E10" s="11">
        <v>5</v>
      </c>
      <c r="F10" s="253"/>
      <c r="G10" s="11" t="s">
        <v>107</v>
      </c>
    </row>
    <row r="11" spans="1:11">
      <c r="A11" s="86" t="s">
        <v>255</v>
      </c>
      <c r="B11" s="250"/>
      <c r="D11" s="12">
        <v>45417</v>
      </c>
      <c r="E11" s="11">
        <v>5</v>
      </c>
      <c r="F11" s="253"/>
      <c r="G11" s="11" t="s">
        <v>107</v>
      </c>
    </row>
    <row r="12" spans="1:11">
      <c r="A12" s="251" t="s">
        <v>264</v>
      </c>
      <c r="B12" s="250"/>
      <c r="D12" s="12">
        <v>45418</v>
      </c>
      <c r="E12" s="11">
        <v>4</v>
      </c>
      <c r="F12" s="253"/>
      <c r="G12" s="11" t="s">
        <v>107</v>
      </c>
    </row>
    <row r="13" spans="1:11">
      <c r="A13" s="252" t="s">
        <v>266</v>
      </c>
      <c r="B13" s="250"/>
      <c r="D13" s="12">
        <v>45419</v>
      </c>
      <c r="E13" s="11">
        <v>3</v>
      </c>
      <c r="F13" s="253"/>
      <c r="G13" s="11" t="s">
        <v>107</v>
      </c>
    </row>
    <row r="14" spans="1:11">
      <c r="A14" s="251" t="s">
        <v>511</v>
      </c>
      <c r="B14" s="250"/>
      <c r="D14" s="12">
        <v>45420</v>
      </c>
      <c r="E14" s="11">
        <v>3</v>
      </c>
      <c r="F14" s="253"/>
      <c r="G14" s="11" t="s">
        <v>107</v>
      </c>
    </row>
    <row r="15" spans="1:11">
      <c r="D15" s="12">
        <v>45421</v>
      </c>
      <c r="E15" s="11">
        <v>4</v>
      </c>
      <c r="F15" s="253"/>
      <c r="G15" s="140" t="s">
        <v>107</v>
      </c>
    </row>
    <row r="16" spans="1:11">
      <c r="D16" s="12">
        <v>45422</v>
      </c>
      <c r="E16" s="140">
        <v>4</v>
      </c>
      <c r="F16" s="253"/>
      <c r="G16" s="140" t="s">
        <v>107</v>
      </c>
    </row>
    <row r="17" spans="4:7">
      <c r="D17" s="12">
        <v>45423</v>
      </c>
      <c r="E17" s="140">
        <v>6</v>
      </c>
      <c r="F17" s="253"/>
      <c r="G17" s="140" t="s">
        <v>107</v>
      </c>
    </row>
    <row r="18" spans="4:7">
      <c r="D18" s="12">
        <v>45424</v>
      </c>
      <c r="E18" s="140">
        <v>8</v>
      </c>
      <c r="F18" s="253"/>
      <c r="G18" s="140" t="s">
        <v>107</v>
      </c>
    </row>
    <row r="19" spans="4:7">
      <c r="D19" s="12">
        <v>45425</v>
      </c>
      <c r="E19" s="11">
        <v>4</v>
      </c>
      <c r="F19" s="253"/>
      <c r="G19" s="140" t="s">
        <v>107</v>
      </c>
    </row>
    <row r="20" spans="4:7">
      <c r="D20" s="12">
        <v>45426</v>
      </c>
      <c r="E20" s="140">
        <v>3</v>
      </c>
      <c r="F20" s="253"/>
      <c r="G20" s="140" t="s">
        <v>107</v>
      </c>
    </row>
    <row r="21" spans="4:7">
      <c r="D21" s="12">
        <v>45427</v>
      </c>
      <c r="E21" s="140">
        <v>2</v>
      </c>
      <c r="F21" s="253"/>
      <c r="G21" s="140" t="s">
        <v>107</v>
      </c>
    </row>
    <row r="22" spans="4:7">
      <c r="D22" s="12">
        <v>45428</v>
      </c>
      <c r="E22" s="140">
        <v>6</v>
      </c>
      <c r="F22" s="253"/>
      <c r="G22" s="140" t="s">
        <v>107</v>
      </c>
    </row>
    <row r="23" spans="4:7">
      <c r="D23" s="12">
        <v>45429</v>
      </c>
      <c r="E23" s="11">
        <v>2</v>
      </c>
      <c r="F23" s="253"/>
      <c r="G23" s="140" t="s">
        <v>107</v>
      </c>
    </row>
    <row r="24" spans="4:7">
      <c r="D24" s="12">
        <v>45430</v>
      </c>
      <c r="E24" s="140">
        <v>5</v>
      </c>
      <c r="F24" s="253"/>
      <c r="G24" s="140" t="s">
        <v>107</v>
      </c>
    </row>
    <row r="25" spans="4:7">
      <c r="D25" s="12">
        <v>45431</v>
      </c>
      <c r="E25" s="140">
        <v>4</v>
      </c>
      <c r="F25" s="253"/>
      <c r="G25" s="140" t="s">
        <v>107</v>
      </c>
    </row>
    <row r="26" spans="4:7">
      <c r="D26" s="12">
        <v>45432</v>
      </c>
      <c r="E26" s="140">
        <v>4</v>
      </c>
      <c r="F26" s="253"/>
      <c r="G26" s="140" t="s">
        <v>107</v>
      </c>
    </row>
    <row r="27" spans="4:7">
      <c r="D27" s="12">
        <v>45433</v>
      </c>
      <c r="E27" s="140">
        <v>5</v>
      </c>
      <c r="F27" s="253"/>
      <c r="G27" s="140" t="s">
        <v>107</v>
      </c>
    </row>
    <row r="28" spans="4:7">
      <c r="D28" s="12">
        <v>45434</v>
      </c>
      <c r="E28" s="140">
        <v>4</v>
      </c>
      <c r="F28" s="253"/>
      <c r="G28" s="140" t="s">
        <v>107</v>
      </c>
    </row>
    <row r="29" spans="4:7">
      <c r="D29" s="12">
        <v>45435</v>
      </c>
      <c r="E29" s="11">
        <v>3</v>
      </c>
      <c r="F29" s="253"/>
      <c r="G29" s="134" t="s">
        <v>107</v>
      </c>
    </row>
    <row r="30" spans="4:7">
      <c r="D30" s="12">
        <v>45436</v>
      </c>
      <c r="E30" s="11">
        <v>3</v>
      </c>
      <c r="F30" s="253"/>
      <c r="G30" s="134" t="s">
        <v>107</v>
      </c>
    </row>
    <row r="31" spans="4:7">
      <c r="D31" s="12">
        <v>45437</v>
      </c>
      <c r="E31" s="11">
        <v>3</v>
      </c>
      <c r="F31" s="253"/>
      <c r="G31" s="134" t="s">
        <v>107</v>
      </c>
    </row>
    <row r="32" spans="4:7">
      <c r="D32" s="12">
        <v>45438</v>
      </c>
      <c r="E32" s="11">
        <v>3</v>
      </c>
      <c r="F32" s="253"/>
      <c r="G32" s="134" t="s">
        <v>107</v>
      </c>
    </row>
    <row r="33" spans="4:7">
      <c r="D33" s="12">
        <v>45439</v>
      </c>
      <c r="E33" s="11">
        <v>4</v>
      </c>
      <c r="F33" s="253"/>
      <c r="G33" s="134" t="s">
        <v>107</v>
      </c>
    </row>
    <row r="34" spans="4:7">
      <c r="D34" s="12">
        <v>45440</v>
      </c>
      <c r="E34" s="11">
        <v>3</v>
      </c>
      <c r="F34" s="253"/>
      <c r="G34" s="134" t="s">
        <v>107</v>
      </c>
    </row>
    <row r="35" spans="4:7">
      <c r="D35" s="12">
        <v>45441</v>
      </c>
      <c r="E35" s="11">
        <v>0</v>
      </c>
      <c r="F35" s="253"/>
      <c r="G35" s="134" t="s">
        <v>522</v>
      </c>
    </row>
    <row r="36" spans="4:7">
      <c r="D36" s="12">
        <v>45442</v>
      </c>
      <c r="E36" s="140">
        <v>4</v>
      </c>
      <c r="F36" s="26"/>
      <c r="G36" s="140" t="s">
        <v>107</v>
      </c>
    </row>
    <row r="37" spans="4:7">
      <c r="D37" s="12">
        <v>45443</v>
      </c>
      <c r="E37" s="140">
        <v>7</v>
      </c>
      <c r="F37" s="26"/>
      <c r="G37" s="140" t="s">
        <v>107</v>
      </c>
    </row>
    <row r="38" spans="4:7">
      <c r="D38" s="12">
        <v>45444</v>
      </c>
      <c r="E38" s="140">
        <v>0</v>
      </c>
      <c r="F38" s="26"/>
      <c r="G38" s="140" t="s">
        <v>134</v>
      </c>
    </row>
    <row r="39" spans="4:7">
      <c r="D39" s="12">
        <v>45445</v>
      </c>
      <c r="E39" s="140">
        <v>3</v>
      </c>
      <c r="F39" s="26"/>
      <c r="G39" s="140" t="s">
        <v>107</v>
      </c>
    </row>
    <row r="40" spans="4:7">
      <c r="D40" s="12">
        <v>45446</v>
      </c>
      <c r="E40" s="140">
        <v>5</v>
      </c>
      <c r="F40" s="26"/>
      <c r="G40" s="140" t="s">
        <v>107</v>
      </c>
    </row>
    <row r="41" spans="4:7">
      <c r="D41" s="12">
        <v>45447</v>
      </c>
      <c r="E41" s="140">
        <v>3</v>
      </c>
      <c r="F41" s="26"/>
      <c r="G41" s="140" t="s">
        <v>107</v>
      </c>
    </row>
    <row r="42" spans="4:7">
      <c r="D42" s="12">
        <v>45448</v>
      </c>
      <c r="E42" s="140">
        <v>3</v>
      </c>
      <c r="F42" s="26"/>
      <c r="G42" s="11" t="s">
        <v>107</v>
      </c>
    </row>
    <row r="43" spans="4:7">
      <c r="D43" s="12">
        <v>45449</v>
      </c>
      <c r="E43" s="140">
        <v>3</v>
      </c>
      <c r="F43" s="26"/>
      <c r="G43" s="140" t="s">
        <v>107</v>
      </c>
    </row>
    <row r="44" spans="4:7">
      <c r="D44" s="12">
        <v>45450</v>
      </c>
      <c r="E44" s="140">
        <v>0</v>
      </c>
      <c r="F44" s="26"/>
      <c r="G44" s="140" t="s">
        <v>526</v>
      </c>
    </row>
    <row r="45" spans="4:7">
      <c r="D45" s="12">
        <v>45451</v>
      </c>
      <c r="E45" s="11">
        <v>3</v>
      </c>
      <c r="F45" s="26"/>
      <c r="G45" s="140" t="s">
        <v>107</v>
      </c>
    </row>
    <row r="46" spans="4:7">
      <c r="D46" s="12">
        <v>45452</v>
      </c>
      <c r="E46" s="140">
        <v>3</v>
      </c>
      <c r="F46" s="26"/>
      <c r="G46" s="140" t="s">
        <v>530</v>
      </c>
    </row>
    <row r="47" spans="4:7">
      <c r="D47" s="12">
        <v>45453</v>
      </c>
      <c r="E47" s="140">
        <v>3</v>
      </c>
      <c r="F47" s="26"/>
      <c r="G47" s="140" t="s">
        <v>528</v>
      </c>
    </row>
    <row r="48" spans="4:7">
      <c r="D48" s="12">
        <v>45454</v>
      </c>
      <c r="E48" s="140">
        <v>3</v>
      </c>
      <c r="F48" s="26"/>
      <c r="G48" s="140" t="s">
        <v>528</v>
      </c>
    </row>
    <row r="49" spans="4:7">
      <c r="D49" s="12">
        <v>45455</v>
      </c>
      <c r="E49" s="140">
        <v>3</v>
      </c>
      <c r="F49" s="26"/>
      <c r="G49" s="140" t="s">
        <v>528</v>
      </c>
    </row>
    <row r="50" spans="4:7">
      <c r="D50" s="12">
        <v>45456</v>
      </c>
      <c r="E50" s="140">
        <v>3</v>
      </c>
      <c r="F50" s="26"/>
      <c r="G50" s="140" t="s">
        <v>528</v>
      </c>
    </row>
    <row r="51" spans="4:7">
      <c r="D51" s="12">
        <v>45457</v>
      </c>
      <c r="E51" s="140">
        <v>3</v>
      </c>
      <c r="F51" s="26"/>
      <c r="G51" s="140" t="s">
        <v>528</v>
      </c>
    </row>
    <row r="52" spans="4:7">
      <c r="D52" s="12">
        <v>45458</v>
      </c>
      <c r="E52" s="140">
        <v>3</v>
      </c>
      <c r="F52" s="26"/>
      <c r="G52" s="140" t="s">
        <v>528</v>
      </c>
    </row>
    <row r="53" spans="4:7">
      <c r="D53" s="12">
        <v>45459</v>
      </c>
      <c r="E53" s="140">
        <v>3</v>
      </c>
      <c r="F53" s="26"/>
      <c r="G53" s="140" t="s">
        <v>528</v>
      </c>
    </row>
    <row r="54" spans="4:7">
      <c r="D54" s="12">
        <v>45460</v>
      </c>
      <c r="E54" s="140">
        <v>3</v>
      </c>
      <c r="F54" s="26"/>
      <c r="G54" s="140" t="s">
        <v>528</v>
      </c>
    </row>
    <row r="55" spans="4:7">
      <c r="D55" s="12">
        <v>45461</v>
      </c>
      <c r="E55" s="140">
        <v>3</v>
      </c>
      <c r="F55" s="26"/>
      <c r="G55" s="140" t="s">
        <v>528</v>
      </c>
    </row>
    <row r="56" spans="4:7">
      <c r="D56" s="12">
        <v>45462</v>
      </c>
      <c r="E56" s="140">
        <v>3</v>
      </c>
      <c r="F56" s="26"/>
      <c r="G56" s="140" t="s">
        <v>528</v>
      </c>
    </row>
    <row r="57" spans="4:7">
      <c r="D57" s="12">
        <v>45463</v>
      </c>
      <c r="E57" s="140">
        <v>3</v>
      </c>
      <c r="F57" s="26"/>
      <c r="G57" s="140" t="s">
        <v>528</v>
      </c>
    </row>
    <row r="58" spans="4:7">
      <c r="D58" s="12">
        <v>45464</v>
      </c>
      <c r="E58" s="140">
        <v>3</v>
      </c>
      <c r="F58" s="26"/>
      <c r="G58" s="140" t="s">
        <v>528</v>
      </c>
    </row>
    <row r="59" spans="4:7">
      <c r="D59" s="12">
        <v>45465</v>
      </c>
      <c r="E59" s="140">
        <v>3</v>
      </c>
      <c r="F59" s="26"/>
      <c r="G59" s="140" t="s">
        <v>528</v>
      </c>
    </row>
    <row r="60" spans="4:7">
      <c r="D60" s="12">
        <v>45466</v>
      </c>
      <c r="E60" s="140">
        <v>3</v>
      </c>
      <c r="F60" s="26"/>
      <c r="G60" s="140" t="s">
        <v>528</v>
      </c>
    </row>
    <row r="61" spans="4:7">
      <c r="D61" s="12">
        <v>45467</v>
      </c>
      <c r="E61" s="140">
        <v>3</v>
      </c>
      <c r="F61" s="26"/>
      <c r="G61" s="140" t="s">
        <v>528</v>
      </c>
    </row>
    <row r="62" spans="4:7">
      <c r="D62" s="12">
        <v>45468</v>
      </c>
      <c r="E62" s="140">
        <v>3</v>
      </c>
      <c r="F62" s="26"/>
      <c r="G62" s="140" t="s">
        <v>528</v>
      </c>
    </row>
    <row r="63" spans="4:7">
      <c r="D63" s="12">
        <v>45469</v>
      </c>
      <c r="E63" s="140">
        <v>3</v>
      </c>
      <c r="F63" s="26"/>
      <c r="G63" s="140" t="s">
        <v>528</v>
      </c>
    </row>
    <row r="64" spans="4:7">
      <c r="D64" s="12">
        <v>45470</v>
      </c>
      <c r="E64" s="140">
        <v>3</v>
      </c>
      <c r="F64" s="26"/>
      <c r="G64" s="140" t="s">
        <v>528</v>
      </c>
    </row>
    <row r="65" spans="4:7">
      <c r="D65" s="12">
        <v>45471</v>
      </c>
      <c r="E65" s="140">
        <v>3</v>
      </c>
      <c r="F65" s="26"/>
      <c r="G65" s="140" t="s">
        <v>528</v>
      </c>
    </row>
    <row r="66" spans="4:7">
      <c r="D66" s="12">
        <v>45472</v>
      </c>
      <c r="E66" s="140">
        <v>3</v>
      </c>
      <c r="F66" s="26"/>
      <c r="G66" s="140" t="s">
        <v>528</v>
      </c>
    </row>
    <row r="67" spans="4:7">
      <c r="D67" s="12">
        <v>45473</v>
      </c>
      <c r="E67" s="140">
        <v>3</v>
      </c>
      <c r="F67" s="26"/>
      <c r="G67" s="140" t="s">
        <v>528</v>
      </c>
    </row>
    <row r="68" spans="4:7">
      <c r="D68" s="12">
        <v>45474</v>
      </c>
      <c r="E68" s="140">
        <v>3</v>
      </c>
      <c r="F68" s="26"/>
      <c r="G68" s="140" t="s">
        <v>528</v>
      </c>
    </row>
    <row r="69" spans="4:7">
      <c r="D69" s="12">
        <v>45475</v>
      </c>
      <c r="E69" s="140">
        <v>3</v>
      </c>
      <c r="F69" s="26"/>
      <c r="G69" s="140" t="s">
        <v>528</v>
      </c>
    </row>
    <row r="70" spans="4:7">
      <c r="D70" s="12">
        <v>45476</v>
      </c>
      <c r="E70" s="140">
        <v>3</v>
      </c>
      <c r="F70" s="26"/>
      <c r="G70" s="140" t="s">
        <v>528</v>
      </c>
    </row>
    <row r="71" spans="4:7">
      <c r="D71" s="12">
        <v>45477</v>
      </c>
      <c r="E71" s="140">
        <v>3</v>
      </c>
      <c r="F71" s="26"/>
      <c r="G71" s="140" t="s">
        <v>528</v>
      </c>
    </row>
    <row r="72" spans="4:7">
      <c r="D72" s="12">
        <v>45478</v>
      </c>
      <c r="E72" s="140">
        <v>3</v>
      </c>
      <c r="F72" s="26"/>
      <c r="G72" s="140" t="s">
        <v>528</v>
      </c>
    </row>
    <row r="73" spans="4:7">
      <c r="D73" s="12">
        <v>45479</v>
      </c>
      <c r="E73" s="140">
        <v>3</v>
      </c>
      <c r="F73" s="26"/>
      <c r="G73" s="140" t="s">
        <v>528</v>
      </c>
    </row>
    <row r="74" spans="4:7">
      <c r="D74" s="12">
        <v>45480</v>
      </c>
      <c r="E74" s="140">
        <v>3</v>
      </c>
      <c r="F74" s="26"/>
      <c r="G74" s="140" t="s">
        <v>528</v>
      </c>
    </row>
    <row r="75" spans="4:7">
      <c r="D75" s="12">
        <v>45481</v>
      </c>
      <c r="E75" s="140">
        <v>3</v>
      </c>
      <c r="F75" s="26"/>
      <c r="G75" s="140" t="s">
        <v>528</v>
      </c>
    </row>
    <row r="76" spans="4:7">
      <c r="D76" s="12">
        <v>45482</v>
      </c>
      <c r="E76" s="140">
        <v>3</v>
      </c>
      <c r="F76" s="26"/>
      <c r="G76" s="140" t="s">
        <v>528</v>
      </c>
    </row>
    <row r="77" spans="4:7">
      <c r="D77" s="12">
        <v>45483</v>
      </c>
      <c r="E77" s="140">
        <v>3</v>
      </c>
      <c r="F77" s="26"/>
      <c r="G77" s="140" t="s">
        <v>528</v>
      </c>
    </row>
    <row r="78" spans="4:7">
      <c r="D78" s="12">
        <v>45484</v>
      </c>
      <c r="E78" s="140">
        <v>3</v>
      </c>
      <c r="F78" s="26"/>
      <c r="G78" s="140" t="s">
        <v>528</v>
      </c>
    </row>
    <row r="79" spans="4:7">
      <c r="D79" s="12">
        <v>45485</v>
      </c>
      <c r="E79" s="140">
        <v>3</v>
      </c>
      <c r="F79" s="26"/>
      <c r="G79" s="140" t="s">
        <v>528</v>
      </c>
    </row>
    <row r="80" spans="4:7">
      <c r="D80" s="12">
        <v>45486</v>
      </c>
      <c r="E80" s="140">
        <v>3</v>
      </c>
      <c r="F80" s="26"/>
      <c r="G80" s="140" t="s">
        <v>528</v>
      </c>
    </row>
    <row r="81" spans="4:7">
      <c r="D81" s="12">
        <v>45487</v>
      </c>
      <c r="E81" s="140">
        <v>3</v>
      </c>
      <c r="F81" s="26"/>
      <c r="G81" s="140" t="s">
        <v>528</v>
      </c>
    </row>
    <row r="82" spans="4:7">
      <c r="D82" s="12">
        <v>45488</v>
      </c>
      <c r="E82" s="140">
        <v>3</v>
      </c>
      <c r="F82" s="26"/>
      <c r="G82" s="140" t="s">
        <v>528</v>
      </c>
    </row>
    <row r="83" spans="4:7">
      <c r="D83" s="12">
        <v>45489</v>
      </c>
      <c r="E83" s="140">
        <v>3</v>
      </c>
      <c r="F83" s="26"/>
      <c r="G83" s="140" t="s">
        <v>528</v>
      </c>
    </row>
    <row r="84" spans="4:7">
      <c r="D84" s="12">
        <v>45490</v>
      </c>
      <c r="E84" s="140">
        <v>3</v>
      </c>
      <c r="F84" s="26"/>
      <c r="G84" s="140" t="s">
        <v>528</v>
      </c>
    </row>
    <row r="85" spans="4:7">
      <c r="D85" s="12">
        <v>45491</v>
      </c>
      <c r="E85" s="140">
        <v>3</v>
      </c>
      <c r="F85" s="26"/>
      <c r="G85" s="140" t="s">
        <v>528</v>
      </c>
    </row>
    <row r="86" spans="4:7">
      <c r="D86" s="12">
        <v>45492</v>
      </c>
      <c r="E86" s="140">
        <v>3</v>
      </c>
      <c r="F86" s="26"/>
      <c r="G86" s="140" t="s">
        <v>528</v>
      </c>
    </row>
    <row r="87" spans="4:7">
      <c r="D87" s="12">
        <v>45493</v>
      </c>
      <c r="E87" s="140">
        <v>3</v>
      </c>
      <c r="F87" s="26"/>
      <c r="G87" s="140" t="s">
        <v>528</v>
      </c>
    </row>
    <row r="88" spans="4:7">
      <c r="D88" s="12">
        <v>45494</v>
      </c>
      <c r="E88" s="140">
        <v>3</v>
      </c>
      <c r="F88" s="26"/>
      <c r="G88" s="140" t="s">
        <v>528</v>
      </c>
    </row>
    <row r="89" spans="4:7">
      <c r="D89" s="12">
        <v>45495</v>
      </c>
      <c r="E89" s="140">
        <v>3</v>
      </c>
      <c r="F89" s="26"/>
      <c r="G89" s="140" t="s">
        <v>528</v>
      </c>
    </row>
    <row r="90" spans="4:7">
      <c r="D90" s="12">
        <v>45496</v>
      </c>
      <c r="E90" s="140">
        <v>3</v>
      </c>
      <c r="F90" s="26"/>
      <c r="G90" s="140" t="s">
        <v>528</v>
      </c>
    </row>
    <row r="91" spans="4:7">
      <c r="D91" s="12">
        <v>45497</v>
      </c>
      <c r="E91" s="140">
        <v>3</v>
      </c>
      <c r="F91" s="26"/>
      <c r="G91" s="140" t="s">
        <v>528</v>
      </c>
    </row>
    <row r="92" spans="4:7">
      <c r="D92" s="12">
        <v>45498</v>
      </c>
      <c r="E92" s="140">
        <v>3</v>
      </c>
      <c r="F92" s="26"/>
      <c r="G92" s="140" t="s">
        <v>528</v>
      </c>
    </row>
    <row r="93" spans="4:7">
      <c r="D93" s="12">
        <v>45499</v>
      </c>
      <c r="E93" s="140">
        <v>3</v>
      </c>
      <c r="F93" s="26"/>
      <c r="G93" s="140" t="s">
        <v>528</v>
      </c>
    </row>
    <row r="94" spans="4:7">
      <c r="D94" s="12">
        <v>45500</v>
      </c>
      <c r="E94" s="140">
        <v>3</v>
      </c>
      <c r="F94" s="26"/>
      <c r="G94" s="140" t="s">
        <v>528</v>
      </c>
    </row>
    <row r="95" spans="4:7">
      <c r="D95" s="12">
        <v>45501</v>
      </c>
      <c r="E95" s="140">
        <v>3</v>
      </c>
      <c r="F95" s="26"/>
      <c r="G95" s="140" t="s">
        <v>528</v>
      </c>
    </row>
    <row r="96" spans="4:7">
      <c r="D96" s="12">
        <v>45502</v>
      </c>
      <c r="E96" s="140">
        <v>3</v>
      </c>
      <c r="F96" s="26"/>
      <c r="G96" s="140" t="s">
        <v>528</v>
      </c>
    </row>
    <row r="97" spans="4:7">
      <c r="D97" s="12">
        <v>45503</v>
      </c>
      <c r="E97" s="140">
        <v>3</v>
      </c>
      <c r="F97" s="26"/>
      <c r="G97" s="140" t="s">
        <v>528</v>
      </c>
    </row>
    <row r="98" spans="4:7">
      <c r="D98" s="12">
        <v>45504</v>
      </c>
      <c r="E98" s="140">
        <v>3</v>
      </c>
      <c r="F98" s="26"/>
      <c r="G98" s="140" t="s">
        <v>528</v>
      </c>
    </row>
    <row r="99" spans="4:7">
      <c r="D99" s="12">
        <v>45505</v>
      </c>
      <c r="E99" s="140">
        <v>3</v>
      </c>
      <c r="F99" s="26"/>
      <c r="G99" s="140" t="s">
        <v>528</v>
      </c>
    </row>
    <row r="100" spans="4:7">
      <c r="D100" s="12">
        <v>45506</v>
      </c>
      <c r="E100" s="140">
        <v>3</v>
      </c>
      <c r="F100" s="26"/>
      <c r="G100" s="140" t="s">
        <v>528</v>
      </c>
    </row>
    <row r="101" spans="4:7">
      <c r="D101" s="12">
        <v>45507</v>
      </c>
      <c r="E101" s="140">
        <v>3</v>
      </c>
      <c r="F101" s="26"/>
      <c r="G101" s="140" t="s">
        <v>528</v>
      </c>
    </row>
    <row r="102" spans="4:7">
      <c r="D102" s="12">
        <v>45508</v>
      </c>
      <c r="E102" s="140"/>
      <c r="F102" s="26"/>
      <c r="G102" s="140"/>
    </row>
    <row r="103" spans="4:7">
      <c r="D103" s="12">
        <v>45509</v>
      </c>
      <c r="E103" s="140"/>
      <c r="F103" s="26"/>
      <c r="G103" s="140"/>
    </row>
    <row r="104" spans="4:7">
      <c r="D104" s="12">
        <v>45510</v>
      </c>
      <c r="E104" s="140"/>
      <c r="F104" s="26"/>
      <c r="G104" s="140"/>
    </row>
    <row r="105" spans="4:7">
      <c r="D105" s="12">
        <v>45511</v>
      </c>
      <c r="E105" s="140"/>
      <c r="F105" s="26"/>
      <c r="G105" s="140"/>
    </row>
    <row r="106" spans="4:7">
      <c r="D106" s="12">
        <v>45512</v>
      </c>
      <c r="E106" s="140"/>
      <c r="F106" s="26"/>
      <c r="G106" s="140"/>
    </row>
    <row r="107" spans="4:7">
      <c r="D107" s="12">
        <v>45513</v>
      </c>
      <c r="E107" s="140"/>
      <c r="F107" s="26"/>
      <c r="G107" s="140"/>
    </row>
    <row r="108" spans="4:7">
      <c r="D108" s="12">
        <v>45514</v>
      </c>
      <c r="E108" s="140"/>
      <c r="F108" s="26"/>
      <c r="G108" s="140"/>
    </row>
    <row r="109" spans="4:7">
      <c r="D109" s="12">
        <v>45515</v>
      </c>
      <c r="E109" s="140"/>
      <c r="F109" s="26"/>
      <c r="G109" s="140"/>
    </row>
    <row r="110" spans="4:7">
      <c r="D110" s="12">
        <v>45516</v>
      </c>
      <c r="E110" s="140"/>
      <c r="F110" s="26"/>
      <c r="G110" s="140"/>
    </row>
    <row r="111" spans="4:7">
      <c r="D111" s="12">
        <v>45517</v>
      </c>
      <c r="E111" s="140"/>
      <c r="F111" s="26"/>
      <c r="G111" s="140"/>
    </row>
    <row r="112" spans="4:7">
      <c r="D112" s="12">
        <v>45518</v>
      </c>
      <c r="E112" s="140"/>
      <c r="F112" s="26"/>
      <c r="G112" s="140"/>
    </row>
    <row r="113" spans="4:7">
      <c r="D113" s="12">
        <v>45519</v>
      </c>
      <c r="E113" s="140"/>
      <c r="F113" s="26"/>
      <c r="G113" s="140"/>
    </row>
    <row r="114" spans="4:7">
      <c r="D114" s="12">
        <v>45520</v>
      </c>
      <c r="E114" s="140"/>
      <c r="F114" s="26"/>
      <c r="G114" s="140"/>
    </row>
    <row r="115" spans="4:7">
      <c r="D115" s="12">
        <v>45521</v>
      </c>
      <c r="E115" s="140"/>
      <c r="F115" s="26"/>
      <c r="G115" s="140"/>
    </row>
    <row r="116" spans="4:7">
      <c r="D116" s="12">
        <v>45522</v>
      </c>
      <c r="E116" s="140"/>
      <c r="F116" s="26"/>
      <c r="G116" s="140"/>
    </row>
    <row r="117" spans="4:7">
      <c r="D117" s="12">
        <v>45523</v>
      </c>
      <c r="E117" s="140"/>
      <c r="F117" s="26"/>
      <c r="G117" s="140"/>
    </row>
    <row r="118" spans="4:7">
      <c r="D118" s="12">
        <v>45524</v>
      </c>
      <c r="E118" s="140"/>
      <c r="F118" s="26"/>
      <c r="G118" s="140"/>
    </row>
    <row r="119" spans="4:7">
      <c r="D119" s="12">
        <v>45525</v>
      </c>
      <c r="E119" s="140"/>
      <c r="F119" s="26"/>
      <c r="G119" s="140"/>
    </row>
    <row r="120" spans="4:7">
      <c r="D120" s="12">
        <v>45526</v>
      </c>
      <c r="E120" s="140"/>
      <c r="F120" s="26"/>
      <c r="G120" s="86"/>
    </row>
    <row r="121" spans="4:7">
      <c r="D121" s="12">
        <v>45527</v>
      </c>
      <c r="E121" s="86"/>
      <c r="F121" s="26"/>
      <c r="G121" s="86"/>
    </row>
    <row r="122" spans="4:7">
      <c r="D122" s="12">
        <v>45528</v>
      </c>
      <c r="E122" s="86"/>
      <c r="F122" s="26"/>
      <c r="G122" s="86"/>
    </row>
    <row r="123" spans="4:7">
      <c r="D123" s="12">
        <v>45529</v>
      </c>
      <c r="E123" s="86"/>
      <c r="F123" s="86"/>
      <c r="G123" s="86"/>
    </row>
    <row r="124" spans="4:7">
      <c r="D124" s="12">
        <v>45530</v>
      </c>
      <c r="E124" s="86"/>
      <c r="F124" s="86"/>
      <c r="G124" s="86"/>
    </row>
    <row r="125" spans="4:7">
      <c r="D125" s="12">
        <v>45531</v>
      </c>
      <c r="E125" s="86"/>
      <c r="F125" s="86"/>
      <c r="G125" s="86"/>
    </row>
    <row r="126" spans="4:7">
      <c r="D126" s="12">
        <v>45532</v>
      </c>
      <c r="E126" s="86"/>
      <c r="F126" s="86"/>
      <c r="G126" s="86"/>
    </row>
    <row r="127" spans="4:7">
      <c r="D127" s="12">
        <v>45533</v>
      </c>
      <c r="E127" s="86"/>
      <c r="F127" s="86"/>
      <c r="G127" s="86"/>
    </row>
    <row r="128" spans="4:7">
      <c r="D128" s="12">
        <v>45534</v>
      </c>
      <c r="E128" s="86"/>
      <c r="F128" s="86"/>
      <c r="G128" s="86"/>
    </row>
    <row r="129" spans="4:7">
      <c r="D129" s="12">
        <v>45535</v>
      </c>
      <c r="E129" s="86"/>
      <c r="F129" s="86"/>
      <c r="G129" s="86"/>
    </row>
  </sheetData>
  <mergeCells count="2">
    <mergeCell ref="I1:K1"/>
    <mergeCell ref="I2:K2"/>
  </mergeCells>
  <conditionalFormatting sqref="F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{04F65C7D-76C0-4F92-A275-2B15FC1EDE49}</x14:id>
        </ext>
      </extLst>
    </cfRule>
  </conditionalFormatting>
  <conditionalFormatting sqref="G2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{45B58348-674D-4798-92B5-8A8BBF67BCA8}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65C7D-76C0-4F92-A275-2B15FC1EDE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5B58348-674D-4798-92B5-8A8BBF67BCA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1EE-5DE4-4242-B83C-4CEB69069843}">
  <dimension ref="A1:J54"/>
  <sheetViews>
    <sheetView topLeftCell="B7" workbookViewId="0">
      <selection activeCell="H9" sqref="H9"/>
    </sheetView>
  </sheetViews>
  <sheetFormatPr defaultRowHeight="15"/>
  <cols>
    <col min="1" max="1" width="26.5703125" style="13" bestFit="1" customWidth="1"/>
    <col min="2" max="2" width="18.85546875" style="13" customWidth="1"/>
    <col min="3" max="3" width="28.7109375" style="13" customWidth="1"/>
    <col min="4" max="4" width="24.42578125" style="13" customWidth="1"/>
    <col min="5" max="5" width="24.28515625" style="13" customWidth="1"/>
    <col min="6" max="6" width="2.7109375" style="13" customWidth="1"/>
    <col min="7" max="7" width="32" customWidth="1"/>
    <col min="8" max="8" width="11.85546875" customWidth="1"/>
    <col min="9" max="9" width="18.7109375" customWidth="1"/>
  </cols>
  <sheetData>
    <row r="1" spans="1:10" ht="23.25">
      <c r="A1" s="11"/>
      <c r="B1" s="21" t="s">
        <v>88</v>
      </c>
      <c r="C1" s="33" t="s">
        <v>89</v>
      </c>
      <c r="D1" s="21" t="s">
        <v>106</v>
      </c>
      <c r="E1" s="28" t="s">
        <v>91</v>
      </c>
      <c r="G1" s="423" t="s">
        <v>69</v>
      </c>
      <c r="H1" s="423"/>
    </row>
    <row r="2" spans="1:10" ht="23.25">
      <c r="A2" s="22" t="s">
        <v>66</v>
      </c>
      <c r="B2" s="14">
        <f>223 + SUM(B4:B48)</f>
        <v>790</v>
      </c>
      <c r="C2" s="34">
        <v>790</v>
      </c>
      <c r="D2" s="40" t="s">
        <v>157</v>
      </c>
      <c r="E2" s="38" t="s">
        <v>92</v>
      </c>
      <c r="G2" s="11" t="s">
        <v>70</v>
      </c>
      <c r="H2" s="20" t="s">
        <v>47</v>
      </c>
      <c r="J2" s="106" t="s">
        <v>169</v>
      </c>
    </row>
    <row r="3" spans="1:10">
      <c r="A3" s="23" t="s">
        <v>67</v>
      </c>
      <c r="B3" s="23" t="s">
        <v>68</v>
      </c>
      <c r="C3" s="35" t="s">
        <v>65</v>
      </c>
      <c r="D3" s="35" t="s">
        <v>106</v>
      </c>
      <c r="E3" s="29" t="s">
        <v>93</v>
      </c>
      <c r="G3" s="11" t="s">
        <v>71</v>
      </c>
      <c r="H3" s="20" t="s">
        <v>47</v>
      </c>
      <c r="J3" t="s">
        <v>170</v>
      </c>
    </row>
    <row r="4" spans="1:10">
      <c r="A4" s="12">
        <v>45066</v>
      </c>
      <c r="B4" s="11">
        <v>2</v>
      </c>
      <c r="C4" s="41">
        <f>B2/C2</f>
        <v>1</v>
      </c>
      <c r="D4" s="11" t="s">
        <v>107</v>
      </c>
      <c r="E4" s="39" t="str">
        <f>(C2-B2)/5 &amp; "  Days Left"</f>
        <v>0  Days Left</v>
      </c>
      <c r="G4" s="11" t="s">
        <v>72</v>
      </c>
      <c r="H4" s="20" t="s">
        <v>47</v>
      </c>
      <c r="J4" t="s">
        <v>171</v>
      </c>
    </row>
    <row r="5" spans="1:10">
      <c r="A5" s="12">
        <v>45067</v>
      </c>
      <c r="B5" s="11">
        <v>8</v>
      </c>
      <c r="C5" s="30" t="s">
        <v>90</v>
      </c>
      <c r="D5" s="11" t="s">
        <v>107</v>
      </c>
      <c r="G5" s="11" t="s">
        <v>73</v>
      </c>
      <c r="H5" s="11"/>
      <c r="J5" t="s">
        <v>172</v>
      </c>
    </row>
    <row r="6" spans="1:10">
      <c r="A6" s="12">
        <v>45068</v>
      </c>
      <c r="B6" s="11">
        <v>5</v>
      </c>
      <c r="C6" s="36" t="str">
        <f>C2-B2 &amp; "   Lessons Left"</f>
        <v>0   Lessons Left</v>
      </c>
      <c r="D6" s="11" t="s">
        <v>107</v>
      </c>
      <c r="G6" s="11" t="s">
        <v>74</v>
      </c>
      <c r="H6" s="20" t="s">
        <v>47</v>
      </c>
    </row>
    <row r="7" spans="1:10">
      <c r="A7" s="12">
        <v>45069</v>
      </c>
      <c r="B7" s="11">
        <v>5</v>
      </c>
      <c r="C7" s="37"/>
      <c r="D7" s="11" t="s">
        <v>107</v>
      </c>
      <c r="G7" s="11" t="s">
        <v>75</v>
      </c>
      <c r="H7" s="20" t="s">
        <v>47</v>
      </c>
      <c r="J7" t="s">
        <v>173</v>
      </c>
    </row>
    <row r="8" spans="1:10">
      <c r="A8" s="12">
        <v>45070</v>
      </c>
      <c r="B8" s="11">
        <v>5</v>
      </c>
      <c r="C8" s="37"/>
      <c r="D8" s="11" t="s">
        <v>107</v>
      </c>
      <c r="G8" s="11" t="s">
        <v>76</v>
      </c>
      <c r="H8" s="11"/>
      <c r="J8" t="s">
        <v>174</v>
      </c>
    </row>
    <row r="9" spans="1:10">
      <c r="A9" s="12">
        <v>45071</v>
      </c>
      <c r="B9" s="11">
        <v>3</v>
      </c>
      <c r="C9" s="37"/>
      <c r="D9" s="11" t="s">
        <v>107</v>
      </c>
      <c r="G9" s="11" t="s">
        <v>77</v>
      </c>
      <c r="H9" s="11"/>
      <c r="J9" t="s">
        <v>175</v>
      </c>
    </row>
    <row r="10" spans="1:10">
      <c r="A10" s="12">
        <v>45072</v>
      </c>
      <c r="B10" s="11">
        <v>1</v>
      </c>
      <c r="C10" s="37"/>
      <c r="D10" s="11" t="s">
        <v>107</v>
      </c>
      <c r="G10" s="11" t="s">
        <v>78</v>
      </c>
      <c r="H10" s="20" t="s">
        <v>47</v>
      </c>
      <c r="J10" t="s">
        <v>176</v>
      </c>
    </row>
    <row r="11" spans="1:10">
      <c r="A11" s="12">
        <v>45073</v>
      </c>
      <c r="B11" s="11">
        <v>2</v>
      </c>
      <c r="C11" s="37"/>
      <c r="D11" s="11" t="s">
        <v>107</v>
      </c>
      <c r="G11" s="11" t="s">
        <v>79</v>
      </c>
      <c r="H11" s="20" t="s">
        <v>47</v>
      </c>
    </row>
    <row r="12" spans="1:10">
      <c r="A12" s="12">
        <v>45074</v>
      </c>
      <c r="B12" s="11">
        <v>12</v>
      </c>
      <c r="C12" s="37"/>
      <c r="D12" s="11" t="s">
        <v>107</v>
      </c>
      <c r="G12" s="11" t="s">
        <v>80</v>
      </c>
      <c r="H12" s="11"/>
      <c r="J12" t="s">
        <v>177</v>
      </c>
    </row>
    <row r="13" spans="1:10">
      <c r="A13" s="12">
        <v>45075</v>
      </c>
      <c r="B13" s="11">
        <v>16</v>
      </c>
      <c r="C13" s="37"/>
      <c r="D13" s="11" t="s">
        <v>107</v>
      </c>
      <c r="E13" s="59"/>
      <c r="G13" s="11" t="s">
        <v>261</v>
      </c>
      <c r="H13" s="20" t="s">
        <v>47</v>
      </c>
      <c r="J13" t="s">
        <v>178</v>
      </c>
    </row>
    <row r="14" spans="1:10">
      <c r="A14" s="12">
        <v>45076</v>
      </c>
      <c r="B14" s="11">
        <v>24</v>
      </c>
      <c r="C14" s="37"/>
      <c r="D14" s="11" t="s">
        <v>107</v>
      </c>
      <c r="G14" s="11" t="s">
        <v>81</v>
      </c>
      <c r="H14" s="20" t="s">
        <v>47</v>
      </c>
    </row>
    <row r="15" spans="1:10">
      <c r="A15" s="12">
        <v>45077</v>
      </c>
      <c r="B15" s="11">
        <v>8</v>
      </c>
      <c r="C15" s="37"/>
      <c r="D15" s="11" t="s">
        <v>107</v>
      </c>
      <c r="G15" s="11" t="s">
        <v>82</v>
      </c>
      <c r="H15" s="20" t="s">
        <v>47</v>
      </c>
      <c r="J15" t="s">
        <v>179</v>
      </c>
    </row>
    <row r="16" spans="1:10">
      <c r="A16" s="12">
        <v>45078</v>
      </c>
      <c r="B16" s="11">
        <v>12</v>
      </c>
      <c r="C16" s="37"/>
      <c r="D16" s="11" t="s">
        <v>107</v>
      </c>
      <c r="G16" s="11" t="s">
        <v>83</v>
      </c>
      <c r="H16" s="20" t="s">
        <v>47</v>
      </c>
      <c r="J16" t="s">
        <v>180</v>
      </c>
    </row>
    <row r="17" spans="1:10">
      <c r="A17" s="12">
        <v>45079</v>
      </c>
      <c r="B17" s="11">
        <v>9</v>
      </c>
      <c r="C17" s="37"/>
      <c r="D17" s="11" t="s">
        <v>107</v>
      </c>
      <c r="G17" s="11" t="s">
        <v>84</v>
      </c>
      <c r="H17" s="20" t="s">
        <v>47</v>
      </c>
    </row>
    <row r="18" spans="1:10">
      <c r="A18" s="12">
        <v>45080</v>
      </c>
      <c r="B18" s="11">
        <v>12</v>
      </c>
      <c r="C18" s="37"/>
      <c r="D18" s="11" t="s">
        <v>107</v>
      </c>
      <c r="G18" s="11" t="s">
        <v>85</v>
      </c>
      <c r="H18" s="11"/>
      <c r="J18" t="s">
        <v>181</v>
      </c>
    </row>
    <row r="19" spans="1:10">
      <c r="A19" s="12">
        <v>45081</v>
      </c>
      <c r="B19" s="11">
        <v>18</v>
      </c>
      <c r="C19" s="37"/>
      <c r="D19" s="11" t="s">
        <v>107</v>
      </c>
      <c r="G19" s="11" t="s">
        <v>86</v>
      </c>
      <c r="H19" s="11"/>
      <c r="J19" t="s">
        <v>182</v>
      </c>
    </row>
    <row r="20" spans="1:10">
      <c r="A20" s="12">
        <v>45082</v>
      </c>
      <c r="B20" s="11">
        <v>18</v>
      </c>
      <c r="C20" s="37"/>
      <c r="D20" s="11" t="s">
        <v>107</v>
      </c>
      <c r="G20" s="11" t="s">
        <v>87</v>
      </c>
      <c r="H20" s="110"/>
    </row>
    <row r="21" spans="1:10">
      <c r="A21" s="12">
        <v>45083</v>
      </c>
      <c r="B21" s="11">
        <v>20</v>
      </c>
      <c r="C21" s="37"/>
      <c r="D21" s="11" t="s">
        <v>107</v>
      </c>
      <c r="G21" s="11" t="s">
        <v>147</v>
      </c>
      <c r="H21" s="86"/>
      <c r="J21" t="s">
        <v>183</v>
      </c>
    </row>
    <row r="22" spans="1:10">
      <c r="A22" s="12">
        <v>45084</v>
      </c>
      <c r="B22" s="11">
        <v>21</v>
      </c>
      <c r="C22" s="37"/>
      <c r="D22" s="11" t="s">
        <v>107</v>
      </c>
      <c r="G22" s="11" t="s">
        <v>222</v>
      </c>
      <c r="H22" s="86"/>
      <c r="J22" t="s">
        <v>184</v>
      </c>
    </row>
    <row r="23" spans="1:10">
      <c r="A23" s="12">
        <v>45085</v>
      </c>
      <c r="B23" s="11">
        <v>20</v>
      </c>
      <c r="C23" s="37"/>
      <c r="D23" s="11" t="s">
        <v>107</v>
      </c>
      <c r="G23" s="11" t="s">
        <v>165</v>
      </c>
      <c r="H23" s="86"/>
    </row>
    <row r="24" spans="1:10">
      <c r="A24" s="12">
        <v>45086</v>
      </c>
      <c r="B24" s="11">
        <v>22</v>
      </c>
      <c r="C24" s="37"/>
      <c r="D24" s="11" t="s">
        <v>107</v>
      </c>
      <c r="G24" s="11" t="s">
        <v>166</v>
      </c>
      <c r="H24" s="86"/>
      <c r="J24" t="s">
        <v>185</v>
      </c>
    </row>
    <row r="25" spans="1:10">
      <c r="A25" s="12">
        <v>45087</v>
      </c>
      <c r="B25" s="11">
        <v>36</v>
      </c>
      <c r="C25" s="37"/>
      <c r="D25" s="11" t="s">
        <v>107</v>
      </c>
      <c r="G25" s="11" t="s">
        <v>167</v>
      </c>
      <c r="H25" s="86"/>
      <c r="J25" t="s">
        <v>186</v>
      </c>
    </row>
    <row r="26" spans="1:10">
      <c r="A26" s="12">
        <v>45088</v>
      </c>
      <c r="B26" s="11">
        <v>28</v>
      </c>
      <c r="C26" s="37"/>
      <c r="D26" s="11" t="s">
        <v>107</v>
      </c>
      <c r="G26" s="11" t="s">
        <v>140</v>
      </c>
      <c r="H26" s="86"/>
    </row>
    <row r="27" spans="1:10">
      <c r="A27" s="12">
        <v>45089</v>
      </c>
      <c r="B27" s="11">
        <v>0</v>
      </c>
      <c r="C27" s="37"/>
      <c r="D27" s="11" t="s">
        <v>134</v>
      </c>
      <c r="G27" s="11" t="s">
        <v>168</v>
      </c>
      <c r="H27" s="86"/>
      <c r="J27" t="s">
        <v>187</v>
      </c>
    </row>
    <row r="28" spans="1:10">
      <c r="A28" s="12">
        <v>45090</v>
      </c>
      <c r="B28" s="11">
        <v>20</v>
      </c>
      <c r="C28" s="37"/>
      <c r="D28" s="11" t="s">
        <v>107</v>
      </c>
      <c r="G28" s="11" t="s">
        <v>212</v>
      </c>
      <c r="H28" s="110" t="s">
        <v>47</v>
      </c>
      <c r="J28" t="s">
        <v>188</v>
      </c>
    </row>
    <row r="29" spans="1:10">
      <c r="A29" s="12">
        <v>45091</v>
      </c>
      <c r="B29" s="11">
        <v>40</v>
      </c>
      <c r="C29" s="77"/>
      <c r="D29" s="11" t="s">
        <v>107</v>
      </c>
      <c r="G29" s="11" t="s">
        <v>209</v>
      </c>
      <c r="H29" s="110" t="s">
        <v>47</v>
      </c>
    </row>
    <row r="30" spans="1:10">
      <c r="A30" s="12">
        <v>45092</v>
      </c>
      <c r="B30" s="11">
        <v>64</v>
      </c>
      <c r="C30" s="77"/>
      <c r="D30" s="11" t="s">
        <v>107</v>
      </c>
      <c r="G30" s="11" t="s">
        <v>247</v>
      </c>
      <c r="H30" s="86"/>
      <c r="J30" t="s">
        <v>189</v>
      </c>
    </row>
    <row r="31" spans="1:10">
      <c r="A31" s="12">
        <v>45093</v>
      </c>
      <c r="B31" s="11">
        <v>36</v>
      </c>
      <c r="C31" s="77"/>
      <c r="D31" s="11" t="s">
        <v>107</v>
      </c>
      <c r="G31" s="11" t="s">
        <v>253</v>
      </c>
      <c r="H31" s="86"/>
      <c r="J31" t="s">
        <v>190</v>
      </c>
    </row>
    <row r="32" spans="1:10">
      <c r="A32" s="12">
        <v>45094</v>
      </c>
      <c r="B32" s="11">
        <v>50</v>
      </c>
      <c r="C32" s="77"/>
      <c r="D32" s="11" t="s">
        <v>107</v>
      </c>
      <c r="G32" s="11" t="s">
        <v>262</v>
      </c>
      <c r="H32" s="86"/>
    </row>
    <row r="33" spans="1:10">
      <c r="A33" s="12">
        <v>45095</v>
      </c>
      <c r="B33" s="11">
        <v>50</v>
      </c>
      <c r="C33" s="77"/>
      <c r="D33" s="11" t="s">
        <v>107</v>
      </c>
      <c r="G33" s="11" t="s">
        <v>263</v>
      </c>
      <c r="H33" s="110" t="s">
        <v>47</v>
      </c>
      <c r="J33" t="s">
        <v>191</v>
      </c>
    </row>
    <row r="34" spans="1:10" ht="18.75">
      <c r="A34" s="85">
        <v>45096</v>
      </c>
      <c r="B34" s="424" t="s">
        <v>146</v>
      </c>
      <c r="C34" s="425"/>
      <c r="D34" s="426"/>
      <c r="J34" t="s">
        <v>192</v>
      </c>
    </row>
    <row r="35" spans="1:10">
      <c r="A35"/>
      <c r="B35"/>
      <c r="C35"/>
      <c r="D35"/>
    </row>
    <row r="36" spans="1:10" ht="30">
      <c r="A36" s="108" t="s">
        <v>205</v>
      </c>
      <c r="B36" s="11"/>
      <c r="C36" s="11"/>
      <c r="D36" s="11"/>
      <c r="J36" t="s">
        <v>193</v>
      </c>
    </row>
    <row r="37" spans="1:10">
      <c r="A37" s="23" t="s">
        <v>67</v>
      </c>
      <c r="B37" s="23" t="s">
        <v>206</v>
      </c>
      <c r="C37" s="23" t="s">
        <v>207</v>
      </c>
      <c r="D37" s="23" t="s">
        <v>106</v>
      </c>
      <c r="J37" t="s">
        <v>194</v>
      </c>
    </row>
    <row r="38" spans="1:10">
      <c r="A38" s="12">
        <v>45151</v>
      </c>
      <c r="B38" s="11" t="s">
        <v>208</v>
      </c>
      <c r="C38" s="11" t="s">
        <v>210</v>
      </c>
      <c r="D38" s="11" t="s">
        <v>211</v>
      </c>
    </row>
    <row r="39" spans="1:10">
      <c r="A39" s="12">
        <v>45151</v>
      </c>
      <c r="B39" s="11" t="s">
        <v>209</v>
      </c>
      <c r="C39" s="11" t="s">
        <v>210</v>
      </c>
      <c r="D39" s="11" t="s">
        <v>211</v>
      </c>
      <c r="J39" t="s">
        <v>195</v>
      </c>
    </row>
    <row r="40" spans="1:10" ht="18.75">
      <c r="A40" s="85">
        <v>45151</v>
      </c>
      <c r="B40" s="424" t="s">
        <v>146</v>
      </c>
      <c r="C40" s="425"/>
      <c r="D40" s="426"/>
      <c r="J40" t="s">
        <v>196</v>
      </c>
    </row>
    <row r="41" spans="1:10">
      <c r="A41"/>
      <c r="B41"/>
      <c r="C41"/>
      <c r="D41"/>
    </row>
    <row r="42" spans="1:10" ht="30">
      <c r="A42" s="108" t="s">
        <v>218</v>
      </c>
      <c r="B42" s="11"/>
      <c r="C42" s="11"/>
      <c r="D42" s="11"/>
      <c r="J42" t="s">
        <v>197</v>
      </c>
    </row>
    <row r="43" spans="1:10">
      <c r="A43" s="23" t="s">
        <v>67</v>
      </c>
      <c r="B43" s="23" t="s">
        <v>206</v>
      </c>
      <c r="C43" s="23" t="s">
        <v>220</v>
      </c>
      <c r="D43" s="23" t="s">
        <v>106</v>
      </c>
      <c r="J43" t="s">
        <v>198</v>
      </c>
    </row>
    <row r="44" spans="1:10">
      <c r="A44" s="12">
        <v>45157</v>
      </c>
      <c r="B44" s="11" t="s">
        <v>219</v>
      </c>
      <c r="C44" s="11" t="s">
        <v>219</v>
      </c>
      <c r="D44" s="11" t="s">
        <v>221</v>
      </c>
    </row>
    <row r="45" spans="1:10">
      <c r="A45"/>
      <c r="B45"/>
      <c r="C45"/>
      <c r="D45"/>
      <c r="J45" t="s">
        <v>199</v>
      </c>
    </row>
    <row r="46" spans="1:10">
      <c r="A46"/>
      <c r="B46"/>
      <c r="C46"/>
      <c r="D46"/>
      <c r="J46" t="s">
        <v>200</v>
      </c>
    </row>
    <row r="47" spans="1:10">
      <c r="A47"/>
      <c r="B47"/>
      <c r="C47"/>
      <c r="D47"/>
    </row>
    <row r="48" spans="1:10">
      <c r="A48"/>
      <c r="B48"/>
      <c r="C48"/>
      <c r="D48"/>
      <c r="J48" t="s">
        <v>201</v>
      </c>
    </row>
    <row r="49" spans="1:10">
      <c r="A49"/>
      <c r="B49"/>
      <c r="C49"/>
      <c r="D49"/>
      <c r="J49" t="s">
        <v>202</v>
      </c>
    </row>
    <row r="50" spans="1:10">
      <c r="A50"/>
      <c r="B50"/>
      <c r="C50"/>
      <c r="D50"/>
    </row>
    <row r="51" spans="1:10">
      <c r="A51"/>
      <c r="B51"/>
      <c r="C51"/>
      <c r="D51"/>
      <c r="J51" t="s">
        <v>203</v>
      </c>
    </row>
    <row r="52" spans="1:10">
      <c r="A52"/>
      <c r="B52"/>
      <c r="C52"/>
      <c r="D52"/>
      <c r="J52" t="s">
        <v>204</v>
      </c>
    </row>
    <row r="53" spans="1:10">
      <c r="A53"/>
      <c r="B53"/>
      <c r="C53"/>
      <c r="D53"/>
    </row>
    <row r="54" spans="1:10">
      <c r="A54"/>
      <c r="B54"/>
      <c r="C54"/>
      <c r="D54"/>
    </row>
  </sheetData>
  <mergeCells count="3">
    <mergeCell ref="G1:H1"/>
    <mergeCell ref="B34:D34"/>
    <mergeCell ref="B40:D40"/>
  </mergeCells>
  <conditionalFormatting sqref="C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{6D69F2D3-2F68-486F-87F2-ECAD974DA7F0}</x14:id>
        </ext>
      </extLst>
    </cfRule>
  </conditionalFormatting>
  <conditionalFormatting sqref="E13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{0CD16AAD-9919-4A57-8261-7346DE69B410}</x14:id>
        </ext>
      </extLst>
    </cfRule>
  </conditionalFormatting>
  <hyperlinks>
    <hyperlink ref="J2" r:id="rId1" display="https://www.upwork.com/ab/jobs/search/?occupation_uid=1044578476142100494" xr:uid="{AF580A3A-8B8E-4458-ACA7-E3855870FEB9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69F2D3-2F68-486F-87F2-ECAD974DA7F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0CD16AAD-9919-4A57-8261-7346DE69B410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A8CD-7722-493E-9A9E-FEB37CF4A41B}">
  <dimension ref="A1:H376"/>
  <sheetViews>
    <sheetView zoomScaleNormal="100" workbookViewId="0">
      <pane xSplit="19" ySplit="10" topLeftCell="T209" activePane="bottomRight" state="frozen"/>
      <selection pane="topRight" activeCell="T1" sqref="T1"/>
      <selection pane="bottomLeft" activeCell="A11" sqref="A11"/>
      <selection pane="bottomRight" activeCell="B226" sqref="B226:E226"/>
    </sheetView>
  </sheetViews>
  <sheetFormatPr defaultRowHeight="15"/>
  <cols>
    <col min="1" max="1" width="18.5703125" bestFit="1" customWidth="1"/>
    <col min="2" max="2" width="21.7109375" customWidth="1"/>
    <col min="3" max="3" width="25.7109375" customWidth="1"/>
    <col min="4" max="4" width="18.7109375" customWidth="1"/>
    <col min="5" max="5" width="18.42578125" customWidth="1"/>
  </cols>
  <sheetData>
    <row r="1" spans="1:8" ht="28.5" customHeight="1" thickBot="1">
      <c r="A1" s="427" t="s">
        <v>291</v>
      </c>
      <c r="B1" s="428"/>
      <c r="C1" s="428"/>
      <c r="D1" s="428"/>
      <c r="E1" s="429">
        <f>B4</f>
        <v>1</v>
      </c>
      <c r="F1" s="430"/>
      <c r="G1" s="430"/>
      <c r="H1" s="431"/>
    </row>
    <row r="2" spans="1:8">
      <c r="A2" s="68" t="s">
        <v>136</v>
      </c>
      <c r="B2" s="69" t="s">
        <v>65</v>
      </c>
      <c r="C2" s="68" t="s">
        <v>136</v>
      </c>
      <c r="D2" s="69" t="s">
        <v>65</v>
      </c>
      <c r="E2" s="432" t="s">
        <v>441</v>
      </c>
      <c r="F2" s="433"/>
      <c r="G2" s="433"/>
      <c r="H2" s="434"/>
    </row>
    <row r="3" spans="1:8" ht="15.75" thickBot="1">
      <c r="A3" s="70">
        <v>45292</v>
      </c>
      <c r="B3" s="66">
        <f>COUNTA(C11:C41)/31</f>
        <v>1</v>
      </c>
      <c r="C3" s="70">
        <v>45474</v>
      </c>
      <c r="D3" s="66">
        <f>COUNTA(C193:C223)/31</f>
        <v>1</v>
      </c>
      <c r="E3" s="435"/>
      <c r="F3" s="436"/>
      <c r="G3" s="436"/>
      <c r="H3" s="437"/>
    </row>
    <row r="4" spans="1:8">
      <c r="A4" s="71">
        <v>45323</v>
      </c>
      <c r="B4" s="66">
        <f>COUNTA(C42:C70)/29</f>
        <v>1</v>
      </c>
      <c r="C4" s="71">
        <v>45505</v>
      </c>
      <c r="D4" s="66">
        <f>COUNTA(C224:C254)/31</f>
        <v>9.6774193548387094E-2</v>
      </c>
      <c r="E4" s="438" t="s">
        <v>443</v>
      </c>
      <c r="F4" s="439"/>
      <c r="G4" s="439"/>
      <c r="H4" s="440"/>
    </row>
    <row r="5" spans="1:8" ht="15.75" thickBot="1">
      <c r="A5" s="72">
        <v>45352</v>
      </c>
      <c r="B5" s="66">
        <f>COUNTA(C71:C101)/31</f>
        <v>1</v>
      </c>
      <c r="C5" s="72">
        <v>45536</v>
      </c>
      <c r="D5" s="66">
        <f>COUNTA(C255:C284)/30</f>
        <v>0</v>
      </c>
      <c r="E5" s="441"/>
      <c r="F5" s="442"/>
      <c r="G5" s="442"/>
      <c r="H5" s="443"/>
    </row>
    <row r="6" spans="1:8">
      <c r="A6" s="96">
        <v>45383</v>
      </c>
      <c r="B6" s="66">
        <f>COUNTA(C102:C131)/30</f>
        <v>1</v>
      </c>
      <c r="C6" s="76">
        <v>45566</v>
      </c>
      <c r="D6" s="66">
        <f>COUNTA(C285:C315)/31</f>
        <v>0</v>
      </c>
      <c r="E6" s="13"/>
    </row>
    <row r="7" spans="1:8">
      <c r="A7" s="94">
        <v>45413</v>
      </c>
      <c r="B7" s="66">
        <f>COUNTA(C132:C162)/31</f>
        <v>1</v>
      </c>
      <c r="C7" s="94">
        <v>45597</v>
      </c>
      <c r="D7" s="66">
        <f>COUNTA(C316:C345)/30</f>
        <v>0</v>
      </c>
      <c r="E7" s="13"/>
    </row>
    <row r="8" spans="1:8">
      <c r="A8" s="95">
        <v>45444</v>
      </c>
      <c r="B8" s="66">
        <f>COUNTA(C163:C192)/30</f>
        <v>1</v>
      </c>
      <c r="C8" s="95">
        <v>45627</v>
      </c>
      <c r="D8" s="66">
        <f>COUNTA(C346:C376)/31</f>
        <v>0</v>
      </c>
      <c r="E8" s="13"/>
    </row>
    <row r="9" spans="1:8" ht="15.75" thickBot="1"/>
    <row r="10" spans="1:8" ht="15.75" thickBot="1">
      <c r="A10" s="98" t="s">
        <v>96</v>
      </c>
      <c r="B10" s="97" t="s">
        <v>292</v>
      </c>
      <c r="C10" s="98" t="s">
        <v>293</v>
      </c>
      <c r="D10" s="98" t="s">
        <v>302</v>
      </c>
      <c r="E10" s="99" t="s">
        <v>106</v>
      </c>
    </row>
    <row r="11" spans="1:8">
      <c r="A11" s="145">
        <v>45292</v>
      </c>
      <c r="B11" s="73" t="s">
        <v>208</v>
      </c>
      <c r="C11" s="164" t="s">
        <v>294</v>
      </c>
      <c r="D11" s="164" t="s">
        <v>295</v>
      </c>
      <c r="E11" s="164" t="s">
        <v>107</v>
      </c>
    </row>
    <row r="12" spans="1:8">
      <c r="A12" s="145">
        <v>45293</v>
      </c>
      <c r="B12" s="73" t="s">
        <v>208</v>
      </c>
      <c r="C12" s="164" t="s">
        <v>294</v>
      </c>
      <c r="D12" s="164" t="s">
        <v>295</v>
      </c>
      <c r="E12" s="164" t="s">
        <v>107</v>
      </c>
    </row>
    <row r="13" spans="1:8">
      <c r="A13" s="145">
        <v>45294</v>
      </c>
      <c r="B13" s="73" t="s">
        <v>208</v>
      </c>
      <c r="C13" s="164" t="s">
        <v>294</v>
      </c>
      <c r="D13" s="164" t="s">
        <v>295</v>
      </c>
      <c r="E13" s="164" t="s">
        <v>107</v>
      </c>
    </row>
    <row r="14" spans="1:8">
      <c r="A14" s="145">
        <v>45295</v>
      </c>
      <c r="B14" s="73" t="s">
        <v>208</v>
      </c>
      <c r="C14" s="164" t="s">
        <v>294</v>
      </c>
      <c r="D14" s="73" t="s">
        <v>295</v>
      </c>
      <c r="E14" s="164" t="s">
        <v>107</v>
      </c>
    </row>
    <row r="15" spans="1:8">
      <c r="A15" s="145">
        <v>45296</v>
      </c>
      <c r="B15" s="73" t="s">
        <v>208</v>
      </c>
      <c r="C15" s="164" t="s">
        <v>297</v>
      </c>
      <c r="D15" s="73" t="s">
        <v>295</v>
      </c>
      <c r="E15" s="164" t="s">
        <v>107</v>
      </c>
    </row>
    <row r="16" spans="1:8">
      <c r="A16" s="145">
        <v>45297</v>
      </c>
      <c r="B16" s="73" t="s">
        <v>208</v>
      </c>
      <c r="C16" s="164" t="s">
        <v>301</v>
      </c>
      <c r="D16" s="73" t="s">
        <v>295</v>
      </c>
      <c r="E16" s="164" t="s">
        <v>107</v>
      </c>
    </row>
    <row r="17" spans="1:5">
      <c r="A17" s="145">
        <v>45298</v>
      </c>
      <c r="B17" s="73" t="s">
        <v>208</v>
      </c>
      <c r="C17" s="164" t="s">
        <v>310</v>
      </c>
      <c r="D17" s="73" t="s">
        <v>295</v>
      </c>
      <c r="E17" s="164" t="s">
        <v>107</v>
      </c>
    </row>
    <row r="18" spans="1:5">
      <c r="A18" s="145">
        <v>45299</v>
      </c>
      <c r="B18" s="73" t="s">
        <v>208</v>
      </c>
      <c r="C18" s="164" t="s">
        <v>310</v>
      </c>
      <c r="D18" s="73" t="s">
        <v>295</v>
      </c>
      <c r="E18" s="164" t="s">
        <v>107</v>
      </c>
    </row>
    <row r="19" spans="1:5">
      <c r="A19" s="145">
        <v>45300</v>
      </c>
      <c r="B19" s="73" t="s">
        <v>208</v>
      </c>
      <c r="C19" s="164" t="s">
        <v>315</v>
      </c>
      <c r="D19" s="73" t="s">
        <v>295</v>
      </c>
      <c r="E19" s="164" t="s">
        <v>107</v>
      </c>
    </row>
    <row r="20" spans="1:5">
      <c r="A20" s="145">
        <v>45301</v>
      </c>
      <c r="B20" s="73" t="s">
        <v>208</v>
      </c>
      <c r="C20" s="164" t="s">
        <v>319</v>
      </c>
      <c r="D20" s="73" t="s">
        <v>295</v>
      </c>
      <c r="E20" s="164" t="s">
        <v>107</v>
      </c>
    </row>
    <row r="21" spans="1:5">
      <c r="A21" s="145">
        <v>45302</v>
      </c>
      <c r="B21" s="73" t="s">
        <v>208</v>
      </c>
      <c r="C21" s="164" t="s">
        <v>319</v>
      </c>
      <c r="D21" s="73" t="s">
        <v>295</v>
      </c>
      <c r="E21" s="164" t="s">
        <v>107</v>
      </c>
    </row>
    <row r="22" spans="1:5">
      <c r="A22" s="145">
        <v>45303</v>
      </c>
      <c r="B22" s="73" t="s">
        <v>208</v>
      </c>
      <c r="C22" s="164" t="s">
        <v>319</v>
      </c>
      <c r="D22" s="73" t="s">
        <v>295</v>
      </c>
      <c r="E22" s="164" t="s">
        <v>107</v>
      </c>
    </row>
    <row r="23" spans="1:5">
      <c r="A23" s="145">
        <v>45304</v>
      </c>
      <c r="B23" s="73" t="s">
        <v>208</v>
      </c>
      <c r="C23" s="164" t="s">
        <v>319</v>
      </c>
      <c r="D23" s="73" t="s">
        <v>295</v>
      </c>
      <c r="E23" s="164" t="s">
        <v>107</v>
      </c>
    </row>
    <row r="24" spans="1:5">
      <c r="A24" s="145">
        <v>45305</v>
      </c>
      <c r="B24" s="73" t="s">
        <v>208</v>
      </c>
      <c r="C24" s="164" t="s">
        <v>319</v>
      </c>
      <c r="D24" s="73" t="s">
        <v>295</v>
      </c>
      <c r="E24" s="164" t="s">
        <v>107</v>
      </c>
    </row>
    <row r="25" spans="1:5">
      <c r="A25" s="145">
        <v>45306</v>
      </c>
      <c r="B25" s="73" t="s">
        <v>330</v>
      </c>
      <c r="C25" s="180" t="s">
        <v>132</v>
      </c>
      <c r="D25" s="73" t="s">
        <v>295</v>
      </c>
      <c r="E25" s="180" t="s">
        <v>132</v>
      </c>
    </row>
    <row r="26" spans="1:5">
      <c r="A26" s="145">
        <v>45307</v>
      </c>
      <c r="B26" s="73" t="s">
        <v>330</v>
      </c>
      <c r="C26" s="180" t="s">
        <v>132</v>
      </c>
      <c r="D26" s="73" t="s">
        <v>295</v>
      </c>
      <c r="E26" s="180" t="s">
        <v>132</v>
      </c>
    </row>
    <row r="27" spans="1:5">
      <c r="A27" s="145">
        <v>45308</v>
      </c>
      <c r="B27" s="73" t="s">
        <v>208</v>
      </c>
      <c r="C27" s="164" t="s">
        <v>319</v>
      </c>
      <c r="D27" s="73" t="s">
        <v>295</v>
      </c>
      <c r="E27" s="164" t="s">
        <v>107</v>
      </c>
    </row>
    <row r="28" spans="1:5">
      <c r="A28" s="145">
        <v>45309</v>
      </c>
      <c r="B28" s="73" t="s">
        <v>208</v>
      </c>
      <c r="C28" s="164" t="s">
        <v>319</v>
      </c>
      <c r="D28" s="73" t="s">
        <v>295</v>
      </c>
      <c r="E28" s="164" t="s">
        <v>107</v>
      </c>
    </row>
    <row r="29" spans="1:5">
      <c r="A29" s="145">
        <v>45310</v>
      </c>
      <c r="B29" s="73" t="s">
        <v>208</v>
      </c>
      <c r="C29" s="164" t="s">
        <v>319</v>
      </c>
      <c r="D29" s="73" t="s">
        <v>295</v>
      </c>
      <c r="E29" s="164" t="s">
        <v>107</v>
      </c>
    </row>
    <row r="30" spans="1:5">
      <c r="A30" s="145">
        <v>45311</v>
      </c>
      <c r="B30" s="73" t="s">
        <v>332</v>
      </c>
      <c r="C30" s="180" t="s">
        <v>132</v>
      </c>
      <c r="D30" s="73" t="s">
        <v>295</v>
      </c>
      <c r="E30" s="180" t="s">
        <v>132</v>
      </c>
    </row>
    <row r="31" spans="1:5">
      <c r="A31" s="145">
        <v>45312</v>
      </c>
      <c r="B31" s="73" t="s">
        <v>208</v>
      </c>
      <c r="C31" s="164" t="s">
        <v>319</v>
      </c>
      <c r="D31" s="73" t="s">
        <v>295</v>
      </c>
      <c r="E31" s="164" t="s">
        <v>107</v>
      </c>
    </row>
    <row r="32" spans="1:5">
      <c r="A32" s="145">
        <v>45313</v>
      </c>
      <c r="B32" s="73" t="s">
        <v>208</v>
      </c>
      <c r="C32" s="164" t="s">
        <v>319</v>
      </c>
      <c r="D32" s="73" t="s">
        <v>295</v>
      </c>
      <c r="E32" s="164" t="s">
        <v>107</v>
      </c>
    </row>
    <row r="33" spans="1:5">
      <c r="A33" s="145">
        <v>45314</v>
      </c>
      <c r="B33" s="73" t="s">
        <v>208</v>
      </c>
      <c r="C33" s="164" t="s">
        <v>319</v>
      </c>
      <c r="D33" s="73" t="s">
        <v>295</v>
      </c>
      <c r="E33" s="164" t="s">
        <v>107</v>
      </c>
    </row>
    <row r="34" spans="1:5">
      <c r="A34" s="145">
        <v>45315</v>
      </c>
      <c r="B34" s="73" t="s">
        <v>208</v>
      </c>
      <c r="C34" s="164" t="s">
        <v>319</v>
      </c>
      <c r="D34" s="73" t="s">
        <v>295</v>
      </c>
      <c r="E34" s="164" t="s">
        <v>107</v>
      </c>
    </row>
    <row r="35" spans="1:5">
      <c r="A35" s="145">
        <v>45316</v>
      </c>
      <c r="B35" s="73" t="s">
        <v>208</v>
      </c>
      <c r="C35" s="164" t="s">
        <v>319</v>
      </c>
      <c r="D35" s="73" t="s">
        <v>295</v>
      </c>
      <c r="E35" s="164" t="s">
        <v>107</v>
      </c>
    </row>
    <row r="36" spans="1:5">
      <c r="A36" s="145">
        <v>45317</v>
      </c>
      <c r="B36" s="73" t="s">
        <v>208</v>
      </c>
      <c r="C36" s="164" t="s">
        <v>319</v>
      </c>
      <c r="D36" s="73" t="s">
        <v>295</v>
      </c>
      <c r="E36" s="164" t="s">
        <v>107</v>
      </c>
    </row>
    <row r="37" spans="1:5">
      <c r="A37" s="145">
        <v>45318</v>
      </c>
      <c r="B37" s="73" t="s">
        <v>208</v>
      </c>
      <c r="C37" s="164" t="s">
        <v>319</v>
      </c>
      <c r="D37" s="73" t="s">
        <v>295</v>
      </c>
      <c r="E37" s="164" t="s">
        <v>107</v>
      </c>
    </row>
    <row r="38" spans="1:5">
      <c r="A38" s="145">
        <v>45319</v>
      </c>
      <c r="B38" s="73" t="s">
        <v>208</v>
      </c>
      <c r="C38" s="164" t="s">
        <v>319</v>
      </c>
      <c r="D38" s="73" t="s">
        <v>295</v>
      </c>
      <c r="E38" s="164" t="s">
        <v>107</v>
      </c>
    </row>
    <row r="39" spans="1:5">
      <c r="A39" s="145">
        <v>45320</v>
      </c>
      <c r="B39" s="73" t="s">
        <v>208</v>
      </c>
      <c r="C39" s="164" t="s">
        <v>319</v>
      </c>
      <c r="D39" s="73" t="s">
        <v>295</v>
      </c>
      <c r="E39" s="164" t="s">
        <v>107</v>
      </c>
    </row>
    <row r="40" spans="1:5">
      <c r="A40" s="145">
        <v>45321</v>
      </c>
      <c r="B40" s="73" t="s">
        <v>208</v>
      </c>
      <c r="C40" s="164" t="s">
        <v>319</v>
      </c>
      <c r="D40" s="73" t="s">
        <v>295</v>
      </c>
      <c r="E40" s="164" t="s">
        <v>107</v>
      </c>
    </row>
    <row r="41" spans="1:5">
      <c r="A41" s="145">
        <v>45322</v>
      </c>
      <c r="B41" s="73" t="s">
        <v>208</v>
      </c>
      <c r="C41" s="164" t="s">
        <v>319</v>
      </c>
      <c r="D41" s="73" t="s">
        <v>295</v>
      </c>
      <c r="E41" s="164" t="s">
        <v>107</v>
      </c>
    </row>
    <row r="42" spans="1:5">
      <c r="A42" s="146">
        <v>45323</v>
      </c>
      <c r="B42" s="75" t="s">
        <v>208</v>
      </c>
      <c r="C42" s="75" t="s">
        <v>319</v>
      </c>
      <c r="D42" s="75" t="s">
        <v>295</v>
      </c>
      <c r="E42" s="75" t="s">
        <v>107</v>
      </c>
    </row>
    <row r="43" spans="1:5">
      <c r="A43" s="146">
        <v>45324</v>
      </c>
      <c r="B43" s="75" t="s">
        <v>208</v>
      </c>
      <c r="C43" s="75" t="s">
        <v>339</v>
      </c>
      <c r="D43" s="75" t="s">
        <v>295</v>
      </c>
      <c r="E43" s="75" t="s">
        <v>107</v>
      </c>
    </row>
    <row r="44" spans="1:5">
      <c r="A44" s="146">
        <v>45325</v>
      </c>
      <c r="B44" s="75" t="s">
        <v>208</v>
      </c>
      <c r="C44" s="75" t="s">
        <v>338</v>
      </c>
      <c r="D44" s="75" t="s">
        <v>295</v>
      </c>
      <c r="E44" s="75" t="s">
        <v>107</v>
      </c>
    </row>
    <row r="45" spans="1:5">
      <c r="A45" s="146">
        <v>45326</v>
      </c>
      <c r="B45" s="75" t="s">
        <v>208</v>
      </c>
      <c r="C45" s="75" t="s">
        <v>338</v>
      </c>
      <c r="D45" s="75" t="s">
        <v>295</v>
      </c>
      <c r="E45" s="75" t="s">
        <v>107</v>
      </c>
    </row>
    <row r="46" spans="1:5">
      <c r="A46" s="146">
        <v>45327</v>
      </c>
      <c r="B46" s="75" t="s">
        <v>208</v>
      </c>
      <c r="C46" s="75" t="s">
        <v>306</v>
      </c>
      <c r="D46" s="75" t="s">
        <v>295</v>
      </c>
      <c r="E46" s="75" t="s">
        <v>107</v>
      </c>
    </row>
    <row r="47" spans="1:5">
      <c r="A47" s="146">
        <v>45328</v>
      </c>
      <c r="B47" s="75" t="s">
        <v>208</v>
      </c>
      <c r="C47" s="75" t="s">
        <v>306</v>
      </c>
      <c r="D47" s="75" t="s">
        <v>295</v>
      </c>
      <c r="E47" s="75" t="s">
        <v>107</v>
      </c>
    </row>
    <row r="48" spans="1:5">
      <c r="A48" s="146">
        <v>45329</v>
      </c>
      <c r="B48" s="75" t="s">
        <v>208</v>
      </c>
      <c r="C48" s="75" t="s">
        <v>319</v>
      </c>
      <c r="D48" s="75" t="s">
        <v>295</v>
      </c>
      <c r="E48" s="75" t="s">
        <v>107</v>
      </c>
    </row>
    <row r="49" spans="1:5">
      <c r="A49" s="146">
        <v>45330</v>
      </c>
      <c r="B49" s="75" t="s">
        <v>208</v>
      </c>
      <c r="C49" s="75" t="s">
        <v>319</v>
      </c>
      <c r="D49" s="75" t="s">
        <v>295</v>
      </c>
      <c r="E49" s="75" t="s">
        <v>107</v>
      </c>
    </row>
    <row r="50" spans="1:5">
      <c r="A50" s="146">
        <v>45331</v>
      </c>
      <c r="B50" s="75" t="s">
        <v>208</v>
      </c>
      <c r="C50" s="75" t="s">
        <v>365</v>
      </c>
      <c r="D50" s="75" t="s">
        <v>295</v>
      </c>
      <c r="E50" s="75" t="s">
        <v>107</v>
      </c>
    </row>
    <row r="51" spans="1:5">
      <c r="A51" s="146">
        <v>45332</v>
      </c>
      <c r="B51" s="75" t="s">
        <v>208</v>
      </c>
      <c r="C51" s="75" t="s">
        <v>365</v>
      </c>
      <c r="D51" s="75" t="s">
        <v>295</v>
      </c>
      <c r="E51" s="75" t="s">
        <v>107</v>
      </c>
    </row>
    <row r="52" spans="1:5">
      <c r="A52" s="146">
        <v>45333</v>
      </c>
      <c r="B52" s="75" t="s">
        <v>208</v>
      </c>
      <c r="C52" s="75" t="s">
        <v>365</v>
      </c>
      <c r="D52" s="75" t="s">
        <v>295</v>
      </c>
      <c r="E52" s="75" t="s">
        <v>107</v>
      </c>
    </row>
    <row r="53" spans="1:5">
      <c r="A53" s="146">
        <v>45334</v>
      </c>
      <c r="B53" s="75" t="s">
        <v>208</v>
      </c>
      <c r="C53" s="75" t="s">
        <v>365</v>
      </c>
      <c r="D53" s="75" t="s">
        <v>295</v>
      </c>
      <c r="E53" s="75" t="s">
        <v>107</v>
      </c>
    </row>
    <row r="54" spans="1:5">
      <c r="A54" s="146">
        <v>45335</v>
      </c>
      <c r="B54" s="75" t="s">
        <v>208</v>
      </c>
      <c r="C54" s="75" t="s">
        <v>365</v>
      </c>
      <c r="D54" s="75" t="s">
        <v>295</v>
      </c>
      <c r="E54" s="75" t="s">
        <v>107</v>
      </c>
    </row>
    <row r="55" spans="1:5">
      <c r="A55" s="146">
        <v>45336</v>
      </c>
      <c r="B55" s="75" t="s">
        <v>208</v>
      </c>
      <c r="C55" s="75" t="s">
        <v>365</v>
      </c>
      <c r="D55" s="75" t="s">
        <v>295</v>
      </c>
      <c r="E55" s="75" t="s">
        <v>107</v>
      </c>
    </row>
    <row r="56" spans="1:5">
      <c r="A56" s="146">
        <v>45337</v>
      </c>
      <c r="B56" s="75" t="s">
        <v>208</v>
      </c>
      <c r="C56" s="75" t="s">
        <v>365</v>
      </c>
      <c r="D56" s="75" t="s">
        <v>295</v>
      </c>
      <c r="E56" s="75" t="s">
        <v>107</v>
      </c>
    </row>
    <row r="57" spans="1:5">
      <c r="A57" s="146">
        <v>45338</v>
      </c>
      <c r="B57" s="75" t="s">
        <v>208</v>
      </c>
      <c r="C57" s="75" t="s">
        <v>365</v>
      </c>
      <c r="D57" s="75" t="s">
        <v>295</v>
      </c>
      <c r="E57" s="75" t="s">
        <v>107</v>
      </c>
    </row>
    <row r="58" spans="1:5">
      <c r="A58" s="146">
        <v>45339</v>
      </c>
      <c r="B58" s="75" t="s">
        <v>208</v>
      </c>
      <c r="C58" s="75" t="s">
        <v>365</v>
      </c>
      <c r="D58" s="75" t="s">
        <v>295</v>
      </c>
      <c r="E58" s="75" t="s">
        <v>107</v>
      </c>
    </row>
    <row r="59" spans="1:5">
      <c r="A59" s="146">
        <v>45340</v>
      </c>
      <c r="B59" s="75" t="s">
        <v>208</v>
      </c>
      <c r="C59" s="75" t="s">
        <v>365</v>
      </c>
      <c r="D59" s="75" t="s">
        <v>295</v>
      </c>
      <c r="E59" s="75" t="s">
        <v>107</v>
      </c>
    </row>
    <row r="60" spans="1:5">
      <c r="A60" s="146">
        <v>45341</v>
      </c>
      <c r="B60" s="75" t="s">
        <v>208</v>
      </c>
      <c r="C60" s="75" t="s">
        <v>365</v>
      </c>
      <c r="D60" s="75" t="s">
        <v>295</v>
      </c>
      <c r="E60" s="75" t="s">
        <v>107</v>
      </c>
    </row>
    <row r="61" spans="1:5">
      <c r="A61" s="146">
        <v>45342</v>
      </c>
      <c r="B61" s="75" t="s">
        <v>208</v>
      </c>
      <c r="C61" s="75" t="s">
        <v>365</v>
      </c>
      <c r="D61" s="75" t="s">
        <v>295</v>
      </c>
      <c r="E61" s="75" t="s">
        <v>107</v>
      </c>
    </row>
    <row r="62" spans="1:5">
      <c r="A62" s="146">
        <v>45343</v>
      </c>
      <c r="B62" s="75" t="s">
        <v>208</v>
      </c>
      <c r="C62" s="75" t="s">
        <v>365</v>
      </c>
      <c r="D62" s="75" t="s">
        <v>295</v>
      </c>
      <c r="E62" s="75" t="s">
        <v>107</v>
      </c>
    </row>
    <row r="63" spans="1:5">
      <c r="A63" s="146">
        <v>45344</v>
      </c>
      <c r="B63" s="75" t="s">
        <v>208</v>
      </c>
      <c r="C63" s="75" t="s">
        <v>365</v>
      </c>
      <c r="D63" s="75" t="s">
        <v>295</v>
      </c>
      <c r="E63" s="75" t="s">
        <v>107</v>
      </c>
    </row>
    <row r="64" spans="1:5">
      <c r="A64" s="146">
        <v>45345</v>
      </c>
      <c r="B64" s="75" t="s">
        <v>208</v>
      </c>
      <c r="C64" s="75" t="s">
        <v>365</v>
      </c>
      <c r="D64" s="75" t="s">
        <v>295</v>
      </c>
      <c r="E64" s="75" t="s">
        <v>107</v>
      </c>
    </row>
    <row r="65" spans="1:5">
      <c r="A65" s="146">
        <v>45346</v>
      </c>
      <c r="B65" s="75" t="s">
        <v>208</v>
      </c>
      <c r="C65" s="75" t="s">
        <v>365</v>
      </c>
      <c r="D65" s="75" t="s">
        <v>295</v>
      </c>
      <c r="E65" s="75" t="s">
        <v>107</v>
      </c>
    </row>
    <row r="66" spans="1:5">
      <c r="A66" s="146">
        <v>45347</v>
      </c>
      <c r="B66" s="75" t="s">
        <v>208</v>
      </c>
      <c r="C66" s="75" t="s">
        <v>365</v>
      </c>
      <c r="D66" s="75" t="s">
        <v>295</v>
      </c>
      <c r="E66" s="75" t="s">
        <v>107</v>
      </c>
    </row>
    <row r="67" spans="1:5">
      <c r="A67" s="146">
        <v>45348</v>
      </c>
      <c r="B67" s="75" t="s">
        <v>208</v>
      </c>
      <c r="C67" s="75" t="s">
        <v>365</v>
      </c>
      <c r="D67" s="75" t="s">
        <v>295</v>
      </c>
      <c r="E67" s="75" t="s">
        <v>107</v>
      </c>
    </row>
    <row r="68" spans="1:5">
      <c r="A68" s="146">
        <v>45349</v>
      </c>
      <c r="B68" s="75" t="s">
        <v>208</v>
      </c>
      <c r="C68" s="75" t="s">
        <v>365</v>
      </c>
      <c r="D68" s="75" t="s">
        <v>295</v>
      </c>
      <c r="E68" s="75" t="s">
        <v>107</v>
      </c>
    </row>
    <row r="69" spans="1:5">
      <c r="A69" s="146">
        <v>45350</v>
      </c>
      <c r="B69" s="75" t="s">
        <v>208</v>
      </c>
      <c r="C69" s="75" t="s">
        <v>365</v>
      </c>
      <c r="D69" s="75" t="s">
        <v>295</v>
      </c>
      <c r="E69" s="75" t="s">
        <v>107</v>
      </c>
    </row>
    <row r="70" spans="1:5">
      <c r="A70" s="146">
        <v>45351</v>
      </c>
      <c r="B70" s="75" t="s">
        <v>208</v>
      </c>
      <c r="C70" s="75" t="s">
        <v>365</v>
      </c>
      <c r="D70" s="75" t="s">
        <v>295</v>
      </c>
      <c r="E70" s="75" t="s">
        <v>107</v>
      </c>
    </row>
    <row r="71" spans="1:5">
      <c r="A71" s="147">
        <v>45352</v>
      </c>
      <c r="B71" s="148" t="s">
        <v>208</v>
      </c>
      <c r="C71" s="148" t="s">
        <v>365</v>
      </c>
      <c r="D71" s="148" t="s">
        <v>295</v>
      </c>
      <c r="E71" s="148" t="s">
        <v>107</v>
      </c>
    </row>
    <row r="72" spans="1:5">
      <c r="A72" s="147">
        <v>45353</v>
      </c>
      <c r="B72" s="148" t="s">
        <v>208</v>
      </c>
      <c r="C72" s="148" t="s">
        <v>365</v>
      </c>
      <c r="D72" s="148" t="s">
        <v>295</v>
      </c>
      <c r="E72" s="148" t="s">
        <v>107</v>
      </c>
    </row>
    <row r="73" spans="1:5">
      <c r="A73" s="147">
        <v>45354</v>
      </c>
      <c r="B73" s="148" t="s">
        <v>208</v>
      </c>
      <c r="C73" s="148" t="s">
        <v>365</v>
      </c>
      <c r="D73" s="148" t="s">
        <v>295</v>
      </c>
      <c r="E73" s="148" t="s">
        <v>107</v>
      </c>
    </row>
    <row r="74" spans="1:5">
      <c r="A74" s="147">
        <v>45355</v>
      </c>
      <c r="B74" s="148" t="s">
        <v>208</v>
      </c>
      <c r="C74" s="148" t="s">
        <v>365</v>
      </c>
      <c r="D74" s="148" t="s">
        <v>295</v>
      </c>
      <c r="E74" s="148" t="s">
        <v>107</v>
      </c>
    </row>
    <row r="75" spans="1:5">
      <c r="A75" s="147">
        <v>45356</v>
      </c>
      <c r="B75" s="148" t="s">
        <v>208</v>
      </c>
      <c r="C75" s="148" t="s">
        <v>365</v>
      </c>
      <c r="D75" s="148" t="s">
        <v>295</v>
      </c>
      <c r="E75" s="148" t="s">
        <v>107</v>
      </c>
    </row>
    <row r="76" spans="1:5">
      <c r="A76" s="147">
        <v>45357</v>
      </c>
      <c r="B76" s="148" t="s">
        <v>208</v>
      </c>
      <c r="C76" s="148" t="s">
        <v>365</v>
      </c>
      <c r="D76" s="148" t="s">
        <v>295</v>
      </c>
      <c r="E76" s="148" t="s">
        <v>107</v>
      </c>
    </row>
    <row r="77" spans="1:5">
      <c r="A77" s="147">
        <v>45358</v>
      </c>
      <c r="B77" s="148" t="s">
        <v>208</v>
      </c>
      <c r="C77" s="148" t="s">
        <v>365</v>
      </c>
      <c r="D77" s="148" t="s">
        <v>295</v>
      </c>
      <c r="E77" s="148" t="s">
        <v>107</v>
      </c>
    </row>
    <row r="78" spans="1:5">
      <c r="A78" s="147">
        <v>45359</v>
      </c>
      <c r="B78" s="148" t="s">
        <v>208</v>
      </c>
      <c r="C78" s="148" t="s">
        <v>365</v>
      </c>
      <c r="D78" s="148" t="s">
        <v>295</v>
      </c>
      <c r="E78" s="148" t="s">
        <v>107</v>
      </c>
    </row>
    <row r="79" spans="1:5">
      <c r="A79" s="147">
        <v>45360</v>
      </c>
      <c r="B79" s="148" t="s">
        <v>208</v>
      </c>
      <c r="C79" s="148" t="s">
        <v>365</v>
      </c>
      <c r="D79" s="148" t="s">
        <v>295</v>
      </c>
      <c r="E79" s="148" t="s">
        <v>107</v>
      </c>
    </row>
    <row r="80" spans="1:5">
      <c r="A80" s="147">
        <v>45361</v>
      </c>
      <c r="B80" s="148" t="s">
        <v>482</v>
      </c>
      <c r="C80" s="148" t="s">
        <v>483</v>
      </c>
      <c r="D80" s="148" t="s">
        <v>295</v>
      </c>
      <c r="E80" s="148" t="s">
        <v>107</v>
      </c>
    </row>
    <row r="81" spans="1:5">
      <c r="A81" s="147">
        <v>45362</v>
      </c>
      <c r="B81" s="148" t="s">
        <v>482</v>
      </c>
      <c r="C81" s="148" t="s">
        <v>483</v>
      </c>
      <c r="D81" s="148" t="s">
        <v>295</v>
      </c>
      <c r="E81" s="148" t="s">
        <v>107</v>
      </c>
    </row>
    <row r="82" spans="1:5">
      <c r="A82" s="147">
        <v>45363</v>
      </c>
      <c r="B82" s="148" t="s">
        <v>482</v>
      </c>
      <c r="C82" s="148" t="s">
        <v>488</v>
      </c>
      <c r="D82" s="148" t="s">
        <v>295</v>
      </c>
      <c r="E82" s="148" t="s">
        <v>107</v>
      </c>
    </row>
    <row r="83" spans="1:5">
      <c r="A83" s="147">
        <v>45364</v>
      </c>
      <c r="B83" s="148" t="s">
        <v>482</v>
      </c>
      <c r="C83" s="148" t="s">
        <v>488</v>
      </c>
      <c r="D83" s="148" t="s">
        <v>295</v>
      </c>
      <c r="E83" s="148" t="s">
        <v>107</v>
      </c>
    </row>
    <row r="84" spans="1:5">
      <c r="A84" s="147">
        <v>45365</v>
      </c>
      <c r="B84" s="148" t="s">
        <v>482</v>
      </c>
      <c r="C84" s="148" t="s">
        <v>488</v>
      </c>
      <c r="D84" s="148" t="s">
        <v>295</v>
      </c>
      <c r="E84" s="148" t="s">
        <v>107</v>
      </c>
    </row>
    <row r="85" spans="1:5">
      <c r="A85" s="147">
        <v>45366</v>
      </c>
      <c r="B85" s="148" t="s">
        <v>482</v>
      </c>
      <c r="C85" s="148" t="s">
        <v>488</v>
      </c>
      <c r="D85" s="148" t="s">
        <v>295</v>
      </c>
      <c r="E85" s="148" t="s">
        <v>107</v>
      </c>
    </row>
    <row r="86" spans="1:5">
      <c r="A86" s="147">
        <v>45367</v>
      </c>
      <c r="B86" s="148" t="s">
        <v>482</v>
      </c>
      <c r="C86" s="148" t="s">
        <v>488</v>
      </c>
      <c r="D86" s="148" t="s">
        <v>295</v>
      </c>
      <c r="E86" s="148" t="s">
        <v>107</v>
      </c>
    </row>
    <row r="87" spans="1:5">
      <c r="A87" s="147">
        <v>45368</v>
      </c>
      <c r="B87" s="148" t="s">
        <v>482</v>
      </c>
      <c r="C87" s="148" t="s">
        <v>488</v>
      </c>
      <c r="D87" s="148" t="s">
        <v>295</v>
      </c>
      <c r="E87" s="148" t="s">
        <v>107</v>
      </c>
    </row>
    <row r="88" spans="1:5">
      <c r="A88" s="147">
        <v>45369</v>
      </c>
      <c r="B88" s="148" t="s">
        <v>482</v>
      </c>
      <c r="C88" s="148" t="s">
        <v>488</v>
      </c>
      <c r="D88" s="148" t="s">
        <v>295</v>
      </c>
      <c r="E88" s="148" t="s">
        <v>107</v>
      </c>
    </row>
    <row r="89" spans="1:5">
      <c r="A89" s="147">
        <v>45370</v>
      </c>
      <c r="B89" s="148" t="s">
        <v>482</v>
      </c>
      <c r="C89" s="148" t="s">
        <v>488</v>
      </c>
      <c r="D89" s="148" t="s">
        <v>295</v>
      </c>
      <c r="E89" s="148" t="s">
        <v>107</v>
      </c>
    </row>
    <row r="90" spans="1:5">
      <c r="A90" s="147">
        <v>45371</v>
      </c>
      <c r="B90" s="148" t="s">
        <v>482</v>
      </c>
      <c r="C90" s="148" t="s">
        <v>488</v>
      </c>
      <c r="D90" s="148" t="s">
        <v>295</v>
      </c>
      <c r="E90" s="148" t="s">
        <v>107</v>
      </c>
    </row>
    <row r="91" spans="1:5">
      <c r="A91" s="147">
        <v>45372</v>
      </c>
      <c r="B91" s="148" t="s">
        <v>482</v>
      </c>
      <c r="C91" s="148" t="s">
        <v>488</v>
      </c>
      <c r="D91" s="148" t="s">
        <v>295</v>
      </c>
      <c r="E91" s="148" t="s">
        <v>107</v>
      </c>
    </row>
    <row r="92" spans="1:5">
      <c r="A92" s="147">
        <v>45373</v>
      </c>
      <c r="B92" s="148" t="s">
        <v>482</v>
      </c>
      <c r="C92" s="148" t="s">
        <v>488</v>
      </c>
      <c r="D92" s="148" t="s">
        <v>295</v>
      </c>
      <c r="E92" s="148" t="s">
        <v>107</v>
      </c>
    </row>
    <row r="93" spans="1:5">
      <c r="A93" s="147">
        <v>45374</v>
      </c>
      <c r="B93" s="148" t="s">
        <v>482</v>
      </c>
      <c r="C93" s="148" t="s">
        <v>488</v>
      </c>
      <c r="D93" s="148" t="s">
        <v>295</v>
      </c>
      <c r="E93" s="148" t="s">
        <v>107</v>
      </c>
    </row>
    <row r="94" spans="1:5">
      <c r="A94" s="147">
        <v>45375</v>
      </c>
      <c r="B94" s="148" t="s">
        <v>482</v>
      </c>
      <c r="C94" s="148" t="s">
        <v>491</v>
      </c>
      <c r="D94" s="148" t="s">
        <v>295</v>
      </c>
      <c r="E94" s="148" t="s">
        <v>107</v>
      </c>
    </row>
    <row r="95" spans="1:5">
      <c r="A95" s="147">
        <v>45376</v>
      </c>
      <c r="B95" s="148" t="s">
        <v>482</v>
      </c>
      <c r="C95" s="148" t="s">
        <v>491</v>
      </c>
      <c r="D95" s="148" t="s">
        <v>295</v>
      </c>
      <c r="E95" s="148" t="s">
        <v>107</v>
      </c>
    </row>
    <row r="96" spans="1:5">
      <c r="A96" s="147">
        <v>45377</v>
      </c>
      <c r="B96" s="148" t="s">
        <v>482</v>
      </c>
      <c r="C96" s="148" t="s">
        <v>491</v>
      </c>
      <c r="D96" s="148" t="s">
        <v>295</v>
      </c>
      <c r="E96" s="148" t="s">
        <v>107</v>
      </c>
    </row>
    <row r="97" spans="1:5">
      <c r="A97" s="147">
        <v>45378</v>
      </c>
      <c r="B97" s="149" t="s">
        <v>132</v>
      </c>
      <c r="C97" s="149" t="s">
        <v>132</v>
      </c>
      <c r="D97" s="149" t="s">
        <v>132</v>
      </c>
      <c r="E97" s="148" t="s">
        <v>492</v>
      </c>
    </row>
    <row r="98" spans="1:5">
      <c r="A98" s="147">
        <v>45379</v>
      </c>
      <c r="B98" s="148" t="s">
        <v>482</v>
      </c>
      <c r="C98" s="148" t="s">
        <v>491</v>
      </c>
      <c r="D98" s="148" t="s">
        <v>295</v>
      </c>
      <c r="E98" s="148" t="s">
        <v>107</v>
      </c>
    </row>
    <row r="99" spans="1:5">
      <c r="A99" s="147">
        <v>45380</v>
      </c>
      <c r="B99" s="148" t="s">
        <v>482</v>
      </c>
      <c r="C99" s="148" t="s">
        <v>491</v>
      </c>
      <c r="D99" s="148" t="s">
        <v>295</v>
      </c>
      <c r="E99" s="148" t="s">
        <v>107</v>
      </c>
    </row>
    <row r="100" spans="1:5">
      <c r="A100" s="147">
        <v>45381</v>
      </c>
      <c r="B100" s="148" t="s">
        <v>482</v>
      </c>
      <c r="C100" s="148" t="s">
        <v>491</v>
      </c>
      <c r="D100" s="148" t="s">
        <v>295</v>
      </c>
      <c r="E100" s="148" t="s">
        <v>107</v>
      </c>
    </row>
    <row r="101" spans="1:5">
      <c r="A101" s="147">
        <v>45382</v>
      </c>
      <c r="B101" s="148" t="s">
        <v>482</v>
      </c>
      <c r="C101" s="148" t="s">
        <v>491</v>
      </c>
      <c r="D101" s="148" t="s">
        <v>295</v>
      </c>
      <c r="E101" s="148" t="s">
        <v>107</v>
      </c>
    </row>
    <row r="102" spans="1:5">
      <c r="A102" s="150">
        <v>45383</v>
      </c>
      <c r="B102" s="151" t="s">
        <v>482</v>
      </c>
      <c r="C102" s="151" t="s">
        <v>491</v>
      </c>
      <c r="D102" s="151" t="s">
        <v>295</v>
      </c>
      <c r="E102" s="151" t="s">
        <v>107</v>
      </c>
    </row>
    <row r="103" spans="1:5">
      <c r="A103" s="150">
        <v>45384</v>
      </c>
      <c r="B103" s="151" t="s">
        <v>482</v>
      </c>
      <c r="C103" s="151" t="s">
        <v>491</v>
      </c>
      <c r="D103" s="151" t="s">
        <v>295</v>
      </c>
      <c r="E103" s="151" t="s">
        <v>107</v>
      </c>
    </row>
    <row r="104" spans="1:5">
      <c r="A104" s="150">
        <v>45385</v>
      </c>
      <c r="B104" s="151" t="s">
        <v>482</v>
      </c>
      <c r="C104" s="151" t="s">
        <v>491</v>
      </c>
      <c r="D104" s="151" t="s">
        <v>295</v>
      </c>
      <c r="E104" s="151" t="s">
        <v>107</v>
      </c>
    </row>
    <row r="105" spans="1:5">
      <c r="A105" s="150">
        <v>45386</v>
      </c>
      <c r="B105" s="151" t="s">
        <v>482</v>
      </c>
      <c r="C105" s="151" t="s">
        <v>491</v>
      </c>
      <c r="D105" s="151" t="s">
        <v>295</v>
      </c>
      <c r="E105" s="151" t="s">
        <v>107</v>
      </c>
    </row>
    <row r="106" spans="1:5">
      <c r="A106" s="150">
        <v>45387</v>
      </c>
      <c r="B106" s="151" t="s">
        <v>482</v>
      </c>
      <c r="C106" s="151" t="s">
        <v>491</v>
      </c>
      <c r="D106" s="151" t="s">
        <v>295</v>
      </c>
      <c r="E106" s="151" t="s">
        <v>107</v>
      </c>
    </row>
    <row r="107" spans="1:5">
      <c r="A107" s="150">
        <v>45388</v>
      </c>
      <c r="B107" s="151" t="s">
        <v>482</v>
      </c>
      <c r="C107" s="151" t="s">
        <v>491</v>
      </c>
      <c r="D107" s="151" t="s">
        <v>295</v>
      </c>
      <c r="E107" s="151" t="s">
        <v>107</v>
      </c>
    </row>
    <row r="108" spans="1:5">
      <c r="A108" s="150">
        <v>45389</v>
      </c>
      <c r="B108" s="151" t="s">
        <v>482</v>
      </c>
      <c r="C108" s="151" t="s">
        <v>491</v>
      </c>
      <c r="D108" s="151" t="s">
        <v>295</v>
      </c>
      <c r="E108" s="151" t="s">
        <v>107</v>
      </c>
    </row>
    <row r="109" spans="1:5">
      <c r="A109" s="150">
        <v>45390</v>
      </c>
      <c r="B109" s="151" t="s">
        <v>482</v>
      </c>
      <c r="C109" s="151" t="s">
        <v>491</v>
      </c>
      <c r="D109" s="151" t="s">
        <v>507</v>
      </c>
      <c r="E109" s="151" t="s">
        <v>107</v>
      </c>
    </row>
    <row r="110" spans="1:5">
      <c r="A110" s="150">
        <v>45391</v>
      </c>
      <c r="B110" s="151" t="s">
        <v>482</v>
      </c>
      <c r="C110" s="151" t="s">
        <v>491</v>
      </c>
      <c r="D110" s="151" t="s">
        <v>507</v>
      </c>
      <c r="E110" s="151" t="s">
        <v>107</v>
      </c>
    </row>
    <row r="111" spans="1:5">
      <c r="A111" s="150">
        <v>45392</v>
      </c>
      <c r="B111" s="151" t="s">
        <v>482</v>
      </c>
      <c r="C111" s="151" t="s">
        <v>491</v>
      </c>
      <c r="D111" s="151" t="s">
        <v>507</v>
      </c>
      <c r="E111" s="151" t="s">
        <v>107</v>
      </c>
    </row>
    <row r="112" spans="1:5">
      <c r="A112" s="150">
        <v>45393</v>
      </c>
      <c r="B112" s="151" t="s">
        <v>482</v>
      </c>
      <c r="C112" s="151" t="s">
        <v>491</v>
      </c>
      <c r="D112" s="151" t="s">
        <v>295</v>
      </c>
      <c r="E112" s="151" t="s">
        <v>107</v>
      </c>
    </row>
    <row r="113" spans="1:5">
      <c r="A113" s="150">
        <v>45394</v>
      </c>
      <c r="B113" s="151" t="s">
        <v>482</v>
      </c>
      <c r="C113" s="151" t="s">
        <v>491</v>
      </c>
      <c r="D113" s="151" t="s">
        <v>295</v>
      </c>
      <c r="E113" s="151" t="s">
        <v>107</v>
      </c>
    </row>
    <row r="114" spans="1:5">
      <c r="A114" s="150">
        <v>45395</v>
      </c>
      <c r="B114" s="151" t="s">
        <v>482</v>
      </c>
      <c r="C114" s="151" t="s">
        <v>491</v>
      </c>
      <c r="D114" s="151" t="s">
        <v>295</v>
      </c>
      <c r="E114" s="151" t="s">
        <v>107</v>
      </c>
    </row>
    <row r="115" spans="1:5">
      <c r="A115" s="150">
        <v>45396</v>
      </c>
      <c r="B115" s="151" t="s">
        <v>482</v>
      </c>
      <c r="C115" s="151" t="s">
        <v>491</v>
      </c>
      <c r="D115" s="151" t="s">
        <v>295</v>
      </c>
      <c r="E115" s="151" t="s">
        <v>107</v>
      </c>
    </row>
    <row r="116" spans="1:5">
      <c r="A116" s="150">
        <v>45397</v>
      </c>
      <c r="B116" s="151" t="s">
        <v>139</v>
      </c>
      <c r="C116" s="151" t="s">
        <v>510</v>
      </c>
      <c r="D116" s="151" t="s">
        <v>295</v>
      </c>
      <c r="E116" s="151" t="s">
        <v>107</v>
      </c>
    </row>
    <row r="117" spans="1:5">
      <c r="A117" s="150">
        <v>45398</v>
      </c>
      <c r="B117" s="151" t="s">
        <v>139</v>
      </c>
      <c r="C117" s="151" t="s">
        <v>510</v>
      </c>
      <c r="D117" s="151" t="s">
        <v>295</v>
      </c>
      <c r="E117" s="151" t="s">
        <v>107</v>
      </c>
    </row>
    <row r="118" spans="1:5">
      <c r="A118" s="150">
        <v>45399</v>
      </c>
      <c r="B118" s="151" t="s">
        <v>139</v>
      </c>
      <c r="C118" s="151" t="s">
        <v>510</v>
      </c>
      <c r="D118" s="151" t="s">
        <v>295</v>
      </c>
      <c r="E118" s="151" t="s">
        <v>107</v>
      </c>
    </row>
    <row r="119" spans="1:5">
      <c r="A119" s="150">
        <v>45400</v>
      </c>
      <c r="B119" s="151" t="s">
        <v>139</v>
      </c>
      <c r="C119" s="151" t="s">
        <v>510</v>
      </c>
      <c r="D119" s="151" t="s">
        <v>295</v>
      </c>
      <c r="E119" s="151" t="s">
        <v>107</v>
      </c>
    </row>
    <row r="120" spans="1:5">
      <c r="A120" s="150">
        <v>45401</v>
      </c>
      <c r="B120" s="151" t="s">
        <v>139</v>
      </c>
      <c r="C120" s="151" t="s">
        <v>510</v>
      </c>
      <c r="D120" s="151" t="s">
        <v>295</v>
      </c>
      <c r="E120" s="151" t="s">
        <v>107</v>
      </c>
    </row>
    <row r="121" spans="1:5">
      <c r="A121" s="150">
        <v>45402</v>
      </c>
      <c r="B121" s="151" t="s">
        <v>139</v>
      </c>
      <c r="C121" s="151" t="s">
        <v>510</v>
      </c>
      <c r="D121" s="151" t="s">
        <v>295</v>
      </c>
      <c r="E121" s="151" t="s">
        <v>107</v>
      </c>
    </row>
    <row r="122" spans="1:5">
      <c r="A122" s="150">
        <v>45403</v>
      </c>
      <c r="B122" s="151" t="s">
        <v>139</v>
      </c>
      <c r="C122" s="151" t="s">
        <v>510</v>
      </c>
      <c r="D122" s="151" t="s">
        <v>295</v>
      </c>
      <c r="E122" s="151" t="s">
        <v>107</v>
      </c>
    </row>
    <row r="123" spans="1:5">
      <c r="A123" s="150">
        <v>45404</v>
      </c>
      <c r="B123" s="151" t="s">
        <v>139</v>
      </c>
      <c r="C123" s="151" t="s">
        <v>510</v>
      </c>
      <c r="D123" s="151" t="s">
        <v>295</v>
      </c>
      <c r="E123" s="151" t="s">
        <v>107</v>
      </c>
    </row>
    <row r="124" spans="1:5">
      <c r="A124" s="150">
        <v>45405</v>
      </c>
      <c r="B124" s="151" t="s">
        <v>139</v>
      </c>
      <c r="C124" s="151" t="s">
        <v>510</v>
      </c>
      <c r="D124" s="151" t="s">
        <v>295</v>
      </c>
      <c r="E124" s="151" t="s">
        <v>107</v>
      </c>
    </row>
    <row r="125" spans="1:5">
      <c r="A125" s="150">
        <v>45406</v>
      </c>
      <c r="B125" s="151" t="s">
        <v>139</v>
      </c>
      <c r="C125" s="151" t="s">
        <v>510</v>
      </c>
      <c r="D125" s="151" t="s">
        <v>295</v>
      </c>
      <c r="E125" s="151" t="s">
        <v>107</v>
      </c>
    </row>
    <row r="126" spans="1:5">
      <c r="A126" s="150">
        <v>45407</v>
      </c>
      <c r="B126" s="151" t="s">
        <v>139</v>
      </c>
      <c r="C126" s="151" t="s">
        <v>510</v>
      </c>
      <c r="D126" s="151" t="s">
        <v>295</v>
      </c>
      <c r="E126" s="151" t="s">
        <v>107</v>
      </c>
    </row>
    <row r="127" spans="1:5">
      <c r="A127" s="150">
        <v>45408</v>
      </c>
      <c r="B127" s="151" t="s">
        <v>139</v>
      </c>
      <c r="C127" s="151" t="s">
        <v>510</v>
      </c>
      <c r="D127" s="151" t="s">
        <v>295</v>
      </c>
      <c r="E127" s="151" t="s">
        <v>107</v>
      </c>
    </row>
    <row r="128" spans="1:5">
      <c r="A128" s="150">
        <v>45409</v>
      </c>
      <c r="B128" s="151" t="s">
        <v>139</v>
      </c>
      <c r="C128" s="151" t="s">
        <v>510</v>
      </c>
      <c r="D128" s="151" t="s">
        <v>295</v>
      </c>
      <c r="E128" s="151" t="s">
        <v>107</v>
      </c>
    </row>
    <row r="129" spans="1:5">
      <c r="A129" s="150">
        <v>45410</v>
      </c>
      <c r="B129" s="151" t="s">
        <v>139</v>
      </c>
      <c r="C129" s="151" t="s">
        <v>510</v>
      </c>
      <c r="D129" s="151" t="s">
        <v>295</v>
      </c>
      <c r="E129" s="151" t="s">
        <v>107</v>
      </c>
    </row>
    <row r="130" spans="1:5">
      <c r="A130" s="150">
        <v>45411</v>
      </c>
      <c r="B130" s="151" t="s">
        <v>139</v>
      </c>
      <c r="C130" s="151" t="s">
        <v>510</v>
      </c>
      <c r="D130" s="151" t="s">
        <v>295</v>
      </c>
      <c r="E130" s="151" t="s">
        <v>107</v>
      </c>
    </row>
    <row r="131" spans="1:5">
      <c r="A131" s="150">
        <v>45412</v>
      </c>
      <c r="B131" s="151" t="s">
        <v>139</v>
      </c>
      <c r="C131" s="151" t="s">
        <v>510</v>
      </c>
      <c r="D131" s="151" t="s">
        <v>295</v>
      </c>
      <c r="E131" s="151" t="s">
        <v>107</v>
      </c>
    </row>
    <row r="132" spans="1:5">
      <c r="A132" s="152">
        <v>45413</v>
      </c>
      <c r="B132" s="153" t="s">
        <v>513</v>
      </c>
      <c r="C132" s="153" t="s">
        <v>510</v>
      </c>
      <c r="D132" s="153" t="s">
        <v>295</v>
      </c>
      <c r="E132" s="153" t="s">
        <v>107</v>
      </c>
    </row>
    <row r="133" spans="1:5">
      <c r="A133" s="152">
        <v>45414</v>
      </c>
      <c r="B133" s="153" t="s">
        <v>513</v>
      </c>
      <c r="C133" s="153" t="s">
        <v>510</v>
      </c>
      <c r="D133" s="153" t="s">
        <v>295</v>
      </c>
      <c r="E133" s="153" t="s">
        <v>107</v>
      </c>
    </row>
    <row r="134" spans="1:5">
      <c r="A134" s="152">
        <v>45415</v>
      </c>
      <c r="B134" s="153" t="s">
        <v>513</v>
      </c>
      <c r="C134" s="153" t="s">
        <v>510</v>
      </c>
      <c r="D134" s="153" t="s">
        <v>295</v>
      </c>
      <c r="E134" s="153" t="s">
        <v>107</v>
      </c>
    </row>
    <row r="135" spans="1:5">
      <c r="A135" s="152">
        <v>45416</v>
      </c>
      <c r="B135" s="153" t="s">
        <v>513</v>
      </c>
      <c r="C135" s="153" t="s">
        <v>510</v>
      </c>
      <c r="D135" s="153" t="s">
        <v>295</v>
      </c>
      <c r="E135" s="153" t="s">
        <v>107</v>
      </c>
    </row>
    <row r="136" spans="1:5">
      <c r="A136" s="152">
        <v>45417</v>
      </c>
      <c r="B136" s="153" t="s">
        <v>513</v>
      </c>
      <c r="C136" s="153" t="s">
        <v>510</v>
      </c>
      <c r="D136" s="153" t="s">
        <v>295</v>
      </c>
      <c r="E136" s="153" t="s">
        <v>107</v>
      </c>
    </row>
    <row r="137" spans="1:5">
      <c r="A137" s="152">
        <v>45418</v>
      </c>
      <c r="B137" s="153" t="s">
        <v>513</v>
      </c>
      <c r="C137" s="153" t="s">
        <v>510</v>
      </c>
      <c r="D137" s="153" t="s">
        <v>295</v>
      </c>
      <c r="E137" s="153" t="s">
        <v>107</v>
      </c>
    </row>
    <row r="138" spans="1:5">
      <c r="A138" s="152">
        <v>45419</v>
      </c>
      <c r="B138" s="153" t="s">
        <v>513</v>
      </c>
      <c r="C138" s="153" t="s">
        <v>510</v>
      </c>
      <c r="D138" s="153" t="s">
        <v>295</v>
      </c>
      <c r="E138" s="153" t="s">
        <v>107</v>
      </c>
    </row>
    <row r="139" spans="1:5">
      <c r="A139" s="152">
        <v>45420</v>
      </c>
      <c r="B139" s="153" t="s">
        <v>513</v>
      </c>
      <c r="C139" s="153" t="s">
        <v>510</v>
      </c>
      <c r="D139" s="153" t="s">
        <v>295</v>
      </c>
      <c r="E139" s="153" t="s">
        <v>107</v>
      </c>
    </row>
    <row r="140" spans="1:5">
      <c r="A140" s="152">
        <v>45421</v>
      </c>
      <c r="B140" s="153" t="s">
        <v>513</v>
      </c>
      <c r="C140" s="153" t="s">
        <v>510</v>
      </c>
      <c r="D140" s="153" t="s">
        <v>295</v>
      </c>
      <c r="E140" s="153" t="s">
        <v>107</v>
      </c>
    </row>
    <row r="141" spans="1:5">
      <c r="A141" s="152">
        <v>45422</v>
      </c>
      <c r="B141" s="153" t="s">
        <v>513</v>
      </c>
      <c r="C141" s="153" t="s">
        <v>510</v>
      </c>
      <c r="D141" s="153" t="s">
        <v>295</v>
      </c>
      <c r="E141" s="153" t="s">
        <v>107</v>
      </c>
    </row>
    <row r="142" spans="1:5">
      <c r="A142" s="152">
        <v>45423</v>
      </c>
      <c r="B142" s="153" t="s">
        <v>513</v>
      </c>
      <c r="C142" s="153" t="s">
        <v>510</v>
      </c>
      <c r="D142" s="153" t="s">
        <v>295</v>
      </c>
      <c r="E142" s="153" t="s">
        <v>107</v>
      </c>
    </row>
    <row r="143" spans="1:5">
      <c r="A143" s="152">
        <v>45424</v>
      </c>
      <c r="B143" s="153" t="s">
        <v>513</v>
      </c>
      <c r="C143" s="153" t="s">
        <v>510</v>
      </c>
      <c r="D143" s="153" t="s">
        <v>295</v>
      </c>
      <c r="E143" s="153" t="s">
        <v>107</v>
      </c>
    </row>
    <row r="144" spans="1:5">
      <c r="A144" s="152">
        <v>45425</v>
      </c>
      <c r="B144" s="153" t="s">
        <v>513</v>
      </c>
      <c r="C144" s="153" t="s">
        <v>510</v>
      </c>
      <c r="D144" s="153" t="s">
        <v>295</v>
      </c>
      <c r="E144" s="153" t="s">
        <v>107</v>
      </c>
    </row>
    <row r="145" spans="1:5">
      <c r="A145" s="152">
        <v>45426</v>
      </c>
      <c r="B145" s="153" t="s">
        <v>513</v>
      </c>
      <c r="C145" s="153" t="s">
        <v>510</v>
      </c>
      <c r="D145" s="153" t="s">
        <v>295</v>
      </c>
      <c r="E145" s="153" t="s">
        <v>107</v>
      </c>
    </row>
    <row r="146" spans="1:5">
      <c r="A146" s="152">
        <v>45427</v>
      </c>
      <c r="B146" s="153" t="s">
        <v>513</v>
      </c>
      <c r="C146" s="153" t="s">
        <v>510</v>
      </c>
      <c r="D146" s="153" t="s">
        <v>295</v>
      </c>
      <c r="E146" s="153" t="s">
        <v>107</v>
      </c>
    </row>
    <row r="147" spans="1:5">
      <c r="A147" s="152">
        <v>45428</v>
      </c>
      <c r="B147" s="153" t="s">
        <v>513</v>
      </c>
      <c r="C147" s="153" t="s">
        <v>510</v>
      </c>
      <c r="D147" s="153" t="s">
        <v>295</v>
      </c>
      <c r="E147" s="153" t="s">
        <v>107</v>
      </c>
    </row>
    <row r="148" spans="1:5">
      <c r="A148" s="152">
        <v>45429</v>
      </c>
      <c r="B148" s="153" t="s">
        <v>513</v>
      </c>
      <c r="C148" s="153" t="s">
        <v>510</v>
      </c>
      <c r="D148" s="153" t="s">
        <v>295</v>
      </c>
      <c r="E148" s="153" t="s">
        <v>107</v>
      </c>
    </row>
    <row r="149" spans="1:5">
      <c r="A149" s="152">
        <v>45430</v>
      </c>
      <c r="B149" s="153" t="s">
        <v>513</v>
      </c>
      <c r="C149" s="153" t="s">
        <v>510</v>
      </c>
      <c r="D149" s="153" t="s">
        <v>295</v>
      </c>
      <c r="E149" s="153" t="s">
        <v>107</v>
      </c>
    </row>
    <row r="150" spans="1:5">
      <c r="A150" s="152">
        <v>45431</v>
      </c>
      <c r="B150" s="153" t="s">
        <v>513</v>
      </c>
      <c r="C150" s="153" t="s">
        <v>510</v>
      </c>
      <c r="D150" s="153" t="s">
        <v>295</v>
      </c>
      <c r="E150" s="153" t="s">
        <v>107</v>
      </c>
    </row>
    <row r="151" spans="1:5">
      <c r="A151" s="152">
        <v>45432</v>
      </c>
      <c r="B151" s="153" t="s">
        <v>513</v>
      </c>
      <c r="C151" s="153" t="s">
        <v>510</v>
      </c>
      <c r="D151" s="153" t="s">
        <v>295</v>
      </c>
      <c r="E151" s="153" t="s">
        <v>107</v>
      </c>
    </row>
    <row r="152" spans="1:5">
      <c r="A152" s="152">
        <v>45433</v>
      </c>
      <c r="B152" s="153" t="s">
        <v>513</v>
      </c>
      <c r="C152" s="153" t="s">
        <v>510</v>
      </c>
      <c r="D152" s="153" t="s">
        <v>295</v>
      </c>
      <c r="E152" s="153" t="s">
        <v>107</v>
      </c>
    </row>
    <row r="153" spans="1:5">
      <c r="A153" s="152">
        <v>45434</v>
      </c>
      <c r="B153" s="153" t="s">
        <v>513</v>
      </c>
      <c r="C153" s="153" t="s">
        <v>510</v>
      </c>
      <c r="D153" s="153" t="s">
        <v>295</v>
      </c>
      <c r="E153" s="153" t="s">
        <v>107</v>
      </c>
    </row>
    <row r="154" spans="1:5">
      <c r="A154" s="152">
        <v>45435</v>
      </c>
      <c r="B154" s="153" t="s">
        <v>513</v>
      </c>
      <c r="C154" s="153" t="s">
        <v>510</v>
      </c>
      <c r="D154" s="153" t="s">
        <v>295</v>
      </c>
      <c r="E154" s="153" t="s">
        <v>107</v>
      </c>
    </row>
    <row r="155" spans="1:5">
      <c r="A155" s="152">
        <v>45436</v>
      </c>
      <c r="B155" s="153" t="s">
        <v>513</v>
      </c>
      <c r="C155" s="153" t="s">
        <v>510</v>
      </c>
      <c r="D155" s="153" t="s">
        <v>295</v>
      </c>
      <c r="E155" s="153" t="s">
        <v>107</v>
      </c>
    </row>
    <row r="156" spans="1:5">
      <c r="A156" s="152">
        <v>45437</v>
      </c>
      <c r="B156" s="153" t="s">
        <v>513</v>
      </c>
      <c r="C156" s="153" t="s">
        <v>510</v>
      </c>
      <c r="D156" s="153" t="s">
        <v>295</v>
      </c>
      <c r="E156" s="153" t="s">
        <v>107</v>
      </c>
    </row>
    <row r="157" spans="1:5">
      <c r="A157" s="152">
        <v>45438</v>
      </c>
      <c r="B157" s="153" t="s">
        <v>513</v>
      </c>
      <c r="C157" s="153" t="s">
        <v>510</v>
      </c>
      <c r="D157" s="153" t="s">
        <v>295</v>
      </c>
      <c r="E157" s="153" t="s">
        <v>107</v>
      </c>
    </row>
    <row r="158" spans="1:5">
      <c r="A158" s="152">
        <v>45439</v>
      </c>
      <c r="B158" s="153" t="s">
        <v>513</v>
      </c>
      <c r="C158" s="153" t="s">
        <v>510</v>
      </c>
      <c r="D158" s="153" t="s">
        <v>295</v>
      </c>
      <c r="E158" s="153" t="s">
        <v>107</v>
      </c>
    </row>
    <row r="159" spans="1:5">
      <c r="A159" s="152">
        <v>45440</v>
      </c>
      <c r="B159" s="153" t="s">
        <v>513</v>
      </c>
      <c r="C159" s="153" t="s">
        <v>510</v>
      </c>
      <c r="D159" s="153" t="s">
        <v>295</v>
      </c>
      <c r="E159" s="153" t="s">
        <v>107</v>
      </c>
    </row>
    <row r="160" spans="1:5">
      <c r="A160" s="152">
        <v>45441</v>
      </c>
      <c r="B160" s="258" t="s">
        <v>132</v>
      </c>
      <c r="C160" s="258" t="s">
        <v>132</v>
      </c>
      <c r="D160" s="258" t="s">
        <v>132</v>
      </c>
      <c r="E160" s="153" t="s">
        <v>522</v>
      </c>
    </row>
    <row r="161" spans="1:5">
      <c r="A161" s="152">
        <v>45442</v>
      </c>
      <c r="B161" s="153" t="s">
        <v>513</v>
      </c>
      <c r="C161" s="153" t="s">
        <v>510</v>
      </c>
      <c r="D161" s="153" t="s">
        <v>295</v>
      </c>
      <c r="E161" s="153" t="s">
        <v>107</v>
      </c>
    </row>
    <row r="162" spans="1:5">
      <c r="A162" s="152">
        <v>45443</v>
      </c>
      <c r="B162" s="153" t="s">
        <v>513</v>
      </c>
      <c r="C162" s="153" t="s">
        <v>510</v>
      </c>
      <c r="D162" s="153" t="s">
        <v>295</v>
      </c>
      <c r="E162" s="153" t="s">
        <v>107</v>
      </c>
    </row>
    <row r="163" spans="1:5">
      <c r="A163" s="154">
        <v>45444</v>
      </c>
      <c r="B163" s="261" t="s">
        <v>132</v>
      </c>
      <c r="C163" s="261" t="s">
        <v>132</v>
      </c>
      <c r="D163" s="261" t="s">
        <v>132</v>
      </c>
      <c r="E163" s="100" t="s">
        <v>523</v>
      </c>
    </row>
    <row r="164" spans="1:5">
      <c r="A164" s="154">
        <v>45445</v>
      </c>
      <c r="B164" s="100" t="s">
        <v>513</v>
      </c>
      <c r="C164" s="100" t="s">
        <v>510</v>
      </c>
      <c r="D164" s="100" t="s">
        <v>295</v>
      </c>
      <c r="E164" s="100" t="s">
        <v>107</v>
      </c>
    </row>
    <row r="165" spans="1:5">
      <c r="A165" s="154">
        <v>45446</v>
      </c>
      <c r="B165" s="100" t="s">
        <v>513</v>
      </c>
      <c r="C165" s="100" t="s">
        <v>510</v>
      </c>
      <c r="D165" s="100" t="s">
        <v>295</v>
      </c>
      <c r="E165" s="100" t="s">
        <v>107</v>
      </c>
    </row>
    <row r="166" spans="1:5">
      <c r="A166" s="154">
        <v>45447</v>
      </c>
      <c r="B166" s="100" t="s">
        <v>513</v>
      </c>
      <c r="C166" s="100" t="s">
        <v>510</v>
      </c>
      <c r="D166" s="100" t="s">
        <v>295</v>
      </c>
      <c r="E166" s="100" t="s">
        <v>107</v>
      </c>
    </row>
    <row r="167" spans="1:5">
      <c r="A167" s="154">
        <v>45448</v>
      </c>
      <c r="B167" s="100" t="s">
        <v>513</v>
      </c>
      <c r="C167" s="100" t="s">
        <v>510</v>
      </c>
      <c r="D167" s="100" t="s">
        <v>295</v>
      </c>
      <c r="E167" s="100" t="s">
        <v>107</v>
      </c>
    </row>
    <row r="168" spans="1:5">
      <c r="A168" s="154">
        <v>45449</v>
      </c>
      <c r="B168" s="100" t="s">
        <v>513</v>
      </c>
      <c r="C168" s="100" t="s">
        <v>510</v>
      </c>
      <c r="D168" s="100" t="s">
        <v>295</v>
      </c>
      <c r="E168" s="100" t="s">
        <v>107</v>
      </c>
    </row>
    <row r="169" spans="1:5">
      <c r="A169" s="154">
        <v>45450</v>
      </c>
      <c r="B169" s="261" t="s">
        <v>132</v>
      </c>
      <c r="C169" s="261" t="s">
        <v>132</v>
      </c>
      <c r="D169" s="261" t="s">
        <v>132</v>
      </c>
      <c r="E169" s="100" t="s">
        <v>526</v>
      </c>
    </row>
    <row r="170" spans="1:5">
      <c r="A170" s="154">
        <v>45451</v>
      </c>
      <c r="B170" s="100" t="s">
        <v>513</v>
      </c>
      <c r="C170" s="100" t="s">
        <v>510</v>
      </c>
      <c r="D170" s="100" t="s">
        <v>295</v>
      </c>
      <c r="E170" s="100" t="s">
        <v>107</v>
      </c>
    </row>
    <row r="171" spans="1:5">
      <c r="A171" s="154">
        <v>45452</v>
      </c>
      <c r="B171" s="100" t="s">
        <v>513</v>
      </c>
      <c r="C171" s="100" t="s">
        <v>510</v>
      </c>
      <c r="D171" s="100" t="s">
        <v>295</v>
      </c>
      <c r="E171" s="100" t="s">
        <v>107</v>
      </c>
    </row>
    <row r="172" spans="1:5">
      <c r="A172" s="154">
        <v>45453</v>
      </c>
      <c r="B172" s="100" t="s">
        <v>513</v>
      </c>
      <c r="C172" s="100" t="s">
        <v>510</v>
      </c>
      <c r="D172" s="100" t="s">
        <v>295</v>
      </c>
      <c r="E172" s="100" t="s">
        <v>107</v>
      </c>
    </row>
    <row r="173" spans="1:5">
      <c r="A173" s="154">
        <v>45454</v>
      </c>
      <c r="B173" s="100" t="s">
        <v>513</v>
      </c>
      <c r="C173" s="100" t="s">
        <v>510</v>
      </c>
      <c r="D173" s="100" t="s">
        <v>295</v>
      </c>
      <c r="E173" s="100" t="s">
        <v>107</v>
      </c>
    </row>
    <row r="174" spans="1:5">
      <c r="A174" s="154">
        <v>45455</v>
      </c>
      <c r="B174" s="100" t="s">
        <v>513</v>
      </c>
      <c r="C174" s="100" t="s">
        <v>510</v>
      </c>
      <c r="D174" s="100" t="s">
        <v>295</v>
      </c>
      <c r="E174" s="100" t="s">
        <v>107</v>
      </c>
    </row>
    <row r="175" spans="1:5">
      <c r="A175" s="154">
        <v>45456</v>
      </c>
      <c r="B175" s="100" t="s">
        <v>513</v>
      </c>
      <c r="C175" s="100" t="s">
        <v>510</v>
      </c>
      <c r="D175" s="100" t="s">
        <v>295</v>
      </c>
      <c r="E175" s="100" t="s">
        <v>107</v>
      </c>
    </row>
    <row r="176" spans="1:5">
      <c r="A176" s="154">
        <v>45457</v>
      </c>
      <c r="B176" s="100" t="s">
        <v>513</v>
      </c>
      <c r="C176" s="100" t="s">
        <v>510</v>
      </c>
      <c r="D176" s="100" t="s">
        <v>295</v>
      </c>
      <c r="E176" s="100" t="s">
        <v>107</v>
      </c>
    </row>
    <row r="177" spans="1:5">
      <c r="A177" s="154">
        <v>45458</v>
      </c>
      <c r="B177" s="100" t="s">
        <v>513</v>
      </c>
      <c r="C177" s="100" t="s">
        <v>510</v>
      </c>
      <c r="D177" s="100" t="s">
        <v>295</v>
      </c>
      <c r="E177" s="100" t="s">
        <v>107</v>
      </c>
    </row>
    <row r="178" spans="1:5">
      <c r="A178" s="154">
        <v>45459</v>
      </c>
      <c r="B178" s="100" t="s">
        <v>513</v>
      </c>
      <c r="C178" s="100" t="s">
        <v>510</v>
      </c>
      <c r="D178" s="100" t="s">
        <v>295</v>
      </c>
      <c r="E178" s="100" t="s">
        <v>107</v>
      </c>
    </row>
    <row r="179" spans="1:5">
      <c r="A179" s="154">
        <v>45460</v>
      </c>
      <c r="B179" s="100" t="s">
        <v>513</v>
      </c>
      <c r="C179" s="100" t="s">
        <v>510</v>
      </c>
      <c r="D179" s="100" t="s">
        <v>295</v>
      </c>
      <c r="E179" s="100" t="s">
        <v>107</v>
      </c>
    </row>
    <row r="180" spans="1:5">
      <c r="A180" s="154">
        <v>45461</v>
      </c>
      <c r="B180" s="100" t="s">
        <v>513</v>
      </c>
      <c r="C180" s="100" t="s">
        <v>510</v>
      </c>
      <c r="D180" s="100" t="s">
        <v>295</v>
      </c>
      <c r="E180" s="100" t="s">
        <v>107</v>
      </c>
    </row>
    <row r="181" spans="1:5">
      <c r="A181" s="154">
        <v>45462</v>
      </c>
      <c r="B181" s="100" t="s">
        <v>513</v>
      </c>
      <c r="C181" s="100" t="s">
        <v>510</v>
      </c>
      <c r="D181" s="100" t="s">
        <v>295</v>
      </c>
      <c r="E181" s="100" t="s">
        <v>107</v>
      </c>
    </row>
    <row r="182" spans="1:5">
      <c r="A182" s="154">
        <v>45463</v>
      </c>
      <c r="B182" s="100" t="s">
        <v>513</v>
      </c>
      <c r="C182" s="100" t="s">
        <v>510</v>
      </c>
      <c r="D182" s="100" t="s">
        <v>295</v>
      </c>
      <c r="E182" s="100" t="s">
        <v>107</v>
      </c>
    </row>
    <row r="183" spans="1:5">
      <c r="A183" s="154">
        <v>45464</v>
      </c>
      <c r="B183" s="100" t="s">
        <v>513</v>
      </c>
      <c r="C183" s="100" t="s">
        <v>510</v>
      </c>
      <c r="D183" s="100" t="s">
        <v>295</v>
      </c>
      <c r="E183" s="100" t="s">
        <v>107</v>
      </c>
    </row>
    <row r="184" spans="1:5">
      <c r="A184" s="154">
        <v>45465</v>
      </c>
      <c r="B184" s="100" t="s">
        <v>513</v>
      </c>
      <c r="C184" s="100" t="s">
        <v>510</v>
      </c>
      <c r="D184" s="100" t="s">
        <v>295</v>
      </c>
      <c r="E184" s="100" t="s">
        <v>107</v>
      </c>
    </row>
    <row r="185" spans="1:5">
      <c r="A185" s="154">
        <v>45466</v>
      </c>
      <c r="B185" s="100" t="s">
        <v>513</v>
      </c>
      <c r="C185" s="100" t="s">
        <v>510</v>
      </c>
      <c r="D185" s="100" t="s">
        <v>295</v>
      </c>
      <c r="E185" s="100" t="s">
        <v>107</v>
      </c>
    </row>
    <row r="186" spans="1:5">
      <c r="A186" s="154">
        <v>45467</v>
      </c>
      <c r="B186" s="100" t="s">
        <v>513</v>
      </c>
      <c r="C186" s="100" t="s">
        <v>510</v>
      </c>
      <c r="D186" s="100" t="s">
        <v>295</v>
      </c>
      <c r="E186" s="100" t="s">
        <v>107</v>
      </c>
    </row>
    <row r="187" spans="1:5">
      <c r="A187" s="154">
        <v>45468</v>
      </c>
      <c r="B187" s="100" t="s">
        <v>513</v>
      </c>
      <c r="C187" s="100" t="s">
        <v>510</v>
      </c>
      <c r="D187" s="100" t="s">
        <v>295</v>
      </c>
      <c r="E187" s="100" t="s">
        <v>107</v>
      </c>
    </row>
    <row r="188" spans="1:5">
      <c r="A188" s="154">
        <v>45469</v>
      </c>
      <c r="B188" s="100" t="s">
        <v>513</v>
      </c>
      <c r="C188" s="100" t="s">
        <v>510</v>
      </c>
      <c r="D188" s="100" t="s">
        <v>295</v>
      </c>
      <c r="E188" s="100" t="s">
        <v>107</v>
      </c>
    </row>
    <row r="189" spans="1:5">
      <c r="A189" s="154">
        <v>45470</v>
      </c>
      <c r="B189" s="100" t="s">
        <v>513</v>
      </c>
      <c r="C189" s="100" t="s">
        <v>510</v>
      </c>
      <c r="D189" s="100" t="s">
        <v>295</v>
      </c>
      <c r="E189" s="100" t="s">
        <v>107</v>
      </c>
    </row>
    <row r="190" spans="1:5">
      <c r="A190" s="154">
        <v>45471</v>
      </c>
      <c r="B190" s="100" t="s">
        <v>513</v>
      </c>
      <c r="C190" s="100" t="s">
        <v>510</v>
      </c>
      <c r="D190" s="100" t="s">
        <v>295</v>
      </c>
      <c r="E190" s="100" t="s">
        <v>107</v>
      </c>
    </row>
    <row r="191" spans="1:5">
      <c r="A191" s="154">
        <v>45472</v>
      </c>
      <c r="B191" s="100" t="s">
        <v>513</v>
      </c>
      <c r="C191" s="100" t="s">
        <v>510</v>
      </c>
      <c r="D191" s="100" t="s">
        <v>295</v>
      </c>
      <c r="E191" s="100" t="s">
        <v>107</v>
      </c>
    </row>
    <row r="192" spans="1:5">
      <c r="A192" s="154">
        <v>45473</v>
      </c>
      <c r="B192" s="100" t="s">
        <v>513</v>
      </c>
      <c r="C192" s="100" t="s">
        <v>510</v>
      </c>
      <c r="D192" s="100" t="s">
        <v>295</v>
      </c>
      <c r="E192" s="100" t="s">
        <v>107</v>
      </c>
    </row>
    <row r="193" spans="1:5">
      <c r="A193" s="145">
        <v>45474</v>
      </c>
      <c r="B193" s="73" t="s">
        <v>513</v>
      </c>
      <c r="C193" s="73" t="s">
        <v>510</v>
      </c>
      <c r="D193" s="73" t="s">
        <v>295</v>
      </c>
      <c r="E193" s="73" t="s">
        <v>107</v>
      </c>
    </row>
    <row r="194" spans="1:5">
      <c r="A194" s="145">
        <v>45475</v>
      </c>
      <c r="B194" s="73" t="s">
        <v>513</v>
      </c>
      <c r="C194" s="73" t="s">
        <v>510</v>
      </c>
      <c r="D194" s="73" t="s">
        <v>295</v>
      </c>
      <c r="E194" s="73" t="s">
        <v>107</v>
      </c>
    </row>
    <row r="195" spans="1:5">
      <c r="A195" s="145">
        <v>45476</v>
      </c>
      <c r="B195" s="73" t="s">
        <v>513</v>
      </c>
      <c r="C195" s="73" t="s">
        <v>510</v>
      </c>
      <c r="D195" s="73" t="s">
        <v>295</v>
      </c>
      <c r="E195" s="73" t="s">
        <v>107</v>
      </c>
    </row>
    <row r="196" spans="1:5">
      <c r="A196" s="145">
        <v>45477</v>
      </c>
      <c r="B196" s="73" t="s">
        <v>513</v>
      </c>
      <c r="C196" s="73" t="s">
        <v>510</v>
      </c>
      <c r="D196" s="73" t="s">
        <v>295</v>
      </c>
      <c r="E196" s="73" t="s">
        <v>107</v>
      </c>
    </row>
    <row r="197" spans="1:5">
      <c r="A197" s="145">
        <v>45478</v>
      </c>
      <c r="B197" s="73" t="s">
        <v>513</v>
      </c>
      <c r="C197" s="73" t="s">
        <v>510</v>
      </c>
      <c r="D197" s="73" t="s">
        <v>295</v>
      </c>
      <c r="E197" s="73" t="s">
        <v>107</v>
      </c>
    </row>
    <row r="198" spans="1:5">
      <c r="A198" s="145">
        <v>45479</v>
      </c>
      <c r="B198" s="73" t="s">
        <v>513</v>
      </c>
      <c r="C198" s="73" t="s">
        <v>510</v>
      </c>
      <c r="D198" s="73" t="s">
        <v>295</v>
      </c>
      <c r="E198" s="73" t="s">
        <v>107</v>
      </c>
    </row>
    <row r="199" spans="1:5">
      <c r="A199" s="145">
        <v>45480</v>
      </c>
      <c r="B199" s="73" t="s">
        <v>513</v>
      </c>
      <c r="C199" s="73" t="s">
        <v>510</v>
      </c>
      <c r="D199" s="73" t="s">
        <v>295</v>
      </c>
      <c r="E199" s="73" t="s">
        <v>107</v>
      </c>
    </row>
    <row r="200" spans="1:5">
      <c r="A200" s="145">
        <v>45481</v>
      </c>
      <c r="B200" s="73" t="s">
        <v>513</v>
      </c>
      <c r="C200" s="73" t="s">
        <v>510</v>
      </c>
      <c r="D200" s="73" t="s">
        <v>295</v>
      </c>
      <c r="E200" s="73" t="s">
        <v>107</v>
      </c>
    </row>
    <row r="201" spans="1:5">
      <c r="A201" s="145">
        <v>45482</v>
      </c>
      <c r="B201" s="73" t="s">
        <v>513</v>
      </c>
      <c r="C201" s="73" t="s">
        <v>510</v>
      </c>
      <c r="D201" s="73" t="s">
        <v>295</v>
      </c>
      <c r="E201" s="73" t="s">
        <v>107</v>
      </c>
    </row>
    <row r="202" spans="1:5">
      <c r="A202" s="145">
        <v>45483</v>
      </c>
      <c r="B202" s="73" t="s">
        <v>513</v>
      </c>
      <c r="C202" s="73" t="s">
        <v>510</v>
      </c>
      <c r="D202" s="73" t="s">
        <v>295</v>
      </c>
      <c r="E202" s="73" t="s">
        <v>107</v>
      </c>
    </row>
    <row r="203" spans="1:5">
      <c r="A203" s="145">
        <v>45484</v>
      </c>
      <c r="B203" s="73" t="s">
        <v>513</v>
      </c>
      <c r="C203" s="73" t="s">
        <v>510</v>
      </c>
      <c r="D203" s="73" t="s">
        <v>295</v>
      </c>
      <c r="E203" s="73" t="s">
        <v>107</v>
      </c>
    </row>
    <row r="204" spans="1:5">
      <c r="A204" s="145">
        <v>45485</v>
      </c>
      <c r="B204" s="73" t="s">
        <v>513</v>
      </c>
      <c r="C204" s="73" t="s">
        <v>510</v>
      </c>
      <c r="D204" s="73" t="s">
        <v>295</v>
      </c>
      <c r="E204" s="73" t="s">
        <v>107</v>
      </c>
    </row>
    <row r="205" spans="1:5">
      <c r="A205" s="145">
        <v>45486</v>
      </c>
      <c r="B205" s="73" t="s">
        <v>513</v>
      </c>
      <c r="C205" s="73" t="s">
        <v>510</v>
      </c>
      <c r="D205" s="73" t="s">
        <v>295</v>
      </c>
      <c r="E205" s="73" t="s">
        <v>107</v>
      </c>
    </row>
    <row r="206" spans="1:5">
      <c r="A206" s="145">
        <v>45487</v>
      </c>
      <c r="B206" s="74" t="s">
        <v>132</v>
      </c>
      <c r="C206" s="74" t="s">
        <v>132</v>
      </c>
      <c r="D206" s="74" t="s">
        <v>132</v>
      </c>
      <c r="E206" s="73" t="s">
        <v>558</v>
      </c>
    </row>
    <row r="207" spans="1:5">
      <c r="A207" s="145">
        <v>45488</v>
      </c>
      <c r="B207" s="73" t="s">
        <v>513</v>
      </c>
      <c r="C207" s="73" t="s">
        <v>510</v>
      </c>
      <c r="D207" s="73" t="s">
        <v>295</v>
      </c>
      <c r="E207" s="73" t="s">
        <v>107</v>
      </c>
    </row>
    <row r="208" spans="1:5">
      <c r="A208" s="145">
        <v>45489</v>
      </c>
      <c r="B208" s="73" t="s">
        <v>513</v>
      </c>
      <c r="C208" s="73" t="s">
        <v>510</v>
      </c>
      <c r="D208" s="73" t="s">
        <v>295</v>
      </c>
      <c r="E208" s="73" t="s">
        <v>107</v>
      </c>
    </row>
    <row r="209" spans="1:5">
      <c r="A209" s="145">
        <v>45490</v>
      </c>
      <c r="B209" s="73" t="s">
        <v>513</v>
      </c>
      <c r="C209" s="73" t="s">
        <v>510</v>
      </c>
      <c r="D209" s="73" t="s">
        <v>295</v>
      </c>
      <c r="E209" s="73" t="s">
        <v>107</v>
      </c>
    </row>
    <row r="210" spans="1:5">
      <c r="A210" s="145">
        <v>45491</v>
      </c>
      <c r="B210" s="73" t="s">
        <v>513</v>
      </c>
      <c r="C210" s="73" t="s">
        <v>510</v>
      </c>
      <c r="D210" s="73" t="s">
        <v>295</v>
      </c>
      <c r="E210" s="73" t="s">
        <v>107</v>
      </c>
    </row>
    <row r="211" spans="1:5">
      <c r="A211" s="145">
        <v>45492</v>
      </c>
      <c r="B211" s="73" t="s">
        <v>513</v>
      </c>
      <c r="C211" s="73" t="s">
        <v>510</v>
      </c>
      <c r="D211" s="73" t="s">
        <v>295</v>
      </c>
      <c r="E211" s="73" t="s">
        <v>107</v>
      </c>
    </row>
    <row r="212" spans="1:5">
      <c r="A212" s="145">
        <v>45493</v>
      </c>
      <c r="B212" s="73" t="s">
        <v>513</v>
      </c>
      <c r="C212" s="73" t="s">
        <v>510</v>
      </c>
      <c r="D212" s="73" t="s">
        <v>295</v>
      </c>
      <c r="E212" s="73" t="s">
        <v>107</v>
      </c>
    </row>
    <row r="213" spans="1:5">
      <c r="A213" s="145">
        <v>45494</v>
      </c>
      <c r="B213" s="73" t="s">
        <v>513</v>
      </c>
      <c r="C213" s="73" t="s">
        <v>510</v>
      </c>
      <c r="D213" s="73" t="s">
        <v>295</v>
      </c>
      <c r="E213" s="73" t="s">
        <v>107</v>
      </c>
    </row>
    <row r="214" spans="1:5">
      <c r="A214" s="145">
        <v>45495</v>
      </c>
      <c r="B214" s="73" t="s">
        <v>513</v>
      </c>
      <c r="C214" s="73" t="s">
        <v>510</v>
      </c>
      <c r="D214" s="73" t="s">
        <v>295</v>
      </c>
      <c r="E214" s="73" t="s">
        <v>107</v>
      </c>
    </row>
    <row r="215" spans="1:5">
      <c r="A215" s="145">
        <v>45496</v>
      </c>
      <c r="B215" s="73" t="s">
        <v>513</v>
      </c>
      <c r="C215" s="73" t="s">
        <v>510</v>
      </c>
      <c r="D215" s="73" t="s">
        <v>295</v>
      </c>
      <c r="E215" s="73" t="s">
        <v>107</v>
      </c>
    </row>
    <row r="216" spans="1:5">
      <c r="A216" s="145">
        <v>45497</v>
      </c>
      <c r="B216" s="73" t="s">
        <v>513</v>
      </c>
      <c r="C216" s="73" t="s">
        <v>510</v>
      </c>
      <c r="D216" s="73" t="s">
        <v>295</v>
      </c>
      <c r="E216" s="73" t="s">
        <v>107</v>
      </c>
    </row>
    <row r="217" spans="1:5">
      <c r="A217" s="145">
        <v>45498</v>
      </c>
      <c r="B217" s="73" t="s">
        <v>513</v>
      </c>
      <c r="C217" s="73" t="s">
        <v>510</v>
      </c>
      <c r="D217" s="73" t="s">
        <v>295</v>
      </c>
      <c r="E217" s="73" t="s">
        <v>107</v>
      </c>
    </row>
    <row r="218" spans="1:5">
      <c r="A218" s="145">
        <v>45499</v>
      </c>
      <c r="B218" s="73" t="s">
        <v>513</v>
      </c>
      <c r="C218" s="73" t="s">
        <v>510</v>
      </c>
      <c r="D218" s="73" t="s">
        <v>295</v>
      </c>
      <c r="E218" s="73" t="s">
        <v>107</v>
      </c>
    </row>
    <row r="219" spans="1:5">
      <c r="A219" s="145">
        <v>45500</v>
      </c>
      <c r="B219" s="73" t="s">
        <v>513</v>
      </c>
      <c r="C219" s="73" t="s">
        <v>510</v>
      </c>
      <c r="D219" s="73" t="s">
        <v>295</v>
      </c>
      <c r="E219" s="73" t="s">
        <v>107</v>
      </c>
    </row>
    <row r="220" spans="1:5">
      <c r="A220" s="145">
        <v>45501</v>
      </c>
      <c r="B220" s="73" t="s">
        <v>513</v>
      </c>
      <c r="C220" s="73" t="s">
        <v>510</v>
      </c>
      <c r="D220" s="73" t="s">
        <v>295</v>
      </c>
      <c r="E220" s="73" t="s">
        <v>107</v>
      </c>
    </row>
    <row r="221" spans="1:5">
      <c r="A221" s="145">
        <v>45502</v>
      </c>
      <c r="B221" s="73" t="s">
        <v>513</v>
      </c>
      <c r="C221" s="73" t="s">
        <v>510</v>
      </c>
      <c r="D221" s="73" t="s">
        <v>295</v>
      </c>
      <c r="E221" s="73" t="s">
        <v>107</v>
      </c>
    </row>
    <row r="222" spans="1:5">
      <c r="A222" s="145">
        <v>45503</v>
      </c>
      <c r="B222" s="73" t="s">
        <v>513</v>
      </c>
      <c r="C222" s="73" t="s">
        <v>510</v>
      </c>
      <c r="D222" s="73" t="s">
        <v>295</v>
      </c>
      <c r="E222" s="73" t="s">
        <v>107</v>
      </c>
    </row>
    <row r="223" spans="1:5">
      <c r="A223" s="145">
        <v>45504</v>
      </c>
      <c r="B223" s="73" t="s">
        <v>513</v>
      </c>
      <c r="C223" s="73" t="s">
        <v>510</v>
      </c>
      <c r="D223" s="73" t="s">
        <v>295</v>
      </c>
      <c r="E223" s="73" t="s">
        <v>107</v>
      </c>
    </row>
    <row r="224" spans="1:5">
      <c r="A224" s="146">
        <v>45505</v>
      </c>
      <c r="B224" s="75" t="s">
        <v>513</v>
      </c>
      <c r="C224" s="75" t="s">
        <v>510</v>
      </c>
      <c r="D224" s="75" t="s">
        <v>295</v>
      </c>
      <c r="E224" s="75" t="s">
        <v>107</v>
      </c>
    </row>
    <row r="225" spans="1:5">
      <c r="A225" s="146">
        <v>45506</v>
      </c>
      <c r="B225" s="75" t="s">
        <v>513</v>
      </c>
      <c r="C225" s="75" t="s">
        <v>510</v>
      </c>
      <c r="D225" s="75" t="s">
        <v>295</v>
      </c>
      <c r="E225" s="75" t="s">
        <v>107</v>
      </c>
    </row>
    <row r="226" spans="1:5">
      <c r="A226" s="146">
        <v>45507</v>
      </c>
      <c r="B226" s="75" t="s">
        <v>513</v>
      </c>
      <c r="C226" s="75" t="s">
        <v>510</v>
      </c>
      <c r="D226" s="75" t="s">
        <v>295</v>
      </c>
      <c r="E226" s="75" t="s">
        <v>107</v>
      </c>
    </row>
    <row r="227" spans="1:5">
      <c r="A227" s="146">
        <v>45508</v>
      </c>
      <c r="B227" s="75"/>
      <c r="C227" s="75"/>
      <c r="D227" s="75"/>
      <c r="E227" s="75"/>
    </row>
    <row r="228" spans="1:5">
      <c r="A228" s="146">
        <v>45509</v>
      </c>
      <c r="B228" s="75"/>
      <c r="C228" s="75"/>
      <c r="D228" s="75"/>
      <c r="E228" s="75"/>
    </row>
    <row r="229" spans="1:5">
      <c r="A229" s="146">
        <v>45510</v>
      </c>
      <c r="B229" s="75"/>
      <c r="C229" s="75"/>
      <c r="D229" s="75"/>
      <c r="E229" s="75"/>
    </row>
    <row r="230" spans="1:5">
      <c r="A230" s="146">
        <v>45511</v>
      </c>
      <c r="B230" s="75"/>
      <c r="C230" s="75"/>
      <c r="D230" s="75"/>
      <c r="E230" s="75"/>
    </row>
    <row r="231" spans="1:5">
      <c r="A231" s="146">
        <v>45512</v>
      </c>
      <c r="B231" s="75"/>
      <c r="C231" s="75"/>
      <c r="D231" s="75"/>
      <c r="E231" s="75"/>
    </row>
    <row r="232" spans="1:5">
      <c r="A232" s="146">
        <v>45513</v>
      </c>
      <c r="B232" s="75"/>
      <c r="C232" s="75"/>
      <c r="D232" s="75"/>
      <c r="E232" s="75"/>
    </row>
    <row r="233" spans="1:5">
      <c r="A233" s="146">
        <v>45514</v>
      </c>
      <c r="B233" s="75"/>
      <c r="C233" s="75"/>
      <c r="D233" s="75"/>
      <c r="E233" s="75"/>
    </row>
    <row r="234" spans="1:5">
      <c r="A234" s="146">
        <v>45515</v>
      </c>
      <c r="B234" s="75"/>
      <c r="C234" s="75"/>
      <c r="D234" s="75"/>
      <c r="E234" s="75"/>
    </row>
    <row r="235" spans="1:5">
      <c r="A235" s="146">
        <v>45516</v>
      </c>
      <c r="B235" s="75"/>
      <c r="C235" s="75"/>
      <c r="D235" s="75"/>
      <c r="E235" s="75"/>
    </row>
    <row r="236" spans="1:5">
      <c r="A236" s="146">
        <v>45517</v>
      </c>
      <c r="B236" s="75"/>
      <c r="C236" s="75"/>
      <c r="D236" s="75"/>
      <c r="E236" s="75"/>
    </row>
    <row r="237" spans="1:5">
      <c r="A237" s="146">
        <v>45518</v>
      </c>
      <c r="B237" s="75"/>
      <c r="C237" s="75"/>
      <c r="D237" s="75"/>
      <c r="E237" s="75"/>
    </row>
    <row r="238" spans="1:5">
      <c r="A238" s="146">
        <v>45519</v>
      </c>
      <c r="B238" s="75"/>
      <c r="C238" s="75"/>
      <c r="D238" s="75"/>
      <c r="E238" s="75"/>
    </row>
    <row r="239" spans="1:5">
      <c r="A239" s="146">
        <v>45520</v>
      </c>
      <c r="B239" s="75"/>
      <c r="C239" s="75"/>
      <c r="D239" s="75"/>
      <c r="E239" s="75"/>
    </row>
    <row r="240" spans="1:5">
      <c r="A240" s="146">
        <v>45521</v>
      </c>
      <c r="B240" s="75"/>
      <c r="C240" s="75"/>
      <c r="D240" s="75"/>
      <c r="E240" s="75"/>
    </row>
    <row r="241" spans="1:5">
      <c r="A241" s="146">
        <v>45522</v>
      </c>
      <c r="B241" s="75"/>
      <c r="C241" s="75"/>
      <c r="D241" s="75"/>
      <c r="E241" s="75"/>
    </row>
    <row r="242" spans="1:5">
      <c r="A242" s="146">
        <v>45523</v>
      </c>
      <c r="B242" s="75"/>
      <c r="C242" s="75"/>
      <c r="D242" s="75"/>
      <c r="E242" s="75"/>
    </row>
    <row r="243" spans="1:5">
      <c r="A243" s="146">
        <v>45524</v>
      </c>
      <c r="B243" s="75"/>
      <c r="C243" s="75"/>
      <c r="D243" s="75"/>
      <c r="E243" s="75"/>
    </row>
    <row r="244" spans="1:5">
      <c r="A244" s="146">
        <v>45525</v>
      </c>
      <c r="B244" s="75"/>
      <c r="C244" s="75"/>
      <c r="D244" s="75"/>
      <c r="E244" s="75"/>
    </row>
    <row r="245" spans="1:5">
      <c r="A245" s="146">
        <v>45526</v>
      </c>
      <c r="B245" s="75"/>
      <c r="C245" s="75"/>
      <c r="D245" s="75"/>
      <c r="E245" s="75"/>
    </row>
    <row r="246" spans="1:5">
      <c r="A246" s="146">
        <v>45527</v>
      </c>
      <c r="B246" s="75"/>
      <c r="C246" s="75"/>
      <c r="D246" s="75"/>
      <c r="E246" s="75"/>
    </row>
    <row r="247" spans="1:5">
      <c r="A247" s="146">
        <v>45528</v>
      </c>
      <c r="B247" s="75"/>
      <c r="C247" s="75"/>
      <c r="D247" s="75"/>
      <c r="E247" s="75"/>
    </row>
    <row r="248" spans="1:5">
      <c r="A248" s="146">
        <v>45529</v>
      </c>
      <c r="B248" s="75"/>
      <c r="C248" s="75"/>
      <c r="D248" s="75"/>
      <c r="E248" s="75"/>
    </row>
    <row r="249" spans="1:5">
      <c r="A249" s="146">
        <v>45530</v>
      </c>
      <c r="B249" s="75"/>
      <c r="C249" s="75"/>
      <c r="D249" s="75"/>
      <c r="E249" s="75"/>
    </row>
    <row r="250" spans="1:5">
      <c r="A250" s="146">
        <v>45531</v>
      </c>
      <c r="B250" s="75"/>
      <c r="C250" s="75"/>
      <c r="D250" s="75"/>
      <c r="E250" s="75"/>
    </row>
    <row r="251" spans="1:5">
      <c r="A251" s="146">
        <v>45532</v>
      </c>
      <c r="B251" s="75"/>
      <c r="C251" s="75"/>
      <c r="D251" s="75"/>
      <c r="E251" s="75"/>
    </row>
    <row r="252" spans="1:5">
      <c r="A252" s="146">
        <v>45533</v>
      </c>
      <c r="B252" s="75"/>
      <c r="C252" s="75"/>
      <c r="D252" s="75"/>
      <c r="E252" s="75"/>
    </row>
    <row r="253" spans="1:5">
      <c r="A253" s="146">
        <v>45534</v>
      </c>
      <c r="B253" s="75"/>
      <c r="C253" s="75"/>
      <c r="D253" s="75"/>
      <c r="E253" s="75"/>
    </row>
    <row r="254" spans="1:5">
      <c r="A254" s="146">
        <v>45535</v>
      </c>
      <c r="B254" s="75"/>
      <c r="C254" s="75"/>
      <c r="D254" s="75"/>
      <c r="E254" s="75"/>
    </row>
    <row r="255" spans="1:5">
      <c r="A255" s="147">
        <v>45536</v>
      </c>
      <c r="B255" s="148"/>
      <c r="C255" s="148"/>
      <c r="D255" s="148"/>
      <c r="E255" s="148"/>
    </row>
    <row r="256" spans="1:5">
      <c r="A256" s="147">
        <v>45537</v>
      </c>
      <c r="B256" s="148"/>
      <c r="C256" s="148"/>
      <c r="D256" s="148"/>
      <c r="E256" s="148"/>
    </row>
    <row r="257" spans="1:5">
      <c r="A257" s="147">
        <v>45538</v>
      </c>
      <c r="B257" s="148"/>
      <c r="C257" s="148"/>
      <c r="D257" s="148"/>
      <c r="E257" s="148"/>
    </row>
    <row r="258" spans="1:5">
      <c r="A258" s="147">
        <v>45539</v>
      </c>
      <c r="B258" s="148"/>
      <c r="C258" s="148"/>
      <c r="D258" s="148"/>
      <c r="E258" s="148"/>
    </row>
    <row r="259" spans="1:5">
      <c r="A259" s="147">
        <v>45540</v>
      </c>
      <c r="B259" s="148"/>
      <c r="C259" s="148"/>
      <c r="D259" s="148"/>
      <c r="E259" s="148"/>
    </row>
    <row r="260" spans="1:5">
      <c r="A260" s="147">
        <v>45541</v>
      </c>
      <c r="B260" s="148"/>
      <c r="C260" s="148"/>
      <c r="D260" s="148"/>
      <c r="E260" s="148"/>
    </row>
    <row r="261" spans="1:5">
      <c r="A261" s="147">
        <v>45542</v>
      </c>
      <c r="B261" s="148"/>
      <c r="C261" s="148"/>
      <c r="D261" s="148"/>
      <c r="E261" s="148"/>
    </row>
    <row r="262" spans="1:5">
      <c r="A262" s="147">
        <v>45543</v>
      </c>
      <c r="B262" s="148"/>
      <c r="C262" s="148"/>
      <c r="D262" s="148"/>
      <c r="E262" s="148"/>
    </row>
    <row r="263" spans="1:5">
      <c r="A263" s="147">
        <v>45544</v>
      </c>
      <c r="B263" s="148"/>
      <c r="C263" s="148"/>
      <c r="D263" s="148"/>
      <c r="E263" s="148"/>
    </row>
    <row r="264" spans="1:5">
      <c r="A264" s="147">
        <v>45545</v>
      </c>
      <c r="B264" s="148"/>
      <c r="C264" s="148"/>
      <c r="D264" s="148"/>
      <c r="E264" s="148"/>
    </row>
    <row r="265" spans="1:5">
      <c r="A265" s="147">
        <v>45546</v>
      </c>
      <c r="B265" s="148"/>
      <c r="C265" s="148"/>
      <c r="D265" s="148"/>
      <c r="E265" s="148"/>
    </row>
    <row r="266" spans="1:5">
      <c r="A266" s="147">
        <v>45547</v>
      </c>
      <c r="B266" s="148"/>
      <c r="C266" s="148"/>
      <c r="D266" s="148"/>
      <c r="E266" s="148"/>
    </row>
    <row r="267" spans="1:5">
      <c r="A267" s="147">
        <v>45548</v>
      </c>
      <c r="B267" s="148"/>
      <c r="C267" s="148"/>
      <c r="D267" s="148"/>
      <c r="E267" s="148"/>
    </row>
    <row r="268" spans="1:5">
      <c r="A268" s="147">
        <v>45549</v>
      </c>
      <c r="B268" s="148"/>
      <c r="C268" s="148"/>
      <c r="D268" s="148"/>
      <c r="E268" s="148"/>
    </row>
    <row r="269" spans="1:5">
      <c r="A269" s="147">
        <v>45550</v>
      </c>
      <c r="B269" s="148"/>
      <c r="C269" s="148"/>
      <c r="D269" s="148"/>
      <c r="E269" s="148"/>
    </row>
    <row r="270" spans="1:5">
      <c r="A270" s="147">
        <v>45551</v>
      </c>
      <c r="B270" s="148"/>
      <c r="C270" s="148"/>
      <c r="D270" s="148"/>
      <c r="E270" s="148"/>
    </row>
    <row r="271" spans="1:5">
      <c r="A271" s="147">
        <v>45552</v>
      </c>
      <c r="B271" s="148"/>
      <c r="C271" s="148"/>
      <c r="D271" s="148"/>
      <c r="E271" s="148"/>
    </row>
    <row r="272" spans="1:5">
      <c r="A272" s="147">
        <v>45553</v>
      </c>
      <c r="B272" s="148"/>
      <c r="C272" s="148"/>
      <c r="D272" s="148"/>
      <c r="E272" s="148"/>
    </row>
    <row r="273" spans="1:5">
      <c r="A273" s="147">
        <v>45554</v>
      </c>
      <c r="B273" s="148"/>
      <c r="C273" s="148"/>
      <c r="D273" s="148"/>
      <c r="E273" s="148"/>
    </row>
    <row r="274" spans="1:5">
      <c r="A274" s="147">
        <v>45555</v>
      </c>
      <c r="B274" s="148"/>
      <c r="C274" s="148"/>
      <c r="D274" s="148"/>
      <c r="E274" s="148"/>
    </row>
    <row r="275" spans="1:5">
      <c r="A275" s="147">
        <v>45556</v>
      </c>
      <c r="B275" s="148"/>
      <c r="C275" s="148"/>
      <c r="D275" s="148"/>
      <c r="E275" s="148"/>
    </row>
    <row r="276" spans="1:5">
      <c r="A276" s="147">
        <v>45557</v>
      </c>
      <c r="B276" s="148"/>
      <c r="C276" s="148"/>
      <c r="D276" s="148"/>
      <c r="E276" s="148"/>
    </row>
    <row r="277" spans="1:5">
      <c r="A277" s="147">
        <v>45558</v>
      </c>
      <c r="B277" s="148"/>
      <c r="C277" s="148"/>
      <c r="D277" s="148"/>
      <c r="E277" s="148"/>
    </row>
    <row r="278" spans="1:5">
      <c r="A278" s="147">
        <v>45559</v>
      </c>
      <c r="B278" s="148"/>
      <c r="C278" s="148"/>
      <c r="D278" s="148"/>
      <c r="E278" s="148"/>
    </row>
    <row r="279" spans="1:5">
      <c r="A279" s="147">
        <v>45560</v>
      </c>
      <c r="B279" s="148"/>
      <c r="C279" s="148"/>
      <c r="D279" s="148"/>
      <c r="E279" s="148"/>
    </row>
    <row r="280" spans="1:5">
      <c r="A280" s="147">
        <v>45561</v>
      </c>
      <c r="B280" s="148"/>
      <c r="C280" s="148"/>
      <c r="D280" s="148"/>
      <c r="E280" s="148"/>
    </row>
    <row r="281" spans="1:5">
      <c r="A281" s="147">
        <v>45562</v>
      </c>
      <c r="B281" s="148"/>
      <c r="C281" s="148"/>
      <c r="D281" s="148"/>
      <c r="E281" s="148"/>
    </row>
    <row r="282" spans="1:5">
      <c r="A282" s="147">
        <v>45563</v>
      </c>
      <c r="B282" s="148"/>
      <c r="C282" s="148"/>
      <c r="D282" s="148"/>
      <c r="E282" s="148"/>
    </row>
    <row r="283" spans="1:5">
      <c r="A283" s="147">
        <v>45564</v>
      </c>
      <c r="B283" s="148"/>
      <c r="C283" s="148"/>
      <c r="D283" s="148"/>
      <c r="E283" s="148"/>
    </row>
    <row r="284" spans="1:5">
      <c r="A284" s="147">
        <v>45565</v>
      </c>
      <c r="B284" s="148"/>
      <c r="C284" s="148"/>
      <c r="D284" s="148"/>
      <c r="E284" s="148"/>
    </row>
    <row r="285" spans="1:5">
      <c r="A285" s="150">
        <v>45566</v>
      </c>
      <c r="B285" s="151"/>
      <c r="C285" s="151"/>
      <c r="D285" s="151"/>
      <c r="E285" s="151"/>
    </row>
    <row r="286" spans="1:5">
      <c r="A286" s="150">
        <v>45567</v>
      </c>
      <c r="B286" s="151"/>
      <c r="C286" s="151"/>
      <c r="D286" s="151"/>
      <c r="E286" s="151"/>
    </row>
    <row r="287" spans="1:5">
      <c r="A287" s="150">
        <v>45568</v>
      </c>
      <c r="B287" s="151"/>
      <c r="C287" s="151"/>
      <c r="D287" s="151"/>
      <c r="E287" s="151"/>
    </row>
    <row r="288" spans="1:5">
      <c r="A288" s="150">
        <v>45569</v>
      </c>
      <c r="B288" s="151"/>
      <c r="C288" s="151"/>
      <c r="D288" s="151"/>
      <c r="E288" s="151"/>
    </row>
    <row r="289" spans="1:5">
      <c r="A289" s="150">
        <v>45570</v>
      </c>
      <c r="B289" s="151"/>
      <c r="C289" s="151"/>
      <c r="D289" s="151"/>
      <c r="E289" s="151"/>
    </row>
    <row r="290" spans="1:5">
      <c r="A290" s="150">
        <v>45571</v>
      </c>
      <c r="B290" s="151"/>
      <c r="C290" s="151"/>
      <c r="D290" s="151"/>
      <c r="E290" s="151"/>
    </row>
    <row r="291" spans="1:5">
      <c r="A291" s="150">
        <v>45572</v>
      </c>
      <c r="B291" s="151"/>
      <c r="C291" s="151"/>
      <c r="D291" s="151"/>
      <c r="E291" s="151"/>
    </row>
    <row r="292" spans="1:5">
      <c r="A292" s="150">
        <v>45573</v>
      </c>
      <c r="B292" s="151"/>
      <c r="C292" s="151"/>
      <c r="D292" s="151"/>
      <c r="E292" s="151"/>
    </row>
    <row r="293" spans="1:5">
      <c r="A293" s="150">
        <v>45574</v>
      </c>
      <c r="B293" s="151"/>
      <c r="C293" s="151"/>
      <c r="D293" s="151"/>
      <c r="E293" s="151"/>
    </row>
    <row r="294" spans="1:5">
      <c r="A294" s="150">
        <v>45575</v>
      </c>
      <c r="B294" s="151"/>
      <c r="C294" s="151"/>
      <c r="D294" s="151"/>
      <c r="E294" s="151"/>
    </row>
    <row r="295" spans="1:5">
      <c r="A295" s="150">
        <v>45576</v>
      </c>
      <c r="B295" s="151"/>
      <c r="C295" s="151"/>
      <c r="D295" s="151"/>
      <c r="E295" s="151"/>
    </row>
    <row r="296" spans="1:5">
      <c r="A296" s="150">
        <v>45577</v>
      </c>
      <c r="B296" s="151"/>
      <c r="C296" s="151"/>
      <c r="D296" s="151"/>
      <c r="E296" s="151"/>
    </row>
    <row r="297" spans="1:5">
      <c r="A297" s="150">
        <v>45578</v>
      </c>
      <c r="B297" s="151"/>
      <c r="C297" s="151"/>
      <c r="D297" s="151"/>
      <c r="E297" s="151"/>
    </row>
    <row r="298" spans="1:5">
      <c r="A298" s="150">
        <v>45579</v>
      </c>
      <c r="B298" s="151"/>
      <c r="C298" s="151"/>
      <c r="D298" s="151"/>
      <c r="E298" s="151"/>
    </row>
    <row r="299" spans="1:5">
      <c r="A299" s="150">
        <v>45580</v>
      </c>
      <c r="B299" s="151"/>
      <c r="C299" s="151"/>
      <c r="D299" s="151"/>
      <c r="E299" s="151"/>
    </row>
    <row r="300" spans="1:5">
      <c r="A300" s="150">
        <v>45581</v>
      </c>
      <c r="B300" s="151"/>
      <c r="C300" s="151"/>
      <c r="D300" s="151"/>
      <c r="E300" s="151"/>
    </row>
    <row r="301" spans="1:5">
      <c r="A301" s="150">
        <v>45582</v>
      </c>
      <c r="B301" s="151"/>
      <c r="C301" s="151"/>
      <c r="D301" s="151"/>
      <c r="E301" s="151"/>
    </row>
    <row r="302" spans="1:5">
      <c r="A302" s="150">
        <v>45583</v>
      </c>
      <c r="B302" s="151"/>
      <c r="C302" s="151"/>
      <c r="D302" s="151"/>
      <c r="E302" s="151"/>
    </row>
    <row r="303" spans="1:5">
      <c r="A303" s="150">
        <v>45584</v>
      </c>
      <c r="B303" s="151"/>
      <c r="C303" s="151"/>
      <c r="D303" s="151"/>
      <c r="E303" s="151"/>
    </row>
    <row r="304" spans="1:5">
      <c r="A304" s="150">
        <v>45585</v>
      </c>
      <c r="B304" s="151"/>
      <c r="C304" s="151"/>
      <c r="D304" s="151"/>
      <c r="E304" s="151"/>
    </row>
    <row r="305" spans="1:5">
      <c r="A305" s="150">
        <v>45586</v>
      </c>
      <c r="B305" s="151"/>
      <c r="C305" s="151"/>
      <c r="D305" s="151"/>
      <c r="E305" s="151"/>
    </row>
    <row r="306" spans="1:5">
      <c r="A306" s="150">
        <v>45587</v>
      </c>
      <c r="B306" s="151"/>
      <c r="C306" s="151"/>
      <c r="D306" s="151"/>
      <c r="E306" s="151"/>
    </row>
    <row r="307" spans="1:5">
      <c r="A307" s="150">
        <v>45588</v>
      </c>
      <c r="B307" s="151"/>
      <c r="C307" s="151"/>
      <c r="D307" s="151"/>
      <c r="E307" s="151"/>
    </row>
    <row r="308" spans="1:5">
      <c r="A308" s="150">
        <v>45589</v>
      </c>
      <c r="B308" s="151"/>
      <c r="C308" s="151"/>
      <c r="D308" s="151"/>
      <c r="E308" s="151"/>
    </row>
    <row r="309" spans="1:5">
      <c r="A309" s="150">
        <v>45590</v>
      </c>
      <c r="B309" s="151"/>
      <c r="C309" s="151"/>
      <c r="D309" s="151"/>
      <c r="E309" s="151"/>
    </row>
    <row r="310" spans="1:5">
      <c r="A310" s="150">
        <v>45591</v>
      </c>
      <c r="B310" s="151"/>
      <c r="C310" s="151"/>
      <c r="D310" s="151"/>
      <c r="E310" s="151"/>
    </row>
    <row r="311" spans="1:5">
      <c r="A311" s="150">
        <v>45592</v>
      </c>
      <c r="B311" s="151"/>
      <c r="C311" s="151"/>
      <c r="D311" s="151"/>
      <c r="E311" s="151"/>
    </row>
    <row r="312" spans="1:5">
      <c r="A312" s="150">
        <v>45593</v>
      </c>
      <c r="B312" s="151"/>
      <c r="C312" s="151"/>
      <c r="D312" s="151"/>
      <c r="E312" s="151"/>
    </row>
    <row r="313" spans="1:5">
      <c r="A313" s="150">
        <v>45594</v>
      </c>
      <c r="B313" s="151"/>
      <c r="C313" s="151"/>
      <c r="D313" s="151"/>
      <c r="E313" s="151"/>
    </row>
    <row r="314" spans="1:5">
      <c r="A314" s="150">
        <v>45595</v>
      </c>
      <c r="B314" s="151"/>
      <c r="C314" s="151"/>
      <c r="D314" s="151"/>
      <c r="E314" s="151"/>
    </row>
    <row r="315" spans="1:5">
      <c r="A315" s="150">
        <v>45596</v>
      </c>
      <c r="B315" s="151"/>
      <c r="C315" s="151"/>
      <c r="D315" s="151"/>
      <c r="E315" s="151"/>
    </row>
    <row r="316" spans="1:5">
      <c r="A316" s="152">
        <v>45597</v>
      </c>
      <c r="B316" s="153"/>
      <c r="C316" s="153"/>
      <c r="D316" s="153"/>
      <c r="E316" s="153"/>
    </row>
    <row r="317" spans="1:5">
      <c r="A317" s="152">
        <v>45598</v>
      </c>
      <c r="B317" s="153"/>
      <c r="C317" s="153"/>
      <c r="D317" s="153"/>
      <c r="E317" s="153"/>
    </row>
    <row r="318" spans="1:5">
      <c r="A318" s="152">
        <v>45599</v>
      </c>
      <c r="B318" s="153"/>
      <c r="C318" s="153"/>
      <c r="D318" s="153"/>
      <c r="E318" s="153"/>
    </row>
    <row r="319" spans="1:5">
      <c r="A319" s="152">
        <v>45600</v>
      </c>
      <c r="B319" s="153"/>
      <c r="C319" s="153"/>
      <c r="D319" s="153"/>
      <c r="E319" s="153"/>
    </row>
    <row r="320" spans="1:5">
      <c r="A320" s="152">
        <v>45601</v>
      </c>
      <c r="B320" s="153"/>
      <c r="C320" s="153"/>
      <c r="D320" s="153"/>
      <c r="E320" s="153"/>
    </row>
    <row r="321" spans="1:5">
      <c r="A321" s="152">
        <v>45602</v>
      </c>
      <c r="B321" s="153"/>
      <c r="C321" s="153"/>
      <c r="D321" s="153"/>
      <c r="E321" s="153"/>
    </row>
    <row r="322" spans="1:5">
      <c r="A322" s="152">
        <v>45603</v>
      </c>
      <c r="B322" s="153"/>
      <c r="C322" s="153"/>
      <c r="D322" s="153"/>
      <c r="E322" s="153"/>
    </row>
    <row r="323" spans="1:5">
      <c r="A323" s="152">
        <v>45604</v>
      </c>
      <c r="B323" s="153"/>
      <c r="C323" s="153"/>
      <c r="D323" s="153"/>
      <c r="E323" s="153"/>
    </row>
    <row r="324" spans="1:5">
      <c r="A324" s="152">
        <v>45605</v>
      </c>
      <c r="B324" s="153"/>
      <c r="C324" s="153"/>
      <c r="D324" s="153"/>
      <c r="E324" s="153"/>
    </row>
    <row r="325" spans="1:5">
      <c r="A325" s="152">
        <v>45606</v>
      </c>
      <c r="B325" s="153"/>
      <c r="C325" s="153"/>
      <c r="D325" s="153"/>
      <c r="E325" s="153"/>
    </row>
    <row r="326" spans="1:5">
      <c r="A326" s="152">
        <v>45607</v>
      </c>
      <c r="B326" s="153"/>
      <c r="C326" s="153"/>
      <c r="D326" s="153"/>
      <c r="E326" s="153"/>
    </row>
    <row r="327" spans="1:5">
      <c r="A327" s="152">
        <v>45608</v>
      </c>
      <c r="B327" s="153"/>
      <c r="C327" s="153"/>
      <c r="D327" s="153"/>
      <c r="E327" s="153"/>
    </row>
    <row r="328" spans="1:5">
      <c r="A328" s="152">
        <v>45609</v>
      </c>
      <c r="B328" s="153"/>
      <c r="C328" s="153"/>
      <c r="D328" s="153"/>
      <c r="E328" s="153"/>
    </row>
    <row r="329" spans="1:5">
      <c r="A329" s="152">
        <v>45610</v>
      </c>
      <c r="B329" s="153"/>
      <c r="C329" s="153"/>
      <c r="D329" s="153"/>
      <c r="E329" s="153"/>
    </row>
    <row r="330" spans="1:5">
      <c r="A330" s="152">
        <v>45611</v>
      </c>
      <c r="B330" s="153"/>
      <c r="C330" s="153"/>
      <c r="D330" s="153"/>
      <c r="E330" s="153"/>
    </row>
    <row r="331" spans="1:5">
      <c r="A331" s="152">
        <v>45612</v>
      </c>
      <c r="B331" s="153"/>
      <c r="C331" s="153"/>
      <c r="D331" s="153"/>
      <c r="E331" s="153"/>
    </row>
    <row r="332" spans="1:5">
      <c r="A332" s="152">
        <v>45613</v>
      </c>
      <c r="B332" s="153"/>
      <c r="C332" s="153"/>
      <c r="D332" s="153"/>
      <c r="E332" s="153"/>
    </row>
    <row r="333" spans="1:5">
      <c r="A333" s="152">
        <v>45614</v>
      </c>
      <c r="B333" s="153"/>
      <c r="C333" s="153"/>
      <c r="D333" s="153"/>
      <c r="E333" s="153"/>
    </row>
    <row r="334" spans="1:5">
      <c r="A334" s="152">
        <v>45615</v>
      </c>
      <c r="B334" s="153"/>
      <c r="C334" s="153"/>
      <c r="D334" s="153"/>
      <c r="E334" s="153"/>
    </row>
    <row r="335" spans="1:5">
      <c r="A335" s="152">
        <v>45616</v>
      </c>
      <c r="B335" s="153"/>
      <c r="C335" s="153"/>
      <c r="D335" s="153"/>
      <c r="E335" s="153"/>
    </row>
    <row r="336" spans="1:5">
      <c r="A336" s="152">
        <v>45617</v>
      </c>
      <c r="B336" s="153"/>
      <c r="C336" s="153"/>
      <c r="D336" s="153"/>
      <c r="E336" s="153"/>
    </row>
    <row r="337" spans="1:5">
      <c r="A337" s="152">
        <v>45618</v>
      </c>
      <c r="B337" s="153"/>
      <c r="C337" s="153"/>
      <c r="D337" s="153"/>
      <c r="E337" s="153"/>
    </row>
    <row r="338" spans="1:5">
      <c r="A338" s="152">
        <v>45619</v>
      </c>
      <c r="B338" s="153"/>
      <c r="C338" s="153"/>
      <c r="D338" s="153"/>
      <c r="E338" s="153"/>
    </row>
    <row r="339" spans="1:5">
      <c r="A339" s="152">
        <v>45620</v>
      </c>
      <c r="B339" s="153"/>
      <c r="C339" s="153"/>
      <c r="D339" s="153"/>
      <c r="E339" s="153"/>
    </row>
    <row r="340" spans="1:5">
      <c r="A340" s="152">
        <v>45621</v>
      </c>
      <c r="B340" s="153"/>
      <c r="C340" s="153"/>
      <c r="D340" s="153"/>
      <c r="E340" s="153"/>
    </row>
    <row r="341" spans="1:5">
      <c r="A341" s="152">
        <v>45622</v>
      </c>
      <c r="B341" s="153"/>
      <c r="C341" s="153"/>
      <c r="D341" s="153"/>
      <c r="E341" s="153"/>
    </row>
    <row r="342" spans="1:5">
      <c r="A342" s="152">
        <v>45623</v>
      </c>
      <c r="B342" s="153"/>
      <c r="C342" s="153"/>
      <c r="D342" s="153"/>
      <c r="E342" s="153"/>
    </row>
    <row r="343" spans="1:5">
      <c r="A343" s="152">
        <v>45624</v>
      </c>
      <c r="B343" s="153"/>
      <c r="C343" s="153"/>
      <c r="D343" s="153"/>
      <c r="E343" s="153"/>
    </row>
    <row r="344" spans="1:5">
      <c r="A344" s="152">
        <v>45625</v>
      </c>
      <c r="B344" s="153"/>
      <c r="C344" s="153"/>
      <c r="D344" s="153"/>
      <c r="E344" s="153"/>
    </row>
    <row r="345" spans="1:5">
      <c r="A345" s="152">
        <v>45626</v>
      </c>
      <c r="B345" s="153"/>
      <c r="C345" s="153"/>
      <c r="D345" s="153"/>
      <c r="E345" s="153"/>
    </row>
    <row r="346" spans="1:5">
      <c r="A346" s="154">
        <v>45627</v>
      </c>
      <c r="B346" s="100"/>
      <c r="C346" s="100"/>
      <c r="D346" s="100"/>
      <c r="E346" s="100"/>
    </row>
    <row r="347" spans="1:5">
      <c r="A347" s="154">
        <v>45628</v>
      </c>
      <c r="B347" s="100"/>
      <c r="C347" s="100"/>
      <c r="D347" s="100"/>
      <c r="E347" s="100"/>
    </row>
    <row r="348" spans="1:5">
      <c r="A348" s="154">
        <v>45629</v>
      </c>
      <c r="B348" s="100"/>
      <c r="C348" s="100"/>
      <c r="D348" s="100"/>
      <c r="E348" s="100"/>
    </row>
    <row r="349" spans="1:5">
      <c r="A349" s="154">
        <v>45630</v>
      </c>
      <c r="B349" s="100"/>
      <c r="C349" s="100"/>
      <c r="D349" s="100"/>
      <c r="E349" s="100"/>
    </row>
    <row r="350" spans="1:5">
      <c r="A350" s="154">
        <v>45631</v>
      </c>
      <c r="B350" s="100"/>
      <c r="C350" s="100"/>
      <c r="D350" s="100"/>
      <c r="E350" s="100"/>
    </row>
    <row r="351" spans="1:5">
      <c r="A351" s="154">
        <v>45632</v>
      </c>
      <c r="B351" s="100"/>
      <c r="C351" s="100"/>
      <c r="D351" s="100"/>
      <c r="E351" s="100"/>
    </row>
    <row r="352" spans="1:5">
      <c r="A352" s="154">
        <v>45633</v>
      </c>
      <c r="B352" s="100"/>
      <c r="C352" s="100"/>
      <c r="D352" s="100"/>
      <c r="E352" s="100"/>
    </row>
    <row r="353" spans="1:5">
      <c r="A353" s="154">
        <v>45634</v>
      </c>
      <c r="B353" s="100"/>
      <c r="C353" s="100"/>
      <c r="D353" s="100"/>
      <c r="E353" s="100"/>
    </row>
    <row r="354" spans="1:5">
      <c r="A354" s="154">
        <v>45635</v>
      </c>
      <c r="B354" s="100"/>
      <c r="C354" s="100"/>
      <c r="D354" s="100"/>
      <c r="E354" s="100"/>
    </row>
    <row r="355" spans="1:5">
      <c r="A355" s="154">
        <v>45636</v>
      </c>
      <c r="B355" s="100"/>
      <c r="C355" s="100"/>
      <c r="D355" s="100"/>
      <c r="E355" s="100"/>
    </row>
    <row r="356" spans="1:5">
      <c r="A356" s="154">
        <v>45637</v>
      </c>
      <c r="B356" s="100"/>
      <c r="C356" s="100"/>
      <c r="D356" s="100"/>
      <c r="E356" s="100"/>
    </row>
    <row r="357" spans="1:5">
      <c r="A357" s="154">
        <v>45638</v>
      </c>
      <c r="B357" s="100"/>
      <c r="C357" s="100"/>
      <c r="D357" s="100"/>
      <c r="E357" s="100"/>
    </row>
    <row r="358" spans="1:5">
      <c r="A358" s="154">
        <v>45639</v>
      </c>
      <c r="B358" s="100"/>
      <c r="C358" s="100"/>
      <c r="D358" s="100"/>
      <c r="E358" s="100"/>
    </row>
    <row r="359" spans="1:5">
      <c r="A359" s="154">
        <v>45640</v>
      </c>
      <c r="B359" s="100"/>
      <c r="C359" s="100"/>
      <c r="D359" s="100"/>
      <c r="E359" s="100"/>
    </row>
    <row r="360" spans="1:5">
      <c r="A360" s="154">
        <v>45641</v>
      </c>
      <c r="B360" s="100"/>
      <c r="C360" s="100"/>
      <c r="D360" s="100"/>
      <c r="E360" s="100"/>
    </row>
    <row r="361" spans="1:5">
      <c r="A361" s="154">
        <v>45642</v>
      </c>
      <c r="B361" s="100"/>
      <c r="C361" s="100"/>
      <c r="D361" s="100"/>
      <c r="E361" s="100"/>
    </row>
    <row r="362" spans="1:5">
      <c r="A362" s="154">
        <v>45643</v>
      </c>
      <c r="B362" s="100"/>
      <c r="C362" s="100"/>
      <c r="D362" s="100"/>
      <c r="E362" s="100"/>
    </row>
    <row r="363" spans="1:5">
      <c r="A363" s="154">
        <v>45644</v>
      </c>
      <c r="B363" s="100"/>
      <c r="C363" s="100"/>
      <c r="D363" s="100"/>
      <c r="E363" s="100"/>
    </row>
    <row r="364" spans="1:5">
      <c r="A364" s="154">
        <v>45645</v>
      </c>
      <c r="B364" s="100"/>
      <c r="C364" s="100"/>
      <c r="D364" s="100"/>
      <c r="E364" s="100"/>
    </row>
    <row r="365" spans="1:5">
      <c r="A365" s="154">
        <v>45646</v>
      </c>
      <c r="B365" s="100"/>
      <c r="C365" s="100"/>
      <c r="D365" s="100"/>
      <c r="E365" s="100"/>
    </row>
    <row r="366" spans="1:5">
      <c r="A366" s="154">
        <v>45647</v>
      </c>
      <c r="B366" s="100"/>
      <c r="C366" s="100"/>
      <c r="D366" s="100"/>
      <c r="E366" s="100"/>
    </row>
    <row r="367" spans="1:5">
      <c r="A367" s="154">
        <v>45648</v>
      </c>
      <c r="B367" s="100"/>
      <c r="C367" s="100"/>
      <c r="D367" s="100"/>
      <c r="E367" s="100"/>
    </row>
    <row r="368" spans="1:5">
      <c r="A368" s="154">
        <v>45649</v>
      </c>
      <c r="B368" s="100"/>
      <c r="C368" s="100"/>
      <c r="D368" s="100"/>
      <c r="E368" s="100"/>
    </row>
    <row r="369" spans="1:5">
      <c r="A369" s="154">
        <v>45650</v>
      </c>
      <c r="B369" s="100"/>
      <c r="C369" s="100"/>
      <c r="D369" s="100"/>
      <c r="E369" s="100"/>
    </row>
    <row r="370" spans="1:5">
      <c r="A370" s="154">
        <v>45651</v>
      </c>
      <c r="B370" s="100"/>
      <c r="C370" s="100"/>
      <c r="D370" s="100"/>
      <c r="E370" s="100"/>
    </row>
    <row r="371" spans="1:5">
      <c r="A371" s="154">
        <v>45652</v>
      </c>
      <c r="B371" s="100"/>
      <c r="C371" s="100"/>
      <c r="D371" s="100"/>
      <c r="E371" s="100"/>
    </row>
    <row r="372" spans="1:5">
      <c r="A372" s="154">
        <v>45653</v>
      </c>
      <c r="B372" s="100"/>
      <c r="C372" s="100"/>
      <c r="D372" s="100"/>
      <c r="E372" s="100"/>
    </row>
    <row r="373" spans="1:5">
      <c r="A373" s="154">
        <v>45654</v>
      </c>
      <c r="B373" s="100"/>
      <c r="C373" s="100"/>
      <c r="D373" s="100"/>
      <c r="E373" s="100"/>
    </row>
    <row r="374" spans="1:5">
      <c r="A374" s="154">
        <v>45655</v>
      </c>
      <c r="B374" s="100"/>
      <c r="C374" s="100"/>
      <c r="D374" s="100"/>
      <c r="E374" s="100"/>
    </row>
    <row r="375" spans="1:5">
      <c r="A375" s="154">
        <v>45656</v>
      </c>
      <c r="B375" s="100"/>
      <c r="C375" s="100"/>
      <c r="D375" s="100"/>
      <c r="E375" s="100"/>
    </row>
    <row r="376" spans="1:5">
      <c r="A376" s="154">
        <v>45657</v>
      </c>
      <c r="B376" s="100"/>
      <c r="C376" s="100"/>
      <c r="D376" s="100"/>
      <c r="E376" s="100"/>
    </row>
  </sheetData>
  <mergeCells count="4">
    <mergeCell ref="A1:D1"/>
    <mergeCell ref="E1:H1"/>
    <mergeCell ref="E2:H3"/>
    <mergeCell ref="E4:H5"/>
  </mergeCells>
  <conditionalFormatting sqref="E1:H1">
    <cfRule type="dataBar" priority="1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{BBDD5D12-2CCA-4545-A58F-5FE36B2D25FB}</x14:id>
        </ext>
      </extLst>
    </cfRule>
  </conditionalFormatting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{CD060659-CDAB-48F2-B04F-7BCFC529FA34}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{69C95CB2-7969-47B0-80B9-13261FF8919C}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{8D08BF90-0814-4C50-A118-669728ADBFA9}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{301EED62-1972-404D-BFEB-31D0C607D6A6}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{71F4687C-A706-4AE1-9F3C-18FD25B575F9}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{EC4FBDA6-B48C-4C6A-A548-6E6CDFDB075E}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{7F142928-3A22-4DFE-9DE6-AB34EA6B668E}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{9893C566-EC1F-486C-BF21-A312880C82AD}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{4BC39D16-A02E-43AD-9246-7A2B77B2BE37}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{6F9AECCD-F1B9-4C30-B1BE-11DDBB14093A}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{F33DFAEB-8DFD-4B63-843F-F692358DD959}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{ABD55ED9-BA37-49CD-84DF-8E1D697C6052}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D5D12-2CCA-4545-A58F-5FE36B2D25F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E1:H1</xm:sqref>
        </x14:conditionalFormatting>
        <x14:conditionalFormatting xmlns:xm="http://schemas.microsoft.com/office/excel/2006/main">
          <x14:cfRule type="dataBar" id="{CD060659-CDAB-48F2-B04F-7BCFC529FA3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9C95CB2-7969-47B0-80B9-13261FF891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8D08BF90-0814-4C50-A118-669728ADBFA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01EED62-1972-404D-BFEB-31D0C607D6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71F4687C-A706-4AE1-9F3C-18FD25B575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C4FBDA6-B48C-4C6A-A548-6E6CDFDB07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7F142928-3A22-4DFE-9DE6-AB34EA6B668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9893C566-EC1F-486C-BF21-A312880C82A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BC39D16-A02E-43AD-9246-7A2B77B2BE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6F9AECCD-F1B9-4C30-B1BE-11DDBB14093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F33DFAEB-8DFD-4B63-843F-F692358DD9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ABD55ED9-BA37-49CD-84DF-8E1D697C605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9B9C-8127-4292-88C9-442F9E580F03}">
  <dimension ref="A1:O376"/>
  <sheetViews>
    <sheetView zoomScaleNormal="100" workbookViewId="0">
      <pane ySplit="10" topLeftCell="A216" activePane="bottomLeft" state="frozen"/>
      <selection pane="bottomLeft" activeCell="B226" sqref="B226:E226"/>
    </sheetView>
  </sheetViews>
  <sheetFormatPr defaultRowHeight="15"/>
  <cols>
    <col min="1" max="1" width="44" style="13" customWidth="1"/>
    <col min="2" max="2" width="23.140625" style="13" customWidth="1"/>
    <col min="3" max="3" width="11.140625" style="13" customWidth="1"/>
    <col min="4" max="4" width="17.5703125" style="13" customWidth="1"/>
    <col min="5" max="5" width="15.140625" style="13" customWidth="1"/>
    <col min="6" max="6" width="15.28515625" bestFit="1" customWidth="1"/>
    <col min="12" max="12" width="15.28515625" customWidth="1"/>
    <col min="13" max="13" width="15.140625" customWidth="1"/>
    <col min="14" max="14" width="14.85546875" customWidth="1"/>
    <col min="15" max="15" width="21" customWidth="1"/>
  </cols>
  <sheetData>
    <row r="1" spans="1:15" ht="24.75" customHeight="1" thickBot="1">
      <c r="A1" s="93" t="s">
        <v>531</v>
      </c>
      <c r="B1" s="444">
        <f>B4</f>
        <v>0.7931034482758621</v>
      </c>
      <c r="C1" s="444"/>
      <c r="D1" s="445"/>
      <c r="F1" s="263" t="s">
        <v>536</v>
      </c>
      <c r="G1" s="15"/>
      <c r="H1" s="15"/>
      <c r="I1" s="15"/>
      <c r="J1" s="15"/>
      <c r="K1" s="15"/>
      <c r="L1" s="15"/>
      <c r="M1" s="15"/>
      <c r="N1" s="15"/>
      <c r="O1" s="15"/>
    </row>
    <row r="2" spans="1:15" ht="23.25">
      <c r="A2" s="68" t="s">
        <v>136</v>
      </c>
      <c r="B2" s="69" t="s">
        <v>65</v>
      </c>
      <c r="C2" s="68" t="s">
        <v>136</v>
      </c>
      <c r="D2" s="69" t="s">
        <v>65</v>
      </c>
      <c r="F2" s="262" t="s">
        <v>532</v>
      </c>
      <c r="G2" s="15"/>
      <c r="H2" s="15"/>
      <c r="I2" s="15"/>
      <c r="J2" s="15"/>
      <c r="K2" s="15"/>
      <c r="L2" s="15"/>
      <c r="M2" s="15"/>
      <c r="N2" s="15"/>
      <c r="O2" s="15"/>
    </row>
    <row r="3" spans="1:15" ht="23.25">
      <c r="A3" s="70">
        <v>45292</v>
      </c>
      <c r="B3" s="66">
        <f>SUM(C11:C41)/(30*31)</f>
        <v>0.90322580645161288</v>
      </c>
      <c r="C3" s="70">
        <v>45474</v>
      </c>
      <c r="D3" s="66">
        <f>SUM(C193:C223)/(30*31)</f>
        <v>0.967741935483871</v>
      </c>
      <c r="F3" s="262" t="s">
        <v>533</v>
      </c>
      <c r="G3" s="15"/>
      <c r="H3" s="15"/>
      <c r="I3" s="15"/>
      <c r="J3" s="15"/>
      <c r="K3" s="15"/>
      <c r="L3" s="15"/>
      <c r="M3" s="15"/>
      <c r="N3" s="15"/>
      <c r="O3" s="15"/>
    </row>
    <row r="4" spans="1:15" ht="23.25">
      <c r="A4" s="71">
        <v>45323</v>
      </c>
      <c r="B4" s="66">
        <f>SUM(C42:C70)/(30*29)</f>
        <v>0.7931034482758621</v>
      </c>
      <c r="C4" s="71">
        <v>45505</v>
      </c>
      <c r="D4" s="66">
        <f>SUM(C224:C254)/(30*31)</f>
        <v>9.6774193548387094E-2</v>
      </c>
      <c r="F4" s="262" t="s">
        <v>534</v>
      </c>
      <c r="G4" s="15"/>
      <c r="H4" s="15"/>
      <c r="I4" s="15"/>
      <c r="J4" s="15"/>
      <c r="K4" s="15"/>
      <c r="L4" s="15"/>
      <c r="M4" s="15"/>
      <c r="N4" s="15"/>
      <c r="O4" s="15"/>
    </row>
    <row r="5" spans="1:15" ht="23.25">
      <c r="A5" s="72">
        <v>45352</v>
      </c>
      <c r="B5" s="66">
        <f>SUM(C71:C101)/(30*31)</f>
        <v>0.967741935483871</v>
      </c>
      <c r="C5" s="72">
        <v>45536</v>
      </c>
      <c r="D5" s="66">
        <f>SUM(C255:C284)/(30*30)</f>
        <v>0</v>
      </c>
      <c r="F5" s="262" t="s">
        <v>535</v>
      </c>
      <c r="G5" s="15"/>
      <c r="H5" s="15"/>
      <c r="I5" s="15"/>
      <c r="J5" s="15"/>
      <c r="K5" s="15"/>
      <c r="L5" s="15"/>
      <c r="M5" s="15"/>
      <c r="N5" s="15"/>
      <c r="O5" s="15"/>
    </row>
    <row r="6" spans="1:15" ht="23.25">
      <c r="A6" s="96">
        <v>45383</v>
      </c>
      <c r="B6" s="66">
        <f>SUM(C102:C131)/(30*30)</f>
        <v>1</v>
      </c>
      <c r="C6" s="76">
        <v>45566</v>
      </c>
      <c r="D6" s="66">
        <f>SUM(C285:C315)/(30*31)</f>
        <v>0</v>
      </c>
      <c r="F6" s="262" t="s">
        <v>537</v>
      </c>
      <c r="G6" s="15"/>
      <c r="H6" s="15"/>
      <c r="I6" s="15"/>
      <c r="J6" s="15"/>
      <c r="K6" s="15"/>
      <c r="L6" s="15"/>
      <c r="M6" s="15"/>
      <c r="N6" s="15"/>
      <c r="O6" s="15"/>
    </row>
    <row r="7" spans="1:15">
      <c r="A7" s="94">
        <v>45413</v>
      </c>
      <c r="B7" s="66">
        <f>SUM(C132:C162)/(30*31)</f>
        <v>0.967741935483871</v>
      </c>
      <c r="C7" s="94">
        <v>45597</v>
      </c>
      <c r="D7" s="66">
        <f>SUM(C316:C345)/(30*30)</f>
        <v>0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95">
        <v>45444</v>
      </c>
      <c r="B8" s="66">
        <f>SUM(C163:C192)/(30*30)</f>
        <v>0.93333333333333335</v>
      </c>
      <c r="C8" s="95">
        <v>45627</v>
      </c>
      <c r="D8" s="66">
        <f>SUM(C346:C376)/(30*31)</f>
        <v>0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5.75" thickBot="1">
      <c r="A9"/>
      <c r="B9"/>
      <c r="C9"/>
      <c r="D9"/>
      <c r="E9"/>
    </row>
    <row r="10" spans="1:15" ht="15.75" thickBot="1">
      <c r="A10" s="98" t="s">
        <v>96</v>
      </c>
      <c r="B10" s="97" t="s">
        <v>153</v>
      </c>
      <c r="C10" s="98" t="s">
        <v>154</v>
      </c>
      <c r="D10" s="98" t="s">
        <v>155</v>
      </c>
      <c r="E10" s="99" t="s">
        <v>106</v>
      </c>
    </row>
    <row r="11" spans="1:15">
      <c r="A11" s="145">
        <v>45292</v>
      </c>
      <c r="B11" s="73" t="s">
        <v>160</v>
      </c>
      <c r="C11" s="164">
        <v>30</v>
      </c>
      <c r="D11" s="164" t="s">
        <v>156</v>
      </c>
      <c r="E11" s="164" t="s">
        <v>107</v>
      </c>
    </row>
    <row r="12" spans="1:15">
      <c r="A12" s="145">
        <v>45293</v>
      </c>
      <c r="B12" s="73" t="s">
        <v>160</v>
      </c>
      <c r="C12" s="164">
        <v>30</v>
      </c>
      <c r="D12" s="73" t="s">
        <v>156</v>
      </c>
      <c r="E12" s="164" t="s">
        <v>107</v>
      </c>
    </row>
    <row r="13" spans="1:15">
      <c r="A13" s="145">
        <v>45294</v>
      </c>
      <c r="B13" s="73" t="s">
        <v>160</v>
      </c>
      <c r="C13" s="164">
        <v>30</v>
      </c>
      <c r="D13" s="73" t="s">
        <v>156</v>
      </c>
      <c r="E13" s="164" t="s">
        <v>107</v>
      </c>
    </row>
    <row r="14" spans="1:15">
      <c r="A14" s="145">
        <v>45295</v>
      </c>
      <c r="B14" s="73" t="s">
        <v>160</v>
      </c>
      <c r="C14" s="164">
        <v>30</v>
      </c>
      <c r="D14" s="73" t="s">
        <v>156</v>
      </c>
      <c r="E14" s="164" t="s">
        <v>107</v>
      </c>
    </row>
    <row r="15" spans="1:15">
      <c r="A15" s="145">
        <v>45296</v>
      </c>
      <c r="B15" s="73" t="s">
        <v>160</v>
      </c>
      <c r="C15" s="164">
        <v>30</v>
      </c>
      <c r="D15" s="73" t="s">
        <v>156</v>
      </c>
      <c r="E15" s="164" t="s">
        <v>107</v>
      </c>
    </row>
    <row r="16" spans="1:15">
      <c r="A16" s="145">
        <v>45297</v>
      </c>
      <c r="B16" s="73" t="s">
        <v>303</v>
      </c>
      <c r="C16" s="164">
        <v>0</v>
      </c>
      <c r="D16" s="73" t="s">
        <v>156</v>
      </c>
      <c r="E16" s="164" t="s">
        <v>311</v>
      </c>
    </row>
    <row r="17" spans="1:5">
      <c r="A17" s="145">
        <v>45298</v>
      </c>
      <c r="B17" s="73" t="s">
        <v>160</v>
      </c>
      <c r="C17" s="164">
        <v>30</v>
      </c>
      <c r="D17" s="73" t="s">
        <v>156</v>
      </c>
      <c r="E17" s="164" t="s">
        <v>107</v>
      </c>
    </row>
    <row r="18" spans="1:5">
      <c r="A18" s="145">
        <v>45299</v>
      </c>
      <c r="B18" s="73" t="s">
        <v>160</v>
      </c>
      <c r="C18" s="164">
        <v>30</v>
      </c>
      <c r="D18" s="73" t="s">
        <v>156</v>
      </c>
      <c r="E18" s="164" t="s">
        <v>107</v>
      </c>
    </row>
    <row r="19" spans="1:5">
      <c r="A19" s="145">
        <v>45300</v>
      </c>
      <c r="B19" s="73" t="s">
        <v>160</v>
      </c>
      <c r="C19" s="164">
        <v>30</v>
      </c>
      <c r="D19" s="73" t="s">
        <v>156</v>
      </c>
      <c r="E19" s="164" t="s">
        <v>107</v>
      </c>
    </row>
    <row r="20" spans="1:5">
      <c r="A20" s="145">
        <v>45301</v>
      </c>
      <c r="B20" s="73" t="s">
        <v>160</v>
      </c>
      <c r="C20" s="164">
        <v>30</v>
      </c>
      <c r="D20" s="73" t="s">
        <v>156</v>
      </c>
      <c r="E20" s="164" t="s">
        <v>107</v>
      </c>
    </row>
    <row r="21" spans="1:5">
      <c r="A21" s="145">
        <v>45302</v>
      </c>
      <c r="B21" s="73" t="s">
        <v>160</v>
      </c>
      <c r="C21" s="164">
        <v>30</v>
      </c>
      <c r="D21" s="73" t="s">
        <v>156</v>
      </c>
      <c r="E21" s="164" t="s">
        <v>107</v>
      </c>
    </row>
    <row r="22" spans="1:5">
      <c r="A22" s="145">
        <v>45303</v>
      </c>
      <c r="B22" s="73" t="s">
        <v>160</v>
      </c>
      <c r="C22" s="164">
        <v>30</v>
      </c>
      <c r="D22" s="73" t="s">
        <v>156</v>
      </c>
      <c r="E22" s="164" t="s">
        <v>107</v>
      </c>
    </row>
    <row r="23" spans="1:5">
      <c r="A23" s="145">
        <v>45304</v>
      </c>
      <c r="B23" s="73" t="s">
        <v>160</v>
      </c>
      <c r="C23" s="164">
        <v>30</v>
      </c>
      <c r="D23" s="73" t="s">
        <v>156</v>
      </c>
      <c r="E23" s="73" t="s">
        <v>107</v>
      </c>
    </row>
    <row r="24" spans="1:5">
      <c r="A24" s="145">
        <v>45305</v>
      </c>
      <c r="B24" s="73" t="s">
        <v>160</v>
      </c>
      <c r="C24" s="164">
        <v>30</v>
      </c>
      <c r="D24" s="73" t="s">
        <v>156</v>
      </c>
      <c r="E24" s="73" t="s">
        <v>107</v>
      </c>
    </row>
    <row r="25" spans="1:5">
      <c r="A25" s="145">
        <v>45306</v>
      </c>
      <c r="B25" s="73" t="s">
        <v>330</v>
      </c>
      <c r="C25" s="180" t="s">
        <v>132</v>
      </c>
      <c r="D25" s="73" t="s">
        <v>156</v>
      </c>
      <c r="E25" s="74" t="s">
        <v>132</v>
      </c>
    </row>
    <row r="26" spans="1:5">
      <c r="A26" s="145">
        <v>45307</v>
      </c>
      <c r="B26" s="73" t="s">
        <v>330</v>
      </c>
      <c r="C26" s="180" t="s">
        <v>132</v>
      </c>
      <c r="D26" s="73" t="s">
        <v>156</v>
      </c>
      <c r="E26" s="74" t="s">
        <v>132</v>
      </c>
    </row>
    <row r="27" spans="1:5">
      <c r="A27" s="145">
        <v>45308</v>
      </c>
      <c r="B27" s="73" t="s">
        <v>160</v>
      </c>
      <c r="C27" s="164">
        <v>30</v>
      </c>
      <c r="D27" s="73" t="s">
        <v>156</v>
      </c>
      <c r="E27" s="73" t="s">
        <v>107</v>
      </c>
    </row>
    <row r="28" spans="1:5">
      <c r="A28" s="145">
        <v>45309</v>
      </c>
      <c r="B28" s="73" t="s">
        <v>160</v>
      </c>
      <c r="C28" s="164">
        <v>30</v>
      </c>
      <c r="D28" s="73" t="s">
        <v>156</v>
      </c>
      <c r="E28" s="73" t="s">
        <v>107</v>
      </c>
    </row>
    <row r="29" spans="1:5">
      <c r="A29" s="145">
        <v>45310</v>
      </c>
      <c r="B29" s="73" t="s">
        <v>160</v>
      </c>
      <c r="C29" s="164">
        <v>30</v>
      </c>
      <c r="D29" s="73" t="s">
        <v>156</v>
      </c>
      <c r="E29" s="73" t="s">
        <v>107</v>
      </c>
    </row>
    <row r="30" spans="1:5">
      <c r="A30" s="145">
        <v>45311</v>
      </c>
      <c r="B30" s="73" t="s">
        <v>332</v>
      </c>
      <c r="C30" s="164">
        <v>30</v>
      </c>
      <c r="D30" s="73" t="s">
        <v>156</v>
      </c>
      <c r="E30" s="73" t="s">
        <v>107</v>
      </c>
    </row>
    <row r="31" spans="1:5">
      <c r="A31" s="145">
        <v>45312</v>
      </c>
      <c r="B31" s="73" t="s">
        <v>160</v>
      </c>
      <c r="C31" s="164">
        <v>30</v>
      </c>
      <c r="D31" s="73" t="s">
        <v>156</v>
      </c>
      <c r="E31" s="73" t="s">
        <v>107</v>
      </c>
    </row>
    <row r="32" spans="1:5">
      <c r="A32" s="145">
        <v>45313</v>
      </c>
      <c r="B32" s="73" t="s">
        <v>160</v>
      </c>
      <c r="C32" s="164">
        <v>30</v>
      </c>
      <c r="D32" s="73" t="s">
        <v>156</v>
      </c>
      <c r="E32" s="73" t="s">
        <v>107</v>
      </c>
    </row>
    <row r="33" spans="1:5">
      <c r="A33" s="145">
        <v>45314</v>
      </c>
      <c r="B33" s="73" t="s">
        <v>160</v>
      </c>
      <c r="C33" s="164">
        <v>30</v>
      </c>
      <c r="D33" s="73" t="s">
        <v>156</v>
      </c>
      <c r="E33" s="73" t="s">
        <v>107</v>
      </c>
    </row>
    <row r="34" spans="1:5">
      <c r="A34" s="145">
        <v>45315</v>
      </c>
      <c r="B34" s="73" t="s">
        <v>160</v>
      </c>
      <c r="C34" s="164">
        <v>30</v>
      </c>
      <c r="D34" s="73" t="s">
        <v>156</v>
      </c>
      <c r="E34" s="73" t="s">
        <v>107</v>
      </c>
    </row>
    <row r="35" spans="1:5">
      <c r="A35" s="145">
        <v>45316</v>
      </c>
      <c r="B35" s="73" t="s">
        <v>160</v>
      </c>
      <c r="C35" s="164">
        <v>30</v>
      </c>
      <c r="D35" s="73" t="s">
        <v>156</v>
      </c>
      <c r="E35" s="73" t="s">
        <v>107</v>
      </c>
    </row>
    <row r="36" spans="1:5">
      <c r="A36" s="145">
        <v>45317</v>
      </c>
      <c r="B36" s="73" t="s">
        <v>160</v>
      </c>
      <c r="C36" s="164">
        <v>30</v>
      </c>
      <c r="D36" s="73" t="s">
        <v>156</v>
      </c>
      <c r="E36" s="73" t="s">
        <v>107</v>
      </c>
    </row>
    <row r="37" spans="1:5">
      <c r="A37" s="145">
        <v>45318</v>
      </c>
      <c r="B37" s="73" t="s">
        <v>160</v>
      </c>
      <c r="C37" s="164">
        <v>30</v>
      </c>
      <c r="D37" s="73" t="s">
        <v>156</v>
      </c>
      <c r="E37" s="73" t="s">
        <v>107</v>
      </c>
    </row>
    <row r="38" spans="1:5">
      <c r="A38" s="145">
        <v>45319</v>
      </c>
      <c r="B38" s="73" t="s">
        <v>160</v>
      </c>
      <c r="C38" s="164">
        <v>30</v>
      </c>
      <c r="D38" s="73" t="s">
        <v>156</v>
      </c>
      <c r="E38" s="73" t="s">
        <v>107</v>
      </c>
    </row>
    <row r="39" spans="1:5">
      <c r="A39" s="145">
        <v>45320</v>
      </c>
      <c r="B39" s="73" t="s">
        <v>160</v>
      </c>
      <c r="C39" s="164">
        <v>30</v>
      </c>
      <c r="D39" s="73" t="s">
        <v>156</v>
      </c>
      <c r="E39" s="73" t="s">
        <v>107</v>
      </c>
    </row>
    <row r="40" spans="1:5">
      <c r="A40" s="145">
        <v>45321</v>
      </c>
      <c r="B40" s="73" t="s">
        <v>160</v>
      </c>
      <c r="C40" s="164">
        <v>30</v>
      </c>
      <c r="D40" s="73" t="s">
        <v>156</v>
      </c>
      <c r="E40" s="73" t="s">
        <v>107</v>
      </c>
    </row>
    <row r="41" spans="1:5">
      <c r="A41" s="145">
        <v>45322</v>
      </c>
      <c r="B41" s="73" t="s">
        <v>160</v>
      </c>
      <c r="C41" s="164">
        <v>30</v>
      </c>
      <c r="D41" s="73" t="s">
        <v>156</v>
      </c>
      <c r="E41" s="73" t="s">
        <v>107</v>
      </c>
    </row>
    <row r="42" spans="1:5">
      <c r="A42" s="146">
        <v>45323</v>
      </c>
      <c r="B42" s="75" t="s">
        <v>160</v>
      </c>
      <c r="C42" s="75">
        <v>30</v>
      </c>
      <c r="D42" s="75" t="s">
        <v>156</v>
      </c>
      <c r="E42" s="75" t="s">
        <v>107</v>
      </c>
    </row>
    <row r="43" spans="1:5">
      <c r="A43" s="146">
        <v>45324</v>
      </c>
      <c r="B43" s="75" t="s">
        <v>337</v>
      </c>
      <c r="C43" s="75" t="s">
        <v>132</v>
      </c>
      <c r="D43" s="75" t="s">
        <v>156</v>
      </c>
      <c r="E43" s="75" t="s">
        <v>132</v>
      </c>
    </row>
    <row r="44" spans="1:5">
      <c r="A44" s="146">
        <v>45325</v>
      </c>
      <c r="B44" s="75" t="s">
        <v>338</v>
      </c>
      <c r="C44" s="75" t="s">
        <v>132</v>
      </c>
      <c r="D44" s="75" t="s">
        <v>156</v>
      </c>
      <c r="E44" s="75" t="s">
        <v>132</v>
      </c>
    </row>
    <row r="45" spans="1:5">
      <c r="A45" s="146">
        <v>45326</v>
      </c>
      <c r="B45" s="75" t="s">
        <v>338</v>
      </c>
      <c r="C45" s="75" t="s">
        <v>132</v>
      </c>
      <c r="D45" s="75" t="s">
        <v>156</v>
      </c>
      <c r="E45" s="75" t="s">
        <v>132</v>
      </c>
    </row>
    <row r="46" spans="1:5">
      <c r="A46" s="146">
        <v>45327</v>
      </c>
      <c r="B46" s="75" t="s">
        <v>306</v>
      </c>
      <c r="C46" s="75" t="s">
        <v>132</v>
      </c>
      <c r="D46" s="75" t="s">
        <v>156</v>
      </c>
      <c r="E46" s="75" t="s">
        <v>132</v>
      </c>
    </row>
    <row r="47" spans="1:5">
      <c r="A47" s="146">
        <v>45328</v>
      </c>
      <c r="B47" s="75" t="s">
        <v>306</v>
      </c>
      <c r="C47" s="75" t="s">
        <v>132</v>
      </c>
      <c r="D47" s="75" t="s">
        <v>156</v>
      </c>
      <c r="E47" s="75" t="s">
        <v>132</v>
      </c>
    </row>
    <row r="48" spans="1:5">
      <c r="A48" s="146">
        <v>45329</v>
      </c>
      <c r="B48" s="75" t="s">
        <v>341</v>
      </c>
      <c r="C48" s="75">
        <v>30</v>
      </c>
      <c r="D48" s="75" t="s">
        <v>156</v>
      </c>
      <c r="E48" s="75" t="s">
        <v>107</v>
      </c>
    </row>
    <row r="49" spans="1:5">
      <c r="A49" s="146">
        <v>45330</v>
      </c>
      <c r="B49" s="75" t="s">
        <v>341</v>
      </c>
      <c r="C49" s="75">
        <v>30</v>
      </c>
      <c r="D49" s="75" t="s">
        <v>156</v>
      </c>
      <c r="E49" s="75" t="s">
        <v>107</v>
      </c>
    </row>
    <row r="50" spans="1:5">
      <c r="A50" s="146">
        <v>45331</v>
      </c>
      <c r="B50" s="75" t="s">
        <v>366</v>
      </c>
      <c r="C50" s="75">
        <v>30</v>
      </c>
      <c r="D50" s="75" t="s">
        <v>156</v>
      </c>
      <c r="E50" s="75" t="s">
        <v>107</v>
      </c>
    </row>
    <row r="51" spans="1:5">
      <c r="A51" s="146">
        <v>45332</v>
      </c>
      <c r="B51" s="75" t="s">
        <v>366</v>
      </c>
      <c r="C51" s="75">
        <v>30</v>
      </c>
      <c r="D51" s="75" t="s">
        <v>156</v>
      </c>
      <c r="E51" s="75" t="s">
        <v>107</v>
      </c>
    </row>
    <row r="52" spans="1:5">
      <c r="A52" s="146">
        <v>45333</v>
      </c>
      <c r="B52" s="75" t="s">
        <v>366</v>
      </c>
      <c r="C52" s="75">
        <v>30</v>
      </c>
      <c r="D52" s="75" t="s">
        <v>156</v>
      </c>
      <c r="E52" s="75" t="s">
        <v>107</v>
      </c>
    </row>
    <row r="53" spans="1:5">
      <c r="A53" s="146">
        <v>45334</v>
      </c>
      <c r="B53" s="75" t="s">
        <v>366</v>
      </c>
      <c r="C53" s="75">
        <v>30</v>
      </c>
      <c r="D53" s="75" t="s">
        <v>156</v>
      </c>
      <c r="E53" s="75" t="s">
        <v>107</v>
      </c>
    </row>
    <row r="54" spans="1:5">
      <c r="A54" s="146">
        <v>45335</v>
      </c>
      <c r="B54" s="75" t="s">
        <v>366</v>
      </c>
      <c r="C54" s="75">
        <v>30</v>
      </c>
      <c r="D54" s="75" t="s">
        <v>156</v>
      </c>
      <c r="E54" s="75" t="s">
        <v>107</v>
      </c>
    </row>
    <row r="55" spans="1:5">
      <c r="A55" s="146">
        <v>45336</v>
      </c>
      <c r="B55" s="75" t="s">
        <v>366</v>
      </c>
      <c r="C55" s="75">
        <v>30</v>
      </c>
      <c r="D55" s="75" t="s">
        <v>156</v>
      </c>
      <c r="E55" s="75" t="s">
        <v>107</v>
      </c>
    </row>
    <row r="56" spans="1:5">
      <c r="A56" s="146">
        <v>45337</v>
      </c>
      <c r="B56" s="75" t="s">
        <v>366</v>
      </c>
      <c r="C56" s="75">
        <v>30</v>
      </c>
      <c r="D56" s="75" t="s">
        <v>156</v>
      </c>
      <c r="E56" s="75" t="s">
        <v>107</v>
      </c>
    </row>
    <row r="57" spans="1:5">
      <c r="A57" s="146">
        <v>45338</v>
      </c>
      <c r="B57" s="75" t="s">
        <v>160</v>
      </c>
      <c r="C57" s="75">
        <v>30</v>
      </c>
      <c r="D57" s="75" t="s">
        <v>156</v>
      </c>
      <c r="E57" s="75" t="s">
        <v>107</v>
      </c>
    </row>
    <row r="58" spans="1:5">
      <c r="A58" s="146">
        <v>45339</v>
      </c>
      <c r="B58" s="75" t="s">
        <v>160</v>
      </c>
      <c r="C58" s="75">
        <v>30</v>
      </c>
      <c r="D58" s="75" t="s">
        <v>156</v>
      </c>
      <c r="E58" s="75" t="s">
        <v>107</v>
      </c>
    </row>
    <row r="59" spans="1:5">
      <c r="A59" s="146">
        <v>45340</v>
      </c>
      <c r="B59" s="75" t="s">
        <v>160</v>
      </c>
      <c r="C59" s="75">
        <v>0</v>
      </c>
      <c r="D59" s="75" t="s">
        <v>156</v>
      </c>
      <c r="E59" s="75" t="s">
        <v>399</v>
      </c>
    </row>
    <row r="60" spans="1:5">
      <c r="A60" s="146">
        <v>45341</v>
      </c>
      <c r="B60" s="75" t="s">
        <v>160</v>
      </c>
      <c r="C60" s="75">
        <v>30</v>
      </c>
      <c r="D60" s="75" t="s">
        <v>156</v>
      </c>
      <c r="E60" s="75" t="s">
        <v>107</v>
      </c>
    </row>
    <row r="61" spans="1:5">
      <c r="A61" s="146">
        <v>45342</v>
      </c>
      <c r="B61" s="75" t="s">
        <v>160</v>
      </c>
      <c r="C61" s="75">
        <v>30</v>
      </c>
      <c r="D61" s="75" t="s">
        <v>156</v>
      </c>
      <c r="E61" s="75" t="s">
        <v>107</v>
      </c>
    </row>
    <row r="62" spans="1:5">
      <c r="A62" s="146">
        <v>45343</v>
      </c>
      <c r="B62" s="75" t="s">
        <v>160</v>
      </c>
      <c r="C62" s="75">
        <v>30</v>
      </c>
      <c r="D62" s="75" t="s">
        <v>156</v>
      </c>
      <c r="E62" s="75" t="s">
        <v>107</v>
      </c>
    </row>
    <row r="63" spans="1:5">
      <c r="A63" s="146">
        <v>45344</v>
      </c>
      <c r="B63" s="75" t="s">
        <v>160</v>
      </c>
      <c r="C63" s="75">
        <v>30</v>
      </c>
      <c r="D63" s="75" t="s">
        <v>156</v>
      </c>
      <c r="E63" s="75" t="s">
        <v>107</v>
      </c>
    </row>
    <row r="64" spans="1:5">
      <c r="A64" s="146">
        <v>45345</v>
      </c>
      <c r="B64" s="75" t="s">
        <v>160</v>
      </c>
      <c r="C64" s="75">
        <v>30</v>
      </c>
      <c r="D64" s="75" t="s">
        <v>156</v>
      </c>
      <c r="E64" s="75" t="s">
        <v>107</v>
      </c>
    </row>
    <row r="65" spans="1:5">
      <c r="A65" s="146">
        <v>45346</v>
      </c>
      <c r="B65" s="75" t="s">
        <v>160</v>
      </c>
      <c r="C65" s="75">
        <v>30</v>
      </c>
      <c r="D65" s="75" t="s">
        <v>156</v>
      </c>
      <c r="E65" s="75" t="s">
        <v>107</v>
      </c>
    </row>
    <row r="66" spans="1:5">
      <c r="A66" s="146">
        <v>45347</v>
      </c>
      <c r="B66" s="75" t="s">
        <v>160</v>
      </c>
      <c r="C66" s="75">
        <v>30</v>
      </c>
      <c r="D66" s="75" t="s">
        <v>156</v>
      </c>
      <c r="E66" s="75" t="s">
        <v>107</v>
      </c>
    </row>
    <row r="67" spans="1:5">
      <c r="A67" s="146">
        <v>45348</v>
      </c>
      <c r="B67" s="75" t="s">
        <v>160</v>
      </c>
      <c r="C67" s="75">
        <v>30</v>
      </c>
      <c r="D67" s="75" t="s">
        <v>156</v>
      </c>
      <c r="E67" s="75" t="s">
        <v>107</v>
      </c>
    </row>
    <row r="68" spans="1:5">
      <c r="A68" s="146">
        <v>45349</v>
      </c>
      <c r="B68" s="75" t="s">
        <v>160</v>
      </c>
      <c r="C68" s="75">
        <v>30</v>
      </c>
      <c r="D68" s="75" t="s">
        <v>156</v>
      </c>
      <c r="E68" s="75" t="s">
        <v>107</v>
      </c>
    </row>
    <row r="69" spans="1:5">
      <c r="A69" s="146">
        <v>45350</v>
      </c>
      <c r="B69" s="75" t="s">
        <v>160</v>
      </c>
      <c r="C69" s="75">
        <v>30</v>
      </c>
      <c r="D69" s="75" t="s">
        <v>156</v>
      </c>
      <c r="E69" s="75" t="s">
        <v>107</v>
      </c>
    </row>
    <row r="70" spans="1:5">
      <c r="A70" s="146">
        <v>45351</v>
      </c>
      <c r="B70" s="75" t="s">
        <v>160</v>
      </c>
      <c r="C70" s="75">
        <v>30</v>
      </c>
      <c r="D70" s="75" t="s">
        <v>156</v>
      </c>
      <c r="E70" s="75" t="s">
        <v>107</v>
      </c>
    </row>
    <row r="71" spans="1:5">
      <c r="A71" s="147">
        <v>45352</v>
      </c>
      <c r="B71" s="148" t="s">
        <v>160</v>
      </c>
      <c r="C71" s="148">
        <v>30</v>
      </c>
      <c r="D71" s="148" t="s">
        <v>156</v>
      </c>
      <c r="E71" s="148" t="s">
        <v>107</v>
      </c>
    </row>
    <row r="72" spans="1:5">
      <c r="A72" s="147">
        <v>45353</v>
      </c>
      <c r="B72" s="148" t="s">
        <v>160</v>
      </c>
      <c r="C72" s="148">
        <v>30</v>
      </c>
      <c r="D72" s="148" t="s">
        <v>156</v>
      </c>
      <c r="E72" s="148" t="s">
        <v>107</v>
      </c>
    </row>
    <row r="73" spans="1:5">
      <c r="A73" s="147">
        <v>45354</v>
      </c>
      <c r="B73" s="148" t="s">
        <v>160</v>
      </c>
      <c r="C73" s="148">
        <v>30</v>
      </c>
      <c r="D73" s="148" t="s">
        <v>156</v>
      </c>
      <c r="E73" s="148" t="s">
        <v>107</v>
      </c>
    </row>
    <row r="74" spans="1:5">
      <c r="A74" s="147">
        <v>45355</v>
      </c>
      <c r="B74" s="148" t="s">
        <v>160</v>
      </c>
      <c r="C74" s="148">
        <v>30</v>
      </c>
      <c r="D74" s="148" t="s">
        <v>156</v>
      </c>
      <c r="E74" s="148" t="s">
        <v>107</v>
      </c>
    </row>
    <row r="75" spans="1:5">
      <c r="A75" s="147">
        <v>45356</v>
      </c>
      <c r="B75" s="148" t="s">
        <v>160</v>
      </c>
      <c r="C75" s="148">
        <v>30</v>
      </c>
      <c r="D75" s="148" t="s">
        <v>156</v>
      </c>
      <c r="E75" s="148" t="s">
        <v>107</v>
      </c>
    </row>
    <row r="76" spans="1:5">
      <c r="A76" s="147">
        <v>45357</v>
      </c>
      <c r="B76" s="148" t="s">
        <v>160</v>
      </c>
      <c r="C76" s="148">
        <v>30</v>
      </c>
      <c r="D76" s="148" t="s">
        <v>156</v>
      </c>
      <c r="E76" s="148" t="s">
        <v>107</v>
      </c>
    </row>
    <row r="77" spans="1:5">
      <c r="A77" s="147">
        <v>45358</v>
      </c>
      <c r="B77" s="148" t="s">
        <v>160</v>
      </c>
      <c r="C77" s="148">
        <v>30</v>
      </c>
      <c r="D77" s="148" t="s">
        <v>156</v>
      </c>
      <c r="E77" s="148" t="s">
        <v>107</v>
      </c>
    </row>
    <row r="78" spans="1:5">
      <c r="A78" s="147">
        <v>45359</v>
      </c>
      <c r="B78" s="148" t="s">
        <v>160</v>
      </c>
      <c r="C78" s="148">
        <v>30</v>
      </c>
      <c r="D78" s="148" t="s">
        <v>156</v>
      </c>
      <c r="E78" s="148" t="s">
        <v>107</v>
      </c>
    </row>
    <row r="79" spans="1:5">
      <c r="A79" s="147">
        <v>45360</v>
      </c>
      <c r="B79" s="148" t="s">
        <v>160</v>
      </c>
      <c r="C79" s="148">
        <v>30</v>
      </c>
      <c r="D79" s="148" t="s">
        <v>156</v>
      </c>
      <c r="E79" s="148" t="s">
        <v>107</v>
      </c>
    </row>
    <row r="80" spans="1:5">
      <c r="A80" s="147">
        <v>45361</v>
      </c>
      <c r="B80" s="148" t="s">
        <v>160</v>
      </c>
      <c r="C80" s="148">
        <v>30</v>
      </c>
      <c r="D80" s="148" t="s">
        <v>156</v>
      </c>
      <c r="E80" s="148" t="s">
        <v>107</v>
      </c>
    </row>
    <row r="81" spans="1:5">
      <c r="A81" s="147">
        <v>45362</v>
      </c>
      <c r="B81" s="148" t="s">
        <v>160</v>
      </c>
      <c r="C81" s="148">
        <v>30</v>
      </c>
      <c r="D81" s="148" t="s">
        <v>156</v>
      </c>
      <c r="E81" s="148" t="s">
        <v>107</v>
      </c>
    </row>
    <row r="82" spans="1:5">
      <c r="A82" s="147">
        <v>45363</v>
      </c>
      <c r="B82" s="148" t="s">
        <v>160</v>
      </c>
      <c r="C82" s="148">
        <v>30</v>
      </c>
      <c r="D82" s="148" t="s">
        <v>156</v>
      </c>
      <c r="E82" s="148" t="s">
        <v>107</v>
      </c>
    </row>
    <row r="83" spans="1:5">
      <c r="A83" s="147">
        <v>45364</v>
      </c>
      <c r="B83" s="148" t="s">
        <v>160</v>
      </c>
      <c r="C83" s="148">
        <v>30</v>
      </c>
      <c r="D83" s="148" t="s">
        <v>156</v>
      </c>
      <c r="E83" s="148" t="s">
        <v>107</v>
      </c>
    </row>
    <row r="84" spans="1:5">
      <c r="A84" s="147">
        <v>45365</v>
      </c>
      <c r="B84" s="148" t="s">
        <v>160</v>
      </c>
      <c r="C84" s="148">
        <v>30</v>
      </c>
      <c r="D84" s="148" t="s">
        <v>156</v>
      </c>
      <c r="E84" s="148" t="s">
        <v>107</v>
      </c>
    </row>
    <row r="85" spans="1:5">
      <c r="A85" s="147">
        <v>45366</v>
      </c>
      <c r="B85" s="148" t="s">
        <v>160</v>
      </c>
      <c r="C85" s="148">
        <v>30</v>
      </c>
      <c r="D85" s="148" t="s">
        <v>156</v>
      </c>
      <c r="E85" s="148" t="s">
        <v>107</v>
      </c>
    </row>
    <row r="86" spans="1:5">
      <c r="A86" s="147">
        <v>45367</v>
      </c>
      <c r="B86" s="148" t="s">
        <v>160</v>
      </c>
      <c r="C86" s="148">
        <v>30</v>
      </c>
      <c r="D86" s="148" t="s">
        <v>156</v>
      </c>
      <c r="E86" s="148" t="s">
        <v>107</v>
      </c>
    </row>
    <row r="87" spans="1:5">
      <c r="A87" s="147">
        <v>45368</v>
      </c>
      <c r="B87" s="148" t="s">
        <v>160</v>
      </c>
      <c r="C87" s="148">
        <v>30</v>
      </c>
      <c r="D87" s="148" t="s">
        <v>156</v>
      </c>
      <c r="E87" s="148" t="s">
        <v>107</v>
      </c>
    </row>
    <row r="88" spans="1:5">
      <c r="A88" s="147">
        <v>45369</v>
      </c>
      <c r="B88" s="148" t="s">
        <v>160</v>
      </c>
      <c r="C88" s="148">
        <v>30</v>
      </c>
      <c r="D88" s="148" t="s">
        <v>156</v>
      </c>
      <c r="E88" s="148" t="s">
        <v>107</v>
      </c>
    </row>
    <row r="89" spans="1:5">
      <c r="A89" s="147">
        <v>45370</v>
      </c>
      <c r="B89" s="148" t="s">
        <v>160</v>
      </c>
      <c r="C89" s="148">
        <v>30</v>
      </c>
      <c r="D89" s="148" t="s">
        <v>156</v>
      </c>
      <c r="E89" s="148" t="s">
        <v>107</v>
      </c>
    </row>
    <row r="90" spans="1:5">
      <c r="A90" s="147">
        <v>45371</v>
      </c>
      <c r="B90" s="148" t="s">
        <v>160</v>
      </c>
      <c r="C90" s="148">
        <v>30</v>
      </c>
      <c r="D90" s="148" t="s">
        <v>156</v>
      </c>
      <c r="E90" s="148" t="s">
        <v>107</v>
      </c>
    </row>
    <row r="91" spans="1:5">
      <c r="A91" s="147">
        <v>45372</v>
      </c>
      <c r="B91" s="148" t="s">
        <v>160</v>
      </c>
      <c r="C91" s="148">
        <v>30</v>
      </c>
      <c r="D91" s="148" t="s">
        <v>156</v>
      </c>
      <c r="E91" s="148" t="s">
        <v>107</v>
      </c>
    </row>
    <row r="92" spans="1:5">
      <c r="A92" s="147">
        <v>45373</v>
      </c>
      <c r="B92" s="148" t="s">
        <v>160</v>
      </c>
      <c r="C92" s="148">
        <v>30</v>
      </c>
      <c r="D92" s="148" t="s">
        <v>156</v>
      </c>
      <c r="E92" s="148" t="s">
        <v>107</v>
      </c>
    </row>
    <row r="93" spans="1:5">
      <c r="A93" s="147">
        <v>45374</v>
      </c>
      <c r="B93" s="148" t="s">
        <v>160</v>
      </c>
      <c r="C93" s="148">
        <v>30</v>
      </c>
      <c r="D93" s="148" t="s">
        <v>156</v>
      </c>
      <c r="E93" s="148" t="s">
        <v>107</v>
      </c>
    </row>
    <row r="94" spans="1:5">
      <c r="A94" s="147">
        <v>45375</v>
      </c>
      <c r="B94" s="148" t="s">
        <v>160</v>
      </c>
      <c r="C94" s="148">
        <v>30</v>
      </c>
      <c r="D94" s="148" t="s">
        <v>156</v>
      </c>
      <c r="E94" s="148" t="s">
        <v>107</v>
      </c>
    </row>
    <row r="95" spans="1:5">
      <c r="A95" s="147">
        <v>45376</v>
      </c>
      <c r="B95" s="148" t="s">
        <v>160</v>
      </c>
      <c r="C95" s="148">
        <v>30</v>
      </c>
      <c r="D95" s="148" t="s">
        <v>156</v>
      </c>
      <c r="E95" s="148" t="s">
        <v>107</v>
      </c>
    </row>
    <row r="96" spans="1:5">
      <c r="A96" s="147">
        <v>45377</v>
      </c>
      <c r="B96" s="148" t="s">
        <v>160</v>
      </c>
      <c r="C96" s="148">
        <v>30</v>
      </c>
      <c r="D96" s="148" t="s">
        <v>156</v>
      </c>
      <c r="E96" s="148" t="s">
        <v>107</v>
      </c>
    </row>
    <row r="97" spans="1:5">
      <c r="A97" s="147">
        <v>45378</v>
      </c>
      <c r="B97" s="149" t="s">
        <v>132</v>
      </c>
      <c r="C97" s="149" t="s">
        <v>132</v>
      </c>
      <c r="D97" s="149" t="s">
        <v>132</v>
      </c>
      <c r="E97" s="148" t="s">
        <v>492</v>
      </c>
    </row>
    <row r="98" spans="1:5">
      <c r="A98" s="147">
        <v>45379</v>
      </c>
      <c r="B98" s="148" t="s">
        <v>160</v>
      </c>
      <c r="C98" s="148">
        <v>30</v>
      </c>
      <c r="D98" s="148" t="s">
        <v>156</v>
      </c>
      <c r="E98" s="148" t="s">
        <v>107</v>
      </c>
    </row>
    <row r="99" spans="1:5">
      <c r="A99" s="147">
        <v>45380</v>
      </c>
      <c r="B99" s="148" t="s">
        <v>160</v>
      </c>
      <c r="C99" s="148">
        <v>30</v>
      </c>
      <c r="D99" s="148" t="s">
        <v>156</v>
      </c>
      <c r="E99" s="148" t="s">
        <v>107</v>
      </c>
    </row>
    <row r="100" spans="1:5">
      <c r="A100" s="147">
        <v>45381</v>
      </c>
      <c r="B100" s="148" t="s">
        <v>160</v>
      </c>
      <c r="C100" s="148">
        <v>30</v>
      </c>
      <c r="D100" s="148" t="s">
        <v>156</v>
      </c>
      <c r="E100" s="148" t="s">
        <v>107</v>
      </c>
    </row>
    <row r="101" spans="1:5">
      <c r="A101" s="147">
        <v>45382</v>
      </c>
      <c r="B101" s="148" t="s">
        <v>160</v>
      </c>
      <c r="C101" s="148">
        <v>30</v>
      </c>
      <c r="D101" s="148" t="s">
        <v>156</v>
      </c>
      <c r="E101" s="148" t="s">
        <v>107</v>
      </c>
    </row>
    <row r="102" spans="1:5">
      <c r="A102" s="150">
        <v>45383</v>
      </c>
      <c r="B102" s="151" t="s">
        <v>160</v>
      </c>
      <c r="C102" s="151">
        <v>30</v>
      </c>
      <c r="D102" s="151" t="s">
        <v>156</v>
      </c>
      <c r="E102" s="151" t="s">
        <v>107</v>
      </c>
    </row>
    <row r="103" spans="1:5">
      <c r="A103" s="150">
        <v>45384</v>
      </c>
      <c r="B103" s="151" t="s">
        <v>160</v>
      </c>
      <c r="C103" s="151">
        <v>30</v>
      </c>
      <c r="D103" s="151" t="s">
        <v>156</v>
      </c>
      <c r="E103" s="151" t="s">
        <v>107</v>
      </c>
    </row>
    <row r="104" spans="1:5">
      <c r="A104" s="150">
        <v>45385</v>
      </c>
      <c r="B104" s="151" t="s">
        <v>160</v>
      </c>
      <c r="C104" s="151">
        <v>30</v>
      </c>
      <c r="D104" s="151" t="s">
        <v>156</v>
      </c>
      <c r="E104" s="151" t="s">
        <v>107</v>
      </c>
    </row>
    <row r="105" spans="1:5">
      <c r="A105" s="150">
        <v>45386</v>
      </c>
      <c r="B105" s="151" t="s">
        <v>160</v>
      </c>
      <c r="C105" s="151">
        <v>30</v>
      </c>
      <c r="D105" s="151" t="s">
        <v>156</v>
      </c>
      <c r="E105" s="151" t="s">
        <v>107</v>
      </c>
    </row>
    <row r="106" spans="1:5">
      <c r="A106" s="150">
        <v>45387</v>
      </c>
      <c r="B106" s="151" t="s">
        <v>160</v>
      </c>
      <c r="C106" s="151">
        <v>30</v>
      </c>
      <c r="D106" s="151" t="s">
        <v>156</v>
      </c>
      <c r="E106" s="151" t="s">
        <v>107</v>
      </c>
    </row>
    <row r="107" spans="1:5">
      <c r="A107" s="150">
        <v>45388</v>
      </c>
      <c r="B107" s="151" t="s">
        <v>160</v>
      </c>
      <c r="C107" s="151">
        <v>30</v>
      </c>
      <c r="D107" s="151" t="s">
        <v>156</v>
      </c>
      <c r="E107" s="151" t="s">
        <v>107</v>
      </c>
    </row>
    <row r="108" spans="1:5">
      <c r="A108" s="150">
        <v>45389</v>
      </c>
      <c r="B108" s="151" t="s">
        <v>160</v>
      </c>
      <c r="C108" s="151">
        <v>30</v>
      </c>
      <c r="D108" s="151" t="s">
        <v>156</v>
      </c>
      <c r="E108" s="151" t="s">
        <v>107</v>
      </c>
    </row>
    <row r="109" spans="1:5">
      <c r="A109" s="150">
        <v>45390</v>
      </c>
      <c r="B109" s="151" t="s">
        <v>160</v>
      </c>
      <c r="C109" s="151">
        <v>30</v>
      </c>
      <c r="D109" s="151" t="s">
        <v>156</v>
      </c>
      <c r="E109" s="151" t="s">
        <v>107</v>
      </c>
    </row>
    <row r="110" spans="1:5">
      <c r="A110" s="150">
        <v>45391</v>
      </c>
      <c r="B110" s="151" t="s">
        <v>160</v>
      </c>
      <c r="C110" s="151">
        <v>30</v>
      </c>
      <c r="D110" s="151" t="s">
        <v>156</v>
      </c>
      <c r="E110" s="151" t="s">
        <v>107</v>
      </c>
    </row>
    <row r="111" spans="1:5">
      <c r="A111" s="150">
        <v>45392</v>
      </c>
      <c r="B111" s="151" t="s">
        <v>160</v>
      </c>
      <c r="C111" s="151">
        <v>30</v>
      </c>
      <c r="D111" s="151" t="s">
        <v>156</v>
      </c>
      <c r="E111" s="151" t="s">
        <v>107</v>
      </c>
    </row>
    <row r="112" spans="1:5">
      <c r="A112" s="150">
        <v>45393</v>
      </c>
      <c r="B112" s="151" t="s">
        <v>160</v>
      </c>
      <c r="C112" s="151">
        <v>30</v>
      </c>
      <c r="D112" s="151" t="s">
        <v>156</v>
      </c>
      <c r="E112" s="151" t="s">
        <v>107</v>
      </c>
    </row>
    <row r="113" spans="1:5">
      <c r="A113" s="150">
        <v>45394</v>
      </c>
      <c r="B113" s="151" t="s">
        <v>160</v>
      </c>
      <c r="C113" s="151">
        <v>30</v>
      </c>
      <c r="D113" s="151" t="s">
        <v>156</v>
      </c>
      <c r="E113" s="151" t="s">
        <v>107</v>
      </c>
    </row>
    <row r="114" spans="1:5">
      <c r="A114" s="150">
        <v>45395</v>
      </c>
      <c r="B114" s="151" t="s">
        <v>160</v>
      </c>
      <c r="C114" s="151">
        <v>30</v>
      </c>
      <c r="D114" s="151" t="s">
        <v>156</v>
      </c>
      <c r="E114" s="151" t="s">
        <v>107</v>
      </c>
    </row>
    <row r="115" spans="1:5">
      <c r="A115" s="150">
        <v>45396</v>
      </c>
      <c r="B115" s="151" t="s">
        <v>160</v>
      </c>
      <c r="C115" s="151">
        <v>30</v>
      </c>
      <c r="D115" s="151" t="s">
        <v>156</v>
      </c>
      <c r="E115" s="151" t="s">
        <v>107</v>
      </c>
    </row>
    <row r="116" spans="1:5">
      <c r="A116" s="150">
        <v>45397</v>
      </c>
      <c r="B116" s="151" t="s">
        <v>160</v>
      </c>
      <c r="C116" s="151">
        <v>30</v>
      </c>
      <c r="D116" s="151" t="s">
        <v>156</v>
      </c>
      <c r="E116" s="151" t="s">
        <v>107</v>
      </c>
    </row>
    <row r="117" spans="1:5">
      <c r="A117" s="150">
        <v>45398</v>
      </c>
      <c r="B117" s="151" t="s">
        <v>160</v>
      </c>
      <c r="C117" s="151">
        <v>30</v>
      </c>
      <c r="D117" s="151" t="s">
        <v>156</v>
      </c>
      <c r="E117" s="151" t="s">
        <v>107</v>
      </c>
    </row>
    <row r="118" spans="1:5">
      <c r="A118" s="150">
        <v>45399</v>
      </c>
      <c r="B118" s="151" t="s">
        <v>160</v>
      </c>
      <c r="C118" s="151">
        <v>30</v>
      </c>
      <c r="D118" s="151" t="s">
        <v>156</v>
      </c>
      <c r="E118" s="151" t="s">
        <v>107</v>
      </c>
    </row>
    <row r="119" spans="1:5">
      <c r="A119" s="150">
        <v>45400</v>
      </c>
      <c r="B119" s="151" t="s">
        <v>160</v>
      </c>
      <c r="C119" s="151">
        <v>30</v>
      </c>
      <c r="D119" s="151" t="s">
        <v>156</v>
      </c>
      <c r="E119" s="151" t="s">
        <v>107</v>
      </c>
    </row>
    <row r="120" spans="1:5">
      <c r="A120" s="150">
        <v>45401</v>
      </c>
      <c r="B120" s="151" t="s">
        <v>160</v>
      </c>
      <c r="C120" s="151">
        <v>30</v>
      </c>
      <c r="D120" s="151" t="s">
        <v>156</v>
      </c>
      <c r="E120" s="151" t="s">
        <v>107</v>
      </c>
    </row>
    <row r="121" spans="1:5">
      <c r="A121" s="150">
        <v>45402</v>
      </c>
      <c r="B121" s="151" t="s">
        <v>160</v>
      </c>
      <c r="C121" s="151">
        <v>30</v>
      </c>
      <c r="D121" s="151" t="s">
        <v>156</v>
      </c>
      <c r="E121" s="151" t="s">
        <v>107</v>
      </c>
    </row>
    <row r="122" spans="1:5">
      <c r="A122" s="150">
        <v>45403</v>
      </c>
      <c r="B122" s="151" t="s">
        <v>160</v>
      </c>
      <c r="C122" s="151">
        <v>30</v>
      </c>
      <c r="D122" s="151" t="s">
        <v>156</v>
      </c>
      <c r="E122" s="151" t="s">
        <v>107</v>
      </c>
    </row>
    <row r="123" spans="1:5">
      <c r="A123" s="150">
        <v>45404</v>
      </c>
      <c r="B123" s="151" t="s">
        <v>160</v>
      </c>
      <c r="C123" s="151">
        <v>30</v>
      </c>
      <c r="D123" s="151" t="s">
        <v>156</v>
      </c>
      <c r="E123" s="151" t="s">
        <v>107</v>
      </c>
    </row>
    <row r="124" spans="1:5">
      <c r="A124" s="150">
        <v>45405</v>
      </c>
      <c r="B124" s="151" t="s">
        <v>160</v>
      </c>
      <c r="C124" s="151">
        <v>30</v>
      </c>
      <c r="D124" s="151" t="s">
        <v>156</v>
      </c>
      <c r="E124" s="151" t="s">
        <v>107</v>
      </c>
    </row>
    <row r="125" spans="1:5">
      <c r="A125" s="150">
        <v>45406</v>
      </c>
      <c r="B125" s="151" t="s">
        <v>160</v>
      </c>
      <c r="C125" s="151">
        <v>30</v>
      </c>
      <c r="D125" s="151" t="s">
        <v>156</v>
      </c>
      <c r="E125" s="151" t="s">
        <v>107</v>
      </c>
    </row>
    <row r="126" spans="1:5">
      <c r="A126" s="150">
        <v>45407</v>
      </c>
      <c r="B126" s="151" t="s">
        <v>160</v>
      </c>
      <c r="C126" s="151">
        <v>30</v>
      </c>
      <c r="D126" s="151" t="s">
        <v>156</v>
      </c>
      <c r="E126" s="151" t="s">
        <v>107</v>
      </c>
    </row>
    <row r="127" spans="1:5">
      <c r="A127" s="150">
        <v>45408</v>
      </c>
      <c r="B127" s="151" t="s">
        <v>160</v>
      </c>
      <c r="C127" s="151">
        <v>30</v>
      </c>
      <c r="D127" s="151" t="s">
        <v>156</v>
      </c>
      <c r="E127" s="151" t="s">
        <v>107</v>
      </c>
    </row>
    <row r="128" spans="1:5">
      <c r="A128" s="150">
        <v>45409</v>
      </c>
      <c r="B128" s="151" t="s">
        <v>160</v>
      </c>
      <c r="C128" s="151">
        <v>30</v>
      </c>
      <c r="D128" s="151" t="s">
        <v>156</v>
      </c>
      <c r="E128" s="151" t="s">
        <v>107</v>
      </c>
    </row>
    <row r="129" spans="1:5">
      <c r="A129" s="150">
        <v>45410</v>
      </c>
      <c r="B129" s="151" t="s">
        <v>160</v>
      </c>
      <c r="C129" s="151">
        <v>30</v>
      </c>
      <c r="D129" s="151" t="s">
        <v>156</v>
      </c>
      <c r="E129" s="151" t="s">
        <v>107</v>
      </c>
    </row>
    <row r="130" spans="1:5">
      <c r="A130" s="150">
        <v>45411</v>
      </c>
      <c r="B130" s="151" t="s">
        <v>160</v>
      </c>
      <c r="C130" s="151">
        <v>30</v>
      </c>
      <c r="D130" s="151" t="s">
        <v>156</v>
      </c>
      <c r="E130" s="151" t="s">
        <v>107</v>
      </c>
    </row>
    <row r="131" spans="1:5">
      <c r="A131" s="150">
        <v>45412</v>
      </c>
      <c r="B131" s="151" t="s">
        <v>160</v>
      </c>
      <c r="C131" s="151">
        <v>30</v>
      </c>
      <c r="D131" s="151" t="s">
        <v>156</v>
      </c>
      <c r="E131" s="151" t="s">
        <v>107</v>
      </c>
    </row>
    <row r="132" spans="1:5">
      <c r="A132" s="152">
        <v>45413</v>
      </c>
      <c r="B132" s="153" t="s">
        <v>160</v>
      </c>
      <c r="C132" s="153">
        <v>30</v>
      </c>
      <c r="D132" s="153" t="s">
        <v>156</v>
      </c>
      <c r="E132" s="153" t="s">
        <v>107</v>
      </c>
    </row>
    <row r="133" spans="1:5">
      <c r="A133" s="152">
        <v>45414</v>
      </c>
      <c r="B133" s="153" t="s">
        <v>160</v>
      </c>
      <c r="C133" s="153">
        <v>30</v>
      </c>
      <c r="D133" s="153" t="s">
        <v>156</v>
      </c>
      <c r="E133" s="153" t="s">
        <v>107</v>
      </c>
    </row>
    <row r="134" spans="1:5">
      <c r="A134" s="152">
        <v>45415</v>
      </c>
      <c r="B134" s="153" t="s">
        <v>160</v>
      </c>
      <c r="C134" s="153">
        <v>30</v>
      </c>
      <c r="D134" s="153" t="s">
        <v>156</v>
      </c>
      <c r="E134" s="153" t="s">
        <v>107</v>
      </c>
    </row>
    <row r="135" spans="1:5">
      <c r="A135" s="152">
        <v>45416</v>
      </c>
      <c r="B135" s="153" t="s">
        <v>160</v>
      </c>
      <c r="C135" s="153">
        <v>30</v>
      </c>
      <c r="D135" s="153" t="s">
        <v>156</v>
      </c>
      <c r="E135" s="153" t="s">
        <v>107</v>
      </c>
    </row>
    <row r="136" spans="1:5">
      <c r="A136" s="152">
        <v>45417</v>
      </c>
      <c r="B136" s="153" t="s">
        <v>160</v>
      </c>
      <c r="C136" s="153">
        <v>30</v>
      </c>
      <c r="D136" s="153" t="s">
        <v>156</v>
      </c>
      <c r="E136" s="153" t="s">
        <v>107</v>
      </c>
    </row>
    <row r="137" spans="1:5">
      <c r="A137" s="152">
        <v>45418</v>
      </c>
      <c r="B137" s="153" t="s">
        <v>160</v>
      </c>
      <c r="C137" s="153">
        <v>30</v>
      </c>
      <c r="D137" s="153" t="s">
        <v>156</v>
      </c>
      <c r="E137" s="153" t="s">
        <v>107</v>
      </c>
    </row>
    <row r="138" spans="1:5">
      <c r="A138" s="152">
        <v>45419</v>
      </c>
      <c r="B138" s="153" t="s">
        <v>160</v>
      </c>
      <c r="C138" s="153">
        <v>30</v>
      </c>
      <c r="D138" s="153" t="s">
        <v>156</v>
      </c>
      <c r="E138" s="153" t="s">
        <v>107</v>
      </c>
    </row>
    <row r="139" spans="1:5">
      <c r="A139" s="152">
        <v>45420</v>
      </c>
      <c r="B139" s="153" t="s">
        <v>160</v>
      </c>
      <c r="C139" s="153">
        <v>30</v>
      </c>
      <c r="D139" s="153" t="s">
        <v>156</v>
      </c>
      <c r="E139" s="153" t="s">
        <v>107</v>
      </c>
    </row>
    <row r="140" spans="1:5">
      <c r="A140" s="152">
        <v>45421</v>
      </c>
      <c r="B140" s="153" t="s">
        <v>160</v>
      </c>
      <c r="C140" s="153">
        <v>30</v>
      </c>
      <c r="D140" s="153" t="s">
        <v>156</v>
      </c>
      <c r="E140" s="153" t="s">
        <v>107</v>
      </c>
    </row>
    <row r="141" spans="1:5">
      <c r="A141" s="152">
        <v>45422</v>
      </c>
      <c r="B141" s="153" t="s">
        <v>160</v>
      </c>
      <c r="C141" s="153">
        <v>30</v>
      </c>
      <c r="D141" s="153" t="s">
        <v>156</v>
      </c>
      <c r="E141" s="153" t="s">
        <v>107</v>
      </c>
    </row>
    <row r="142" spans="1:5">
      <c r="A142" s="152">
        <v>45423</v>
      </c>
      <c r="B142" s="153" t="s">
        <v>160</v>
      </c>
      <c r="C142" s="153">
        <v>30</v>
      </c>
      <c r="D142" s="153" t="s">
        <v>156</v>
      </c>
      <c r="E142" s="153" t="s">
        <v>107</v>
      </c>
    </row>
    <row r="143" spans="1:5">
      <c r="A143" s="152">
        <v>45424</v>
      </c>
      <c r="B143" s="153" t="s">
        <v>160</v>
      </c>
      <c r="C143" s="153">
        <v>30</v>
      </c>
      <c r="D143" s="153" t="s">
        <v>156</v>
      </c>
      <c r="E143" s="153" t="s">
        <v>107</v>
      </c>
    </row>
    <row r="144" spans="1:5">
      <c r="A144" s="152">
        <v>45425</v>
      </c>
      <c r="B144" s="153" t="s">
        <v>160</v>
      </c>
      <c r="C144" s="153">
        <v>30</v>
      </c>
      <c r="D144" s="153" t="s">
        <v>156</v>
      </c>
      <c r="E144" s="153" t="s">
        <v>107</v>
      </c>
    </row>
    <row r="145" spans="1:5">
      <c r="A145" s="152">
        <v>45426</v>
      </c>
      <c r="B145" s="153" t="s">
        <v>160</v>
      </c>
      <c r="C145" s="153">
        <v>30</v>
      </c>
      <c r="D145" s="153" t="s">
        <v>156</v>
      </c>
      <c r="E145" s="153" t="s">
        <v>107</v>
      </c>
    </row>
    <row r="146" spans="1:5">
      <c r="A146" s="152">
        <v>45427</v>
      </c>
      <c r="B146" s="153" t="s">
        <v>160</v>
      </c>
      <c r="C146" s="153">
        <v>30</v>
      </c>
      <c r="D146" s="153" t="s">
        <v>156</v>
      </c>
      <c r="E146" s="153" t="s">
        <v>107</v>
      </c>
    </row>
    <row r="147" spans="1:5">
      <c r="A147" s="152">
        <v>45428</v>
      </c>
      <c r="B147" s="153" t="s">
        <v>160</v>
      </c>
      <c r="C147" s="153">
        <v>30</v>
      </c>
      <c r="D147" s="153" t="s">
        <v>156</v>
      </c>
      <c r="E147" s="153" t="s">
        <v>107</v>
      </c>
    </row>
    <row r="148" spans="1:5">
      <c r="A148" s="152">
        <v>45429</v>
      </c>
      <c r="B148" s="153" t="s">
        <v>160</v>
      </c>
      <c r="C148" s="153">
        <v>30</v>
      </c>
      <c r="D148" s="153" t="s">
        <v>156</v>
      </c>
      <c r="E148" s="153" t="s">
        <v>107</v>
      </c>
    </row>
    <row r="149" spans="1:5">
      <c r="A149" s="152">
        <v>45430</v>
      </c>
      <c r="B149" s="153" t="s">
        <v>160</v>
      </c>
      <c r="C149" s="153">
        <v>30</v>
      </c>
      <c r="D149" s="153" t="s">
        <v>156</v>
      </c>
      <c r="E149" s="153" t="s">
        <v>107</v>
      </c>
    </row>
    <row r="150" spans="1:5">
      <c r="A150" s="152">
        <v>45431</v>
      </c>
      <c r="B150" s="153" t="s">
        <v>160</v>
      </c>
      <c r="C150" s="153">
        <v>30</v>
      </c>
      <c r="D150" s="153" t="s">
        <v>156</v>
      </c>
      <c r="E150" s="153" t="s">
        <v>107</v>
      </c>
    </row>
    <row r="151" spans="1:5">
      <c r="A151" s="152">
        <v>45432</v>
      </c>
      <c r="B151" s="153" t="s">
        <v>160</v>
      </c>
      <c r="C151" s="153">
        <v>30</v>
      </c>
      <c r="D151" s="153" t="s">
        <v>156</v>
      </c>
      <c r="E151" s="153" t="s">
        <v>107</v>
      </c>
    </row>
    <row r="152" spans="1:5">
      <c r="A152" s="152">
        <v>45433</v>
      </c>
      <c r="B152" s="153" t="s">
        <v>160</v>
      </c>
      <c r="C152" s="153">
        <v>30</v>
      </c>
      <c r="D152" s="153" t="s">
        <v>156</v>
      </c>
      <c r="E152" s="153" t="s">
        <v>107</v>
      </c>
    </row>
    <row r="153" spans="1:5">
      <c r="A153" s="152">
        <v>45434</v>
      </c>
      <c r="B153" s="153" t="s">
        <v>160</v>
      </c>
      <c r="C153" s="153">
        <v>30</v>
      </c>
      <c r="D153" s="153" t="s">
        <v>156</v>
      </c>
      <c r="E153" s="153" t="s">
        <v>107</v>
      </c>
    </row>
    <row r="154" spans="1:5">
      <c r="A154" s="152">
        <v>45435</v>
      </c>
      <c r="B154" s="153" t="s">
        <v>160</v>
      </c>
      <c r="C154" s="153">
        <v>30</v>
      </c>
      <c r="D154" s="153" t="s">
        <v>156</v>
      </c>
      <c r="E154" s="153" t="s">
        <v>107</v>
      </c>
    </row>
    <row r="155" spans="1:5">
      <c r="A155" s="152">
        <v>45436</v>
      </c>
      <c r="B155" s="153" t="s">
        <v>160</v>
      </c>
      <c r="C155" s="153">
        <v>30</v>
      </c>
      <c r="D155" s="153" t="s">
        <v>156</v>
      </c>
      <c r="E155" s="153" t="s">
        <v>107</v>
      </c>
    </row>
    <row r="156" spans="1:5">
      <c r="A156" s="152">
        <v>45437</v>
      </c>
      <c r="B156" s="153" t="s">
        <v>160</v>
      </c>
      <c r="C156" s="153">
        <v>30</v>
      </c>
      <c r="D156" s="153" t="s">
        <v>156</v>
      </c>
      <c r="E156" s="153" t="s">
        <v>107</v>
      </c>
    </row>
    <row r="157" spans="1:5">
      <c r="A157" s="152">
        <v>45438</v>
      </c>
      <c r="B157" s="153" t="s">
        <v>160</v>
      </c>
      <c r="C157" s="153">
        <v>30</v>
      </c>
      <c r="D157" s="153" t="s">
        <v>156</v>
      </c>
      <c r="E157" s="153" t="s">
        <v>107</v>
      </c>
    </row>
    <row r="158" spans="1:5">
      <c r="A158" s="152">
        <v>45439</v>
      </c>
      <c r="B158" s="153" t="s">
        <v>160</v>
      </c>
      <c r="C158" s="153">
        <v>30</v>
      </c>
      <c r="D158" s="153" t="s">
        <v>156</v>
      </c>
      <c r="E158" s="153" t="s">
        <v>107</v>
      </c>
    </row>
    <row r="159" spans="1:5">
      <c r="A159" s="152">
        <v>45440</v>
      </c>
      <c r="B159" s="153" t="s">
        <v>160</v>
      </c>
      <c r="C159" s="153">
        <v>30</v>
      </c>
      <c r="D159" s="153" t="s">
        <v>156</v>
      </c>
      <c r="E159" s="153" t="s">
        <v>107</v>
      </c>
    </row>
    <row r="160" spans="1:5" ht="30">
      <c r="A160" s="152">
        <v>45441</v>
      </c>
      <c r="B160" s="258" t="s">
        <v>132</v>
      </c>
      <c r="C160" s="258" t="s">
        <v>132</v>
      </c>
      <c r="D160" s="258" t="s">
        <v>132</v>
      </c>
      <c r="E160" s="259" t="s">
        <v>522</v>
      </c>
    </row>
    <row r="161" spans="1:5">
      <c r="A161" s="152">
        <v>45442</v>
      </c>
      <c r="B161" s="153" t="s">
        <v>160</v>
      </c>
      <c r="C161" s="153">
        <v>30</v>
      </c>
      <c r="D161" s="153" t="s">
        <v>156</v>
      </c>
      <c r="E161" s="153" t="s">
        <v>107</v>
      </c>
    </row>
    <row r="162" spans="1:5">
      <c r="A162" s="152">
        <v>45443</v>
      </c>
      <c r="B162" s="153" t="s">
        <v>160</v>
      </c>
      <c r="C162" s="153">
        <v>30</v>
      </c>
      <c r="D162" s="153" t="s">
        <v>156</v>
      </c>
      <c r="E162" s="153" t="s">
        <v>107</v>
      </c>
    </row>
    <row r="163" spans="1:5">
      <c r="A163" s="154">
        <v>45444</v>
      </c>
      <c r="B163" s="100" t="s">
        <v>132</v>
      </c>
      <c r="C163" s="100" t="s">
        <v>132</v>
      </c>
      <c r="D163" s="100" t="s">
        <v>132</v>
      </c>
      <c r="E163" s="100" t="s">
        <v>523</v>
      </c>
    </row>
    <row r="164" spans="1:5">
      <c r="A164" s="154">
        <v>45445</v>
      </c>
      <c r="B164" s="100" t="s">
        <v>160</v>
      </c>
      <c r="C164" s="100">
        <v>30</v>
      </c>
      <c r="D164" s="100" t="s">
        <v>156</v>
      </c>
      <c r="E164" s="100" t="s">
        <v>107</v>
      </c>
    </row>
    <row r="165" spans="1:5">
      <c r="A165" s="154">
        <v>45446</v>
      </c>
      <c r="B165" s="100" t="s">
        <v>160</v>
      </c>
      <c r="C165" s="100">
        <v>30</v>
      </c>
      <c r="D165" s="100" t="s">
        <v>156</v>
      </c>
      <c r="E165" s="100" t="s">
        <v>107</v>
      </c>
    </row>
    <row r="166" spans="1:5">
      <c r="A166" s="154">
        <v>45447</v>
      </c>
      <c r="B166" s="100" t="s">
        <v>160</v>
      </c>
      <c r="C166" s="100">
        <v>30</v>
      </c>
      <c r="D166" s="100" t="s">
        <v>156</v>
      </c>
      <c r="E166" s="100" t="s">
        <v>107</v>
      </c>
    </row>
    <row r="167" spans="1:5">
      <c r="A167" s="154">
        <v>45448</v>
      </c>
      <c r="B167" s="100" t="s">
        <v>160</v>
      </c>
      <c r="C167" s="100">
        <v>30</v>
      </c>
      <c r="D167" s="100" t="s">
        <v>156</v>
      </c>
      <c r="E167" s="100" t="s">
        <v>107</v>
      </c>
    </row>
    <row r="168" spans="1:5">
      <c r="A168" s="154">
        <v>45449</v>
      </c>
      <c r="B168" s="100" t="s">
        <v>160</v>
      </c>
      <c r="C168" s="100">
        <v>30</v>
      </c>
      <c r="D168" s="100" t="s">
        <v>156</v>
      </c>
      <c r="E168" s="100" t="s">
        <v>107</v>
      </c>
    </row>
    <row r="169" spans="1:5">
      <c r="A169" s="154">
        <v>45450</v>
      </c>
      <c r="B169" s="100" t="s">
        <v>132</v>
      </c>
      <c r="C169" s="100" t="s">
        <v>132</v>
      </c>
      <c r="D169" s="100" t="s">
        <v>132</v>
      </c>
      <c r="E169" s="100" t="s">
        <v>526</v>
      </c>
    </row>
    <row r="170" spans="1:5">
      <c r="A170" s="154">
        <v>45451</v>
      </c>
      <c r="B170" s="100" t="s">
        <v>160</v>
      </c>
      <c r="C170" s="100">
        <v>30</v>
      </c>
      <c r="D170" s="100" t="s">
        <v>156</v>
      </c>
      <c r="E170" s="100" t="s">
        <v>107</v>
      </c>
    </row>
    <row r="171" spans="1:5">
      <c r="A171" s="154">
        <v>45452</v>
      </c>
      <c r="B171" s="100" t="s">
        <v>160</v>
      </c>
      <c r="C171" s="100">
        <v>30</v>
      </c>
      <c r="D171" s="100" t="s">
        <v>156</v>
      </c>
      <c r="E171" s="100" t="s">
        <v>107</v>
      </c>
    </row>
    <row r="172" spans="1:5">
      <c r="A172" s="154">
        <v>45453</v>
      </c>
      <c r="B172" s="100" t="s">
        <v>160</v>
      </c>
      <c r="C172" s="100">
        <v>30</v>
      </c>
      <c r="D172" s="100" t="s">
        <v>156</v>
      </c>
      <c r="E172" s="100" t="s">
        <v>107</v>
      </c>
    </row>
    <row r="173" spans="1:5">
      <c r="A173" s="154">
        <v>45454</v>
      </c>
      <c r="B173" s="100" t="s">
        <v>160</v>
      </c>
      <c r="C173" s="100">
        <v>30</v>
      </c>
      <c r="D173" s="100" t="s">
        <v>156</v>
      </c>
      <c r="E173" s="100" t="s">
        <v>107</v>
      </c>
    </row>
    <row r="174" spans="1:5">
      <c r="A174" s="154">
        <v>45455</v>
      </c>
      <c r="B174" s="100" t="s">
        <v>160</v>
      </c>
      <c r="C174" s="100">
        <v>30</v>
      </c>
      <c r="D174" s="100" t="s">
        <v>156</v>
      </c>
      <c r="E174" s="100" t="s">
        <v>107</v>
      </c>
    </row>
    <row r="175" spans="1:5">
      <c r="A175" s="154">
        <v>45456</v>
      </c>
      <c r="B175" s="100" t="s">
        <v>160</v>
      </c>
      <c r="C175" s="100">
        <v>30</v>
      </c>
      <c r="D175" s="100" t="s">
        <v>156</v>
      </c>
      <c r="E175" s="100" t="s">
        <v>107</v>
      </c>
    </row>
    <row r="176" spans="1:5">
      <c r="A176" s="154">
        <v>45457</v>
      </c>
      <c r="B176" s="100" t="s">
        <v>160</v>
      </c>
      <c r="C176" s="100">
        <v>30</v>
      </c>
      <c r="D176" s="100" t="s">
        <v>156</v>
      </c>
      <c r="E176" s="100" t="s">
        <v>107</v>
      </c>
    </row>
    <row r="177" spans="1:5">
      <c r="A177" s="154">
        <v>45458</v>
      </c>
      <c r="B177" s="100" t="s">
        <v>160</v>
      </c>
      <c r="C177" s="100">
        <v>30</v>
      </c>
      <c r="D177" s="100" t="s">
        <v>156</v>
      </c>
      <c r="E177" s="100" t="s">
        <v>107</v>
      </c>
    </row>
    <row r="178" spans="1:5">
      <c r="A178" s="154">
        <v>45459</v>
      </c>
      <c r="B178" s="100" t="s">
        <v>160</v>
      </c>
      <c r="C178" s="100">
        <v>30</v>
      </c>
      <c r="D178" s="100" t="s">
        <v>156</v>
      </c>
      <c r="E178" s="100" t="s">
        <v>107</v>
      </c>
    </row>
    <row r="179" spans="1:5">
      <c r="A179" s="154">
        <v>45460</v>
      </c>
      <c r="B179" s="100" t="s">
        <v>160</v>
      </c>
      <c r="C179" s="100">
        <v>30</v>
      </c>
      <c r="D179" s="100" t="s">
        <v>156</v>
      </c>
      <c r="E179" s="100" t="s">
        <v>107</v>
      </c>
    </row>
    <row r="180" spans="1:5">
      <c r="A180" s="154">
        <v>45461</v>
      </c>
      <c r="B180" s="100" t="s">
        <v>160</v>
      </c>
      <c r="C180" s="100">
        <v>30</v>
      </c>
      <c r="D180" s="100" t="s">
        <v>156</v>
      </c>
      <c r="E180" s="100" t="s">
        <v>107</v>
      </c>
    </row>
    <row r="181" spans="1:5">
      <c r="A181" s="154">
        <v>45462</v>
      </c>
      <c r="B181" s="100" t="s">
        <v>160</v>
      </c>
      <c r="C181" s="100">
        <v>30</v>
      </c>
      <c r="D181" s="100" t="s">
        <v>156</v>
      </c>
      <c r="E181" s="100" t="s">
        <v>107</v>
      </c>
    </row>
    <row r="182" spans="1:5">
      <c r="A182" s="154">
        <v>45463</v>
      </c>
      <c r="B182" s="100" t="s">
        <v>160</v>
      </c>
      <c r="C182" s="100">
        <v>30</v>
      </c>
      <c r="D182" s="100" t="s">
        <v>156</v>
      </c>
      <c r="E182" s="100" t="s">
        <v>107</v>
      </c>
    </row>
    <row r="183" spans="1:5">
      <c r="A183" s="154">
        <v>45464</v>
      </c>
      <c r="B183" s="100" t="s">
        <v>160</v>
      </c>
      <c r="C183" s="100">
        <v>30</v>
      </c>
      <c r="D183" s="100" t="s">
        <v>156</v>
      </c>
      <c r="E183" s="100" t="s">
        <v>107</v>
      </c>
    </row>
    <row r="184" spans="1:5">
      <c r="A184" s="154">
        <v>45465</v>
      </c>
      <c r="B184" s="100" t="s">
        <v>160</v>
      </c>
      <c r="C184" s="100">
        <v>30</v>
      </c>
      <c r="D184" s="100" t="s">
        <v>156</v>
      </c>
      <c r="E184" s="100" t="s">
        <v>107</v>
      </c>
    </row>
    <row r="185" spans="1:5">
      <c r="A185" s="154">
        <v>45466</v>
      </c>
      <c r="B185" s="100" t="s">
        <v>160</v>
      </c>
      <c r="C185" s="100">
        <v>30</v>
      </c>
      <c r="D185" s="100" t="s">
        <v>156</v>
      </c>
      <c r="E185" s="100" t="s">
        <v>107</v>
      </c>
    </row>
    <row r="186" spans="1:5">
      <c r="A186" s="154">
        <v>45467</v>
      </c>
      <c r="B186" s="100" t="s">
        <v>160</v>
      </c>
      <c r="C186" s="100">
        <v>30</v>
      </c>
      <c r="D186" s="100" t="s">
        <v>156</v>
      </c>
      <c r="E186" s="100" t="s">
        <v>107</v>
      </c>
    </row>
    <row r="187" spans="1:5">
      <c r="A187" s="154">
        <v>45468</v>
      </c>
      <c r="B187" s="100" t="s">
        <v>160</v>
      </c>
      <c r="C187" s="100">
        <v>30</v>
      </c>
      <c r="D187" s="100" t="s">
        <v>156</v>
      </c>
      <c r="E187" s="100" t="s">
        <v>107</v>
      </c>
    </row>
    <row r="188" spans="1:5">
      <c r="A188" s="154">
        <v>45469</v>
      </c>
      <c r="B188" s="100" t="s">
        <v>160</v>
      </c>
      <c r="C188" s="100">
        <v>30</v>
      </c>
      <c r="D188" s="100" t="s">
        <v>156</v>
      </c>
      <c r="E188" s="100" t="s">
        <v>107</v>
      </c>
    </row>
    <row r="189" spans="1:5">
      <c r="A189" s="154">
        <v>45470</v>
      </c>
      <c r="B189" s="100" t="s">
        <v>160</v>
      </c>
      <c r="C189" s="100">
        <v>30</v>
      </c>
      <c r="D189" s="100" t="s">
        <v>156</v>
      </c>
      <c r="E189" s="100" t="s">
        <v>107</v>
      </c>
    </row>
    <row r="190" spans="1:5">
      <c r="A190" s="154">
        <v>45471</v>
      </c>
      <c r="B190" s="100" t="s">
        <v>160</v>
      </c>
      <c r="C190" s="100">
        <v>30</v>
      </c>
      <c r="D190" s="100" t="s">
        <v>156</v>
      </c>
      <c r="E190" s="100" t="s">
        <v>107</v>
      </c>
    </row>
    <row r="191" spans="1:5">
      <c r="A191" s="154">
        <v>45472</v>
      </c>
      <c r="B191" s="100" t="s">
        <v>160</v>
      </c>
      <c r="C191" s="100">
        <v>30</v>
      </c>
      <c r="D191" s="100" t="s">
        <v>156</v>
      </c>
      <c r="E191" s="100" t="s">
        <v>107</v>
      </c>
    </row>
    <row r="192" spans="1:5">
      <c r="A192" s="154">
        <v>45473</v>
      </c>
      <c r="B192" s="100" t="s">
        <v>160</v>
      </c>
      <c r="C192" s="100">
        <v>30</v>
      </c>
      <c r="D192" s="100" t="s">
        <v>156</v>
      </c>
      <c r="E192" s="100" t="s">
        <v>107</v>
      </c>
    </row>
    <row r="193" spans="1:5">
      <c r="A193" s="145">
        <v>45474</v>
      </c>
      <c r="B193" s="73" t="s">
        <v>160</v>
      </c>
      <c r="C193" s="73">
        <v>30</v>
      </c>
      <c r="D193" s="73" t="s">
        <v>156</v>
      </c>
      <c r="E193" s="73" t="s">
        <v>107</v>
      </c>
    </row>
    <row r="194" spans="1:5">
      <c r="A194" s="145">
        <v>45475</v>
      </c>
      <c r="B194" s="73" t="s">
        <v>160</v>
      </c>
      <c r="C194" s="73">
        <v>30</v>
      </c>
      <c r="D194" s="73" t="s">
        <v>156</v>
      </c>
      <c r="E194" s="73" t="s">
        <v>107</v>
      </c>
    </row>
    <row r="195" spans="1:5">
      <c r="A195" s="145">
        <v>45476</v>
      </c>
      <c r="B195" s="73" t="s">
        <v>160</v>
      </c>
      <c r="C195" s="73">
        <v>30</v>
      </c>
      <c r="D195" s="73" t="s">
        <v>156</v>
      </c>
      <c r="E195" s="73" t="s">
        <v>107</v>
      </c>
    </row>
    <row r="196" spans="1:5">
      <c r="A196" s="145">
        <v>45477</v>
      </c>
      <c r="B196" s="73" t="s">
        <v>160</v>
      </c>
      <c r="C196" s="73">
        <v>30</v>
      </c>
      <c r="D196" s="73" t="s">
        <v>156</v>
      </c>
      <c r="E196" s="73" t="s">
        <v>107</v>
      </c>
    </row>
    <row r="197" spans="1:5">
      <c r="A197" s="145">
        <v>45478</v>
      </c>
      <c r="B197" s="73" t="s">
        <v>160</v>
      </c>
      <c r="C197" s="73">
        <v>30</v>
      </c>
      <c r="D197" s="73" t="s">
        <v>156</v>
      </c>
      <c r="E197" s="73" t="s">
        <v>107</v>
      </c>
    </row>
    <row r="198" spans="1:5">
      <c r="A198" s="145">
        <v>45479</v>
      </c>
      <c r="B198" s="73" t="s">
        <v>160</v>
      </c>
      <c r="C198" s="73">
        <v>30</v>
      </c>
      <c r="D198" s="73" t="s">
        <v>156</v>
      </c>
      <c r="E198" s="73" t="s">
        <v>107</v>
      </c>
    </row>
    <row r="199" spans="1:5">
      <c r="A199" s="145">
        <v>45480</v>
      </c>
      <c r="B199" s="73" t="s">
        <v>160</v>
      </c>
      <c r="C199" s="73">
        <v>30</v>
      </c>
      <c r="D199" s="73" t="s">
        <v>156</v>
      </c>
      <c r="E199" s="73" t="s">
        <v>107</v>
      </c>
    </row>
    <row r="200" spans="1:5">
      <c r="A200" s="145">
        <v>45481</v>
      </c>
      <c r="B200" s="73" t="s">
        <v>160</v>
      </c>
      <c r="C200" s="73">
        <v>30</v>
      </c>
      <c r="D200" s="73" t="s">
        <v>156</v>
      </c>
      <c r="E200" s="73" t="s">
        <v>107</v>
      </c>
    </row>
    <row r="201" spans="1:5">
      <c r="A201" s="145">
        <v>45482</v>
      </c>
      <c r="B201" s="73" t="s">
        <v>160</v>
      </c>
      <c r="C201" s="73">
        <v>30</v>
      </c>
      <c r="D201" s="73" t="s">
        <v>156</v>
      </c>
      <c r="E201" s="73" t="s">
        <v>107</v>
      </c>
    </row>
    <row r="202" spans="1:5">
      <c r="A202" s="145">
        <v>45483</v>
      </c>
      <c r="B202" s="73" t="s">
        <v>160</v>
      </c>
      <c r="C202" s="73">
        <v>30</v>
      </c>
      <c r="D202" s="73" t="s">
        <v>156</v>
      </c>
      <c r="E202" s="73" t="s">
        <v>107</v>
      </c>
    </row>
    <row r="203" spans="1:5">
      <c r="A203" s="145">
        <v>45484</v>
      </c>
      <c r="B203" s="73" t="s">
        <v>160</v>
      </c>
      <c r="C203" s="73">
        <v>30</v>
      </c>
      <c r="D203" s="73" t="s">
        <v>156</v>
      </c>
      <c r="E203" s="73" t="s">
        <v>107</v>
      </c>
    </row>
    <row r="204" spans="1:5">
      <c r="A204" s="145">
        <v>45485</v>
      </c>
      <c r="B204" s="73" t="s">
        <v>160</v>
      </c>
      <c r="C204" s="73">
        <v>30</v>
      </c>
      <c r="D204" s="73" t="s">
        <v>156</v>
      </c>
      <c r="E204" s="73" t="s">
        <v>107</v>
      </c>
    </row>
    <row r="205" spans="1:5">
      <c r="A205" s="145">
        <v>45486</v>
      </c>
      <c r="B205" s="73" t="s">
        <v>160</v>
      </c>
      <c r="C205" s="73">
        <v>30</v>
      </c>
      <c r="D205" s="73" t="s">
        <v>156</v>
      </c>
      <c r="E205" s="73" t="s">
        <v>107</v>
      </c>
    </row>
    <row r="206" spans="1:5">
      <c r="A206" s="145">
        <v>45487</v>
      </c>
      <c r="B206" s="74" t="s">
        <v>132</v>
      </c>
      <c r="C206" s="74" t="s">
        <v>132</v>
      </c>
      <c r="D206" s="74" t="s">
        <v>132</v>
      </c>
      <c r="E206" s="73" t="s">
        <v>558</v>
      </c>
    </row>
    <row r="207" spans="1:5">
      <c r="A207" s="145">
        <v>45488</v>
      </c>
      <c r="B207" s="73" t="s">
        <v>160</v>
      </c>
      <c r="C207" s="73">
        <v>30</v>
      </c>
      <c r="D207" s="73" t="s">
        <v>156</v>
      </c>
      <c r="E207" s="73" t="s">
        <v>107</v>
      </c>
    </row>
    <row r="208" spans="1:5">
      <c r="A208" s="145">
        <v>45489</v>
      </c>
      <c r="B208" s="73" t="s">
        <v>160</v>
      </c>
      <c r="C208" s="73">
        <v>30</v>
      </c>
      <c r="D208" s="73" t="s">
        <v>156</v>
      </c>
      <c r="E208" s="73" t="s">
        <v>107</v>
      </c>
    </row>
    <row r="209" spans="1:5">
      <c r="A209" s="145">
        <v>45490</v>
      </c>
      <c r="B209" s="73" t="s">
        <v>160</v>
      </c>
      <c r="C209" s="73">
        <v>30</v>
      </c>
      <c r="D209" s="73" t="s">
        <v>156</v>
      </c>
      <c r="E209" s="73" t="s">
        <v>107</v>
      </c>
    </row>
    <row r="210" spans="1:5">
      <c r="A210" s="145">
        <v>45491</v>
      </c>
      <c r="B210" s="73" t="s">
        <v>160</v>
      </c>
      <c r="C210" s="73">
        <v>30</v>
      </c>
      <c r="D210" s="73" t="s">
        <v>156</v>
      </c>
      <c r="E210" s="73" t="s">
        <v>107</v>
      </c>
    </row>
    <row r="211" spans="1:5">
      <c r="A211" s="145">
        <v>45492</v>
      </c>
      <c r="B211" s="73" t="s">
        <v>160</v>
      </c>
      <c r="C211" s="73">
        <v>30</v>
      </c>
      <c r="D211" s="73" t="s">
        <v>156</v>
      </c>
      <c r="E211" s="73" t="s">
        <v>107</v>
      </c>
    </row>
    <row r="212" spans="1:5">
      <c r="A212" s="145">
        <v>45493</v>
      </c>
      <c r="B212" s="73" t="s">
        <v>160</v>
      </c>
      <c r="C212" s="73">
        <v>30</v>
      </c>
      <c r="D212" s="73" t="s">
        <v>156</v>
      </c>
      <c r="E212" s="73" t="s">
        <v>107</v>
      </c>
    </row>
    <row r="213" spans="1:5">
      <c r="A213" s="145">
        <v>45494</v>
      </c>
      <c r="B213" s="73" t="s">
        <v>160</v>
      </c>
      <c r="C213" s="73">
        <v>30</v>
      </c>
      <c r="D213" s="73" t="s">
        <v>156</v>
      </c>
      <c r="E213" s="73" t="s">
        <v>107</v>
      </c>
    </row>
    <row r="214" spans="1:5">
      <c r="A214" s="145">
        <v>45495</v>
      </c>
      <c r="B214" s="73" t="s">
        <v>160</v>
      </c>
      <c r="C214" s="73">
        <v>30</v>
      </c>
      <c r="D214" s="73" t="s">
        <v>156</v>
      </c>
      <c r="E214" s="73" t="s">
        <v>107</v>
      </c>
    </row>
    <row r="215" spans="1:5">
      <c r="A215" s="145">
        <v>45496</v>
      </c>
      <c r="B215" s="73" t="s">
        <v>160</v>
      </c>
      <c r="C215" s="73">
        <v>30</v>
      </c>
      <c r="D215" s="73" t="s">
        <v>156</v>
      </c>
      <c r="E215" s="73" t="s">
        <v>107</v>
      </c>
    </row>
    <row r="216" spans="1:5">
      <c r="A216" s="145">
        <v>45497</v>
      </c>
      <c r="B216" s="73" t="s">
        <v>160</v>
      </c>
      <c r="C216" s="73">
        <v>30</v>
      </c>
      <c r="D216" s="73" t="s">
        <v>156</v>
      </c>
      <c r="E216" s="73" t="s">
        <v>107</v>
      </c>
    </row>
    <row r="217" spans="1:5">
      <c r="A217" s="145">
        <v>45498</v>
      </c>
      <c r="B217" s="73" t="s">
        <v>160</v>
      </c>
      <c r="C217" s="73">
        <v>30</v>
      </c>
      <c r="D217" s="73" t="s">
        <v>156</v>
      </c>
      <c r="E217" s="73" t="s">
        <v>107</v>
      </c>
    </row>
    <row r="218" spans="1:5">
      <c r="A218" s="145">
        <v>45499</v>
      </c>
      <c r="B218" s="73" t="s">
        <v>160</v>
      </c>
      <c r="C218" s="73">
        <v>30</v>
      </c>
      <c r="D218" s="73" t="s">
        <v>156</v>
      </c>
      <c r="E218" s="73" t="s">
        <v>107</v>
      </c>
    </row>
    <row r="219" spans="1:5">
      <c r="A219" s="145">
        <v>45500</v>
      </c>
      <c r="B219" s="73" t="s">
        <v>160</v>
      </c>
      <c r="C219" s="73">
        <v>30</v>
      </c>
      <c r="D219" s="73" t="s">
        <v>156</v>
      </c>
      <c r="E219" s="73" t="s">
        <v>107</v>
      </c>
    </row>
    <row r="220" spans="1:5">
      <c r="A220" s="145">
        <v>45501</v>
      </c>
      <c r="B220" s="73" t="s">
        <v>160</v>
      </c>
      <c r="C220" s="73">
        <v>30</v>
      </c>
      <c r="D220" s="73" t="s">
        <v>156</v>
      </c>
      <c r="E220" s="73" t="s">
        <v>107</v>
      </c>
    </row>
    <row r="221" spans="1:5">
      <c r="A221" s="145">
        <v>45502</v>
      </c>
      <c r="B221" s="73" t="s">
        <v>160</v>
      </c>
      <c r="C221" s="73">
        <v>30</v>
      </c>
      <c r="D221" s="73" t="s">
        <v>156</v>
      </c>
      <c r="E221" s="73" t="s">
        <v>107</v>
      </c>
    </row>
    <row r="222" spans="1:5">
      <c r="A222" s="145">
        <v>45503</v>
      </c>
      <c r="B222" s="73" t="s">
        <v>160</v>
      </c>
      <c r="C222" s="73">
        <v>30</v>
      </c>
      <c r="D222" s="73" t="s">
        <v>156</v>
      </c>
      <c r="E222" s="73" t="s">
        <v>107</v>
      </c>
    </row>
    <row r="223" spans="1:5">
      <c r="A223" s="145">
        <v>45504</v>
      </c>
      <c r="B223" s="73" t="s">
        <v>160</v>
      </c>
      <c r="C223" s="73">
        <v>30</v>
      </c>
      <c r="D223" s="73" t="s">
        <v>156</v>
      </c>
      <c r="E223" s="73" t="s">
        <v>107</v>
      </c>
    </row>
    <row r="224" spans="1:5">
      <c r="A224" s="146">
        <v>45505</v>
      </c>
      <c r="B224" s="75" t="s">
        <v>160</v>
      </c>
      <c r="C224" s="75">
        <v>30</v>
      </c>
      <c r="D224" s="75" t="s">
        <v>156</v>
      </c>
      <c r="E224" s="75" t="s">
        <v>107</v>
      </c>
    </row>
    <row r="225" spans="1:5">
      <c r="A225" s="146">
        <v>45506</v>
      </c>
      <c r="B225" s="75" t="s">
        <v>160</v>
      </c>
      <c r="C225" s="75">
        <v>30</v>
      </c>
      <c r="D225" s="75" t="s">
        <v>156</v>
      </c>
      <c r="E225" s="75" t="s">
        <v>107</v>
      </c>
    </row>
    <row r="226" spans="1:5">
      <c r="A226" s="146">
        <v>45507</v>
      </c>
      <c r="B226" s="75" t="s">
        <v>160</v>
      </c>
      <c r="C226" s="75">
        <v>30</v>
      </c>
      <c r="D226" s="75" t="s">
        <v>156</v>
      </c>
      <c r="E226" s="75" t="s">
        <v>107</v>
      </c>
    </row>
    <row r="227" spans="1:5">
      <c r="A227" s="146">
        <v>45508</v>
      </c>
      <c r="B227" s="75"/>
      <c r="C227" s="75"/>
      <c r="D227" s="75"/>
      <c r="E227" s="75"/>
    </row>
    <row r="228" spans="1:5">
      <c r="A228" s="146">
        <v>45509</v>
      </c>
      <c r="B228" s="75"/>
      <c r="C228" s="75"/>
      <c r="D228" s="75"/>
      <c r="E228" s="75"/>
    </row>
    <row r="229" spans="1:5">
      <c r="A229" s="146">
        <v>45510</v>
      </c>
      <c r="B229" s="75"/>
      <c r="C229" s="75"/>
      <c r="D229" s="75"/>
      <c r="E229" s="75"/>
    </row>
    <row r="230" spans="1:5">
      <c r="A230" s="146">
        <v>45511</v>
      </c>
      <c r="B230" s="75"/>
      <c r="C230" s="75"/>
      <c r="D230" s="75"/>
      <c r="E230" s="75"/>
    </row>
    <row r="231" spans="1:5">
      <c r="A231" s="146">
        <v>45512</v>
      </c>
      <c r="B231" s="75"/>
      <c r="C231" s="75"/>
      <c r="D231" s="75"/>
      <c r="E231" s="75"/>
    </row>
    <row r="232" spans="1:5">
      <c r="A232" s="146">
        <v>45513</v>
      </c>
      <c r="B232" s="75"/>
      <c r="C232" s="75"/>
      <c r="D232" s="75"/>
      <c r="E232" s="75"/>
    </row>
    <row r="233" spans="1:5">
      <c r="A233" s="146">
        <v>45514</v>
      </c>
      <c r="B233" s="75"/>
      <c r="C233" s="75"/>
      <c r="D233" s="75"/>
      <c r="E233" s="75"/>
    </row>
    <row r="234" spans="1:5">
      <c r="A234" s="146">
        <v>45515</v>
      </c>
      <c r="B234" s="75"/>
      <c r="C234" s="75"/>
      <c r="D234" s="75"/>
      <c r="E234" s="75"/>
    </row>
    <row r="235" spans="1:5">
      <c r="A235" s="146">
        <v>45516</v>
      </c>
      <c r="B235" s="75"/>
      <c r="C235" s="75"/>
      <c r="D235" s="75"/>
      <c r="E235" s="75"/>
    </row>
    <row r="236" spans="1:5">
      <c r="A236" s="146">
        <v>45517</v>
      </c>
      <c r="B236" s="75"/>
      <c r="C236" s="75"/>
      <c r="D236" s="75"/>
      <c r="E236" s="75"/>
    </row>
    <row r="237" spans="1:5">
      <c r="A237" s="146">
        <v>45518</v>
      </c>
      <c r="B237" s="75"/>
      <c r="C237" s="75"/>
      <c r="D237" s="75"/>
      <c r="E237" s="75"/>
    </row>
    <row r="238" spans="1:5">
      <c r="A238" s="146">
        <v>45519</v>
      </c>
      <c r="B238" s="75"/>
      <c r="C238" s="75"/>
      <c r="D238" s="75"/>
      <c r="E238" s="75"/>
    </row>
    <row r="239" spans="1:5">
      <c r="A239" s="146">
        <v>45520</v>
      </c>
      <c r="B239" s="75"/>
      <c r="C239" s="75"/>
      <c r="D239" s="75"/>
      <c r="E239" s="75"/>
    </row>
    <row r="240" spans="1:5">
      <c r="A240" s="146">
        <v>45521</v>
      </c>
      <c r="B240" s="75"/>
      <c r="C240" s="75"/>
      <c r="D240" s="75"/>
      <c r="E240" s="75"/>
    </row>
    <row r="241" spans="1:5">
      <c r="A241" s="146">
        <v>45522</v>
      </c>
      <c r="B241" s="75"/>
      <c r="C241" s="75"/>
      <c r="D241" s="75"/>
      <c r="E241" s="75"/>
    </row>
    <row r="242" spans="1:5">
      <c r="A242" s="146">
        <v>45523</v>
      </c>
      <c r="B242" s="75"/>
      <c r="C242" s="75"/>
      <c r="D242" s="75"/>
      <c r="E242" s="75"/>
    </row>
    <row r="243" spans="1:5">
      <c r="A243" s="146">
        <v>45524</v>
      </c>
      <c r="B243" s="75"/>
      <c r="C243" s="75"/>
      <c r="D243" s="75"/>
      <c r="E243" s="75"/>
    </row>
    <row r="244" spans="1:5">
      <c r="A244" s="146">
        <v>45525</v>
      </c>
      <c r="B244" s="75"/>
      <c r="C244" s="75"/>
      <c r="D244" s="75"/>
      <c r="E244" s="75"/>
    </row>
    <row r="245" spans="1:5">
      <c r="A245" s="146">
        <v>45526</v>
      </c>
      <c r="B245" s="75"/>
      <c r="C245" s="75"/>
      <c r="D245" s="75"/>
      <c r="E245" s="75"/>
    </row>
    <row r="246" spans="1:5">
      <c r="A246" s="146">
        <v>45527</v>
      </c>
      <c r="B246" s="75"/>
      <c r="C246" s="75"/>
      <c r="D246" s="75"/>
      <c r="E246" s="75"/>
    </row>
    <row r="247" spans="1:5">
      <c r="A247" s="146">
        <v>45528</v>
      </c>
      <c r="B247" s="75"/>
      <c r="C247" s="75"/>
      <c r="D247" s="75"/>
      <c r="E247" s="75"/>
    </row>
    <row r="248" spans="1:5">
      <c r="A248" s="146">
        <v>45529</v>
      </c>
      <c r="B248" s="75"/>
      <c r="C248" s="75"/>
      <c r="D248" s="75"/>
      <c r="E248" s="75"/>
    </row>
    <row r="249" spans="1:5">
      <c r="A249" s="146">
        <v>45530</v>
      </c>
      <c r="B249" s="75"/>
      <c r="C249" s="75"/>
      <c r="D249" s="75"/>
      <c r="E249" s="75"/>
    </row>
    <row r="250" spans="1:5">
      <c r="A250" s="146">
        <v>45531</v>
      </c>
      <c r="B250" s="75"/>
      <c r="C250" s="75"/>
      <c r="D250" s="75"/>
      <c r="E250" s="75"/>
    </row>
    <row r="251" spans="1:5">
      <c r="A251" s="146">
        <v>45532</v>
      </c>
      <c r="B251" s="75"/>
      <c r="C251" s="75"/>
      <c r="D251" s="75"/>
      <c r="E251" s="75"/>
    </row>
    <row r="252" spans="1:5">
      <c r="A252" s="146">
        <v>45533</v>
      </c>
      <c r="B252" s="75"/>
      <c r="C252" s="75"/>
      <c r="D252" s="75"/>
      <c r="E252" s="75"/>
    </row>
    <row r="253" spans="1:5">
      <c r="A253" s="146">
        <v>45534</v>
      </c>
      <c r="B253" s="75"/>
      <c r="C253" s="75"/>
      <c r="D253" s="75"/>
      <c r="E253" s="75"/>
    </row>
    <row r="254" spans="1:5">
      <c r="A254" s="146">
        <v>45535</v>
      </c>
      <c r="B254" s="75"/>
      <c r="C254" s="75"/>
      <c r="D254" s="75"/>
      <c r="E254" s="75"/>
    </row>
    <row r="255" spans="1:5">
      <c r="A255" s="147">
        <v>45536</v>
      </c>
      <c r="B255" s="148"/>
      <c r="C255" s="148"/>
      <c r="D255" s="148"/>
      <c r="E255" s="148"/>
    </row>
    <row r="256" spans="1:5">
      <c r="A256" s="147">
        <v>45537</v>
      </c>
      <c r="B256" s="148"/>
      <c r="C256" s="148"/>
      <c r="D256" s="148"/>
      <c r="E256" s="148"/>
    </row>
    <row r="257" spans="1:5">
      <c r="A257" s="147">
        <v>45538</v>
      </c>
      <c r="B257" s="148"/>
      <c r="C257" s="148"/>
      <c r="D257" s="148"/>
      <c r="E257" s="148"/>
    </row>
    <row r="258" spans="1:5">
      <c r="A258" s="147">
        <v>45539</v>
      </c>
      <c r="B258" s="148"/>
      <c r="C258" s="148"/>
      <c r="D258" s="148"/>
      <c r="E258" s="148"/>
    </row>
    <row r="259" spans="1:5">
      <c r="A259" s="147">
        <v>45540</v>
      </c>
      <c r="B259" s="148"/>
      <c r="C259" s="148"/>
      <c r="D259" s="148"/>
      <c r="E259" s="148"/>
    </row>
    <row r="260" spans="1:5">
      <c r="A260" s="147">
        <v>45541</v>
      </c>
      <c r="B260" s="148"/>
      <c r="C260" s="148"/>
      <c r="D260" s="148"/>
      <c r="E260" s="148"/>
    </row>
    <row r="261" spans="1:5">
      <c r="A261" s="147">
        <v>45542</v>
      </c>
      <c r="B261" s="148"/>
      <c r="C261" s="148"/>
      <c r="D261" s="148"/>
      <c r="E261" s="148"/>
    </row>
    <row r="262" spans="1:5">
      <c r="A262" s="147">
        <v>45543</v>
      </c>
      <c r="B262" s="148"/>
      <c r="C262" s="148"/>
      <c r="D262" s="148"/>
      <c r="E262" s="148"/>
    </row>
    <row r="263" spans="1:5">
      <c r="A263" s="147">
        <v>45544</v>
      </c>
      <c r="B263" s="148"/>
      <c r="C263" s="148"/>
      <c r="D263" s="148"/>
      <c r="E263" s="148"/>
    </row>
    <row r="264" spans="1:5">
      <c r="A264" s="147">
        <v>45545</v>
      </c>
      <c r="B264" s="148"/>
      <c r="C264" s="148"/>
      <c r="D264" s="148"/>
      <c r="E264" s="148"/>
    </row>
    <row r="265" spans="1:5">
      <c r="A265" s="147">
        <v>45546</v>
      </c>
      <c r="B265" s="148"/>
      <c r="C265" s="148"/>
      <c r="D265" s="148"/>
      <c r="E265" s="148"/>
    </row>
    <row r="266" spans="1:5">
      <c r="A266" s="147">
        <v>45547</v>
      </c>
      <c r="B266" s="148"/>
      <c r="C266" s="148"/>
      <c r="D266" s="148"/>
      <c r="E266" s="148"/>
    </row>
    <row r="267" spans="1:5">
      <c r="A267" s="147">
        <v>45548</v>
      </c>
      <c r="B267" s="148"/>
      <c r="C267" s="148"/>
      <c r="D267" s="148"/>
      <c r="E267" s="148"/>
    </row>
    <row r="268" spans="1:5">
      <c r="A268" s="147">
        <v>45549</v>
      </c>
      <c r="B268" s="148"/>
      <c r="C268" s="148"/>
      <c r="D268" s="148"/>
      <c r="E268" s="148"/>
    </row>
    <row r="269" spans="1:5">
      <c r="A269" s="147">
        <v>45550</v>
      </c>
      <c r="B269" s="148"/>
      <c r="C269" s="148"/>
      <c r="D269" s="148"/>
      <c r="E269" s="148"/>
    </row>
    <row r="270" spans="1:5">
      <c r="A270" s="147">
        <v>45551</v>
      </c>
      <c r="B270" s="148"/>
      <c r="C270" s="148"/>
      <c r="D270" s="148"/>
      <c r="E270" s="148"/>
    </row>
    <row r="271" spans="1:5">
      <c r="A271" s="147">
        <v>45552</v>
      </c>
      <c r="B271" s="148"/>
      <c r="C271" s="148"/>
      <c r="D271" s="148"/>
      <c r="E271" s="148"/>
    </row>
    <row r="272" spans="1:5">
      <c r="A272" s="147">
        <v>45553</v>
      </c>
      <c r="B272" s="148"/>
      <c r="C272" s="148"/>
      <c r="D272" s="148"/>
      <c r="E272" s="148"/>
    </row>
    <row r="273" spans="1:5">
      <c r="A273" s="147">
        <v>45554</v>
      </c>
      <c r="B273" s="148"/>
      <c r="C273" s="148"/>
      <c r="D273" s="148"/>
      <c r="E273" s="148"/>
    </row>
    <row r="274" spans="1:5">
      <c r="A274" s="147">
        <v>45555</v>
      </c>
      <c r="B274" s="148"/>
      <c r="C274" s="148"/>
      <c r="D274" s="148"/>
      <c r="E274" s="148"/>
    </row>
    <row r="275" spans="1:5">
      <c r="A275" s="147">
        <v>45556</v>
      </c>
      <c r="B275" s="148"/>
      <c r="C275" s="148"/>
      <c r="D275" s="148"/>
      <c r="E275" s="148"/>
    </row>
    <row r="276" spans="1:5">
      <c r="A276" s="147">
        <v>45557</v>
      </c>
      <c r="B276" s="148"/>
      <c r="C276" s="148"/>
      <c r="D276" s="148"/>
      <c r="E276" s="148"/>
    </row>
    <row r="277" spans="1:5">
      <c r="A277" s="147">
        <v>45558</v>
      </c>
      <c r="B277" s="148"/>
      <c r="C277" s="148"/>
      <c r="D277" s="148"/>
      <c r="E277" s="148"/>
    </row>
    <row r="278" spans="1:5">
      <c r="A278" s="147">
        <v>45559</v>
      </c>
      <c r="B278" s="148"/>
      <c r="C278" s="148"/>
      <c r="D278" s="148"/>
      <c r="E278" s="148"/>
    </row>
    <row r="279" spans="1:5">
      <c r="A279" s="147">
        <v>45560</v>
      </c>
      <c r="B279" s="148"/>
      <c r="C279" s="148"/>
      <c r="D279" s="148"/>
      <c r="E279" s="148"/>
    </row>
    <row r="280" spans="1:5">
      <c r="A280" s="147">
        <v>45561</v>
      </c>
      <c r="B280" s="148"/>
      <c r="C280" s="148"/>
      <c r="D280" s="148"/>
      <c r="E280" s="148"/>
    </row>
    <row r="281" spans="1:5">
      <c r="A281" s="147">
        <v>45562</v>
      </c>
      <c r="B281" s="148"/>
      <c r="C281" s="148"/>
      <c r="D281" s="148"/>
      <c r="E281" s="148"/>
    </row>
    <row r="282" spans="1:5">
      <c r="A282" s="147">
        <v>45563</v>
      </c>
      <c r="B282" s="148"/>
      <c r="C282" s="148"/>
      <c r="D282" s="148"/>
      <c r="E282" s="148"/>
    </row>
    <row r="283" spans="1:5">
      <c r="A283" s="147">
        <v>45564</v>
      </c>
      <c r="B283" s="148"/>
      <c r="C283" s="148"/>
      <c r="D283" s="148"/>
      <c r="E283" s="148"/>
    </row>
    <row r="284" spans="1:5">
      <c r="A284" s="147">
        <v>45565</v>
      </c>
      <c r="B284" s="148"/>
      <c r="C284" s="148"/>
      <c r="D284" s="148"/>
      <c r="E284" s="148"/>
    </row>
    <row r="285" spans="1:5">
      <c r="A285" s="150">
        <v>45566</v>
      </c>
      <c r="B285" s="151"/>
      <c r="C285" s="151"/>
      <c r="D285" s="151"/>
      <c r="E285" s="151"/>
    </row>
    <row r="286" spans="1:5">
      <c r="A286" s="150">
        <v>45567</v>
      </c>
      <c r="B286" s="151"/>
      <c r="C286" s="151"/>
      <c r="D286" s="151"/>
      <c r="E286" s="151"/>
    </row>
    <row r="287" spans="1:5">
      <c r="A287" s="150">
        <v>45568</v>
      </c>
      <c r="B287" s="151"/>
      <c r="C287" s="151"/>
      <c r="D287" s="151"/>
      <c r="E287" s="151"/>
    </row>
    <row r="288" spans="1:5">
      <c r="A288" s="150">
        <v>45569</v>
      </c>
      <c r="B288" s="151"/>
      <c r="C288" s="151"/>
      <c r="D288" s="151"/>
      <c r="E288" s="151"/>
    </row>
    <row r="289" spans="1:5">
      <c r="A289" s="150">
        <v>45570</v>
      </c>
      <c r="B289" s="151"/>
      <c r="C289" s="151"/>
      <c r="D289" s="151"/>
      <c r="E289" s="151"/>
    </row>
    <row r="290" spans="1:5">
      <c r="A290" s="150">
        <v>45571</v>
      </c>
      <c r="B290" s="151"/>
      <c r="C290" s="151"/>
      <c r="D290" s="151"/>
      <c r="E290" s="151"/>
    </row>
    <row r="291" spans="1:5">
      <c r="A291" s="150">
        <v>45572</v>
      </c>
      <c r="B291" s="151"/>
      <c r="C291" s="151"/>
      <c r="D291" s="151"/>
      <c r="E291" s="151"/>
    </row>
    <row r="292" spans="1:5">
      <c r="A292" s="150">
        <v>45573</v>
      </c>
      <c r="B292" s="151"/>
      <c r="C292" s="151"/>
      <c r="D292" s="151"/>
      <c r="E292" s="151"/>
    </row>
    <row r="293" spans="1:5">
      <c r="A293" s="150">
        <v>45574</v>
      </c>
      <c r="B293" s="151"/>
      <c r="C293" s="151"/>
      <c r="D293" s="151"/>
      <c r="E293" s="151"/>
    </row>
    <row r="294" spans="1:5">
      <c r="A294" s="150">
        <v>45575</v>
      </c>
      <c r="B294" s="151"/>
      <c r="C294" s="151"/>
      <c r="D294" s="151"/>
      <c r="E294" s="151"/>
    </row>
    <row r="295" spans="1:5">
      <c r="A295" s="150">
        <v>45576</v>
      </c>
      <c r="B295" s="151"/>
      <c r="C295" s="151"/>
      <c r="D295" s="151"/>
      <c r="E295" s="151"/>
    </row>
    <row r="296" spans="1:5">
      <c r="A296" s="150">
        <v>45577</v>
      </c>
      <c r="B296" s="151"/>
      <c r="C296" s="151"/>
      <c r="D296" s="151"/>
      <c r="E296" s="151"/>
    </row>
    <row r="297" spans="1:5">
      <c r="A297" s="150">
        <v>45578</v>
      </c>
      <c r="B297" s="151"/>
      <c r="C297" s="151"/>
      <c r="D297" s="151"/>
      <c r="E297" s="151"/>
    </row>
    <row r="298" spans="1:5">
      <c r="A298" s="150">
        <v>45579</v>
      </c>
      <c r="B298" s="151"/>
      <c r="C298" s="151"/>
      <c r="D298" s="151"/>
      <c r="E298" s="151"/>
    </row>
    <row r="299" spans="1:5">
      <c r="A299" s="150">
        <v>45580</v>
      </c>
      <c r="B299" s="151"/>
      <c r="C299" s="151"/>
      <c r="D299" s="151"/>
      <c r="E299" s="151"/>
    </row>
    <row r="300" spans="1:5">
      <c r="A300" s="150">
        <v>45581</v>
      </c>
      <c r="B300" s="151"/>
      <c r="C300" s="151"/>
      <c r="D300" s="151"/>
      <c r="E300" s="151"/>
    </row>
    <row r="301" spans="1:5">
      <c r="A301" s="150">
        <v>45582</v>
      </c>
      <c r="B301" s="151"/>
      <c r="C301" s="151"/>
      <c r="D301" s="151"/>
      <c r="E301" s="151"/>
    </row>
    <row r="302" spans="1:5">
      <c r="A302" s="150">
        <v>45583</v>
      </c>
      <c r="B302" s="151"/>
      <c r="C302" s="151"/>
      <c r="D302" s="151"/>
      <c r="E302" s="151"/>
    </row>
    <row r="303" spans="1:5">
      <c r="A303" s="150">
        <v>45584</v>
      </c>
      <c r="B303" s="151"/>
      <c r="C303" s="151"/>
      <c r="D303" s="151"/>
      <c r="E303" s="151"/>
    </row>
    <row r="304" spans="1:5">
      <c r="A304" s="150">
        <v>45585</v>
      </c>
      <c r="B304" s="151"/>
      <c r="C304" s="151"/>
      <c r="D304" s="151"/>
      <c r="E304" s="151"/>
    </row>
    <row r="305" spans="1:5">
      <c r="A305" s="150">
        <v>45586</v>
      </c>
      <c r="B305" s="151"/>
      <c r="C305" s="151"/>
      <c r="D305" s="151"/>
      <c r="E305" s="151"/>
    </row>
    <row r="306" spans="1:5">
      <c r="A306" s="150">
        <v>45587</v>
      </c>
      <c r="B306" s="151"/>
      <c r="C306" s="151"/>
      <c r="D306" s="151"/>
      <c r="E306" s="151"/>
    </row>
    <row r="307" spans="1:5">
      <c r="A307" s="150">
        <v>45588</v>
      </c>
      <c r="B307" s="151"/>
      <c r="C307" s="151"/>
      <c r="D307" s="151"/>
      <c r="E307" s="151"/>
    </row>
    <row r="308" spans="1:5">
      <c r="A308" s="150">
        <v>45589</v>
      </c>
      <c r="B308" s="151"/>
      <c r="C308" s="151"/>
      <c r="D308" s="151"/>
      <c r="E308" s="151"/>
    </row>
    <row r="309" spans="1:5">
      <c r="A309" s="150">
        <v>45590</v>
      </c>
      <c r="B309" s="151"/>
      <c r="C309" s="151"/>
      <c r="D309" s="151"/>
      <c r="E309" s="151"/>
    </row>
    <row r="310" spans="1:5">
      <c r="A310" s="150">
        <v>45591</v>
      </c>
      <c r="B310" s="151"/>
      <c r="C310" s="151"/>
      <c r="D310" s="151"/>
      <c r="E310" s="151"/>
    </row>
    <row r="311" spans="1:5">
      <c r="A311" s="150">
        <v>45592</v>
      </c>
      <c r="B311" s="151"/>
      <c r="C311" s="151"/>
      <c r="D311" s="151"/>
      <c r="E311" s="151"/>
    </row>
    <row r="312" spans="1:5">
      <c r="A312" s="150">
        <v>45593</v>
      </c>
      <c r="B312" s="151"/>
      <c r="C312" s="151"/>
      <c r="D312" s="151"/>
      <c r="E312" s="151"/>
    </row>
    <row r="313" spans="1:5">
      <c r="A313" s="150">
        <v>45594</v>
      </c>
      <c r="B313" s="151"/>
      <c r="C313" s="151"/>
      <c r="D313" s="151"/>
      <c r="E313" s="151"/>
    </row>
    <row r="314" spans="1:5">
      <c r="A314" s="150">
        <v>45595</v>
      </c>
      <c r="B314" s="151"/>
      <c r="C314" s="151"/>
      <c r="D314" s="151"/>
      <c r="E314" s="151"/>
    </row>
    <row r="315" spans="1:5">
      <c r="A315" s="150">
        <v>45596</v>
      </c>
      <c r="B315" s="151"/>
      <c r="C315" s="151"/>
      <c r="D315" s="151"/>
      <c r="E315" s="151"/>
    </row>
    <row r="316" spans="1:5">
      <c r="A316" s="152">
        <v>45597</v>
      </c>
      <c r="B316" s="153"/>
      <c r="C316" s="153"/>
      <c r="D316" s="153"/>
      <c r="E316" s="153"/>
    </row>
    <row r="317" spans="1:5">
      <c r="A317" s="152">
        <v>45598</v>
      </c>
      <c r="B317" s="153"/>
      <c r="C317" s="153"/>
      <c r="D317" s="153"/>
      <c r="E317" s="153"/>
    </row>
    <row r="318" spans="1:5">
      <c r="A318" s="152">
        <v>45599</v>
      </c>
      <c r="B318" s="153"/>
      <c r="C318" s="153"/>
      <c r="D318" s="153"/>
      <c r="E318" s="153"/>
    </row>
    <row r="319" spans="1:5">
      <c r="A319" s="152">
        <v>45600</v>
      </c>
      <c r="B319" s="153"/>
      <c r="C319" s="153"/>
      <c r="D319" s="153"/>
      <c r="E319" s="153"/>
    </row>
    <row r="320" spans="1:5">
      <c r="A320" s="152">
        <v>45601</v>
      </c>
      <c r="B320" s="153"/>
      <c r="C320" s="153"/>
      <c r="D320" s="153"/>
      <c r="E320" s="153"/>
    </row>
    <row r="321" spans="1:5">
      <c r="A321" s="152">
        <v>45602</v>
      </c>
      <c r="B321" s="153"/>
      <c r="C321" s="153"/>
      <c r="D321" s="153"/>
      <c r="E321" s="153"/>
    </row>
    <row r="322" spans="1:5">
      <c r="A322" s="152">
        <v>45603</v>
      </c>
      <c r="B322" s="153"/>
      <c r="C322" s="153"/>
      <c r="D322" s="153"/>
      <c r="E322" s="153"/>
    </row>
    <row r="323" spans="1:5">
      <c r="A323" s="152">
        <v>45604</v>
      </c>
      <c r="B323" s="153"/>
      <c r="C323" s="153"/>
      <c r="D323" s="153"/>
      <c r="E323" s="153"/>
    </row>
    <row r="324" spans="1:5">
      <c r="A324" s="152">
        <v>45605</v>
      </c>
      <c r="B324" s="153"/>
      <c r="C324" s="153"/>
      <c r="D324" s="153"/>
      <c r="E324" s="153"/>
    </row>
    <row r="325" spans="1:5">
      <c r="A325" s="152">
        <v>45606</v>
      </c>
      <c r="B325" s="153"/>
      <c r="C325" s="153"/>
      <c r="D325" s="153"/>
      <c r="E325" s="153"/>
    </row>
    <row r="326" spans="1:5">
      <c r="A326" s="152">
        <v>45607</v>
      </c>
      <c r="B326" s="153"/>
      <c r="C326" s="153"/>
      <c r="D326" s="153"/>
      <c r="E326" s="153"/>
    </row>
    <row r="327" spans="1:5">
      <c r="A327" s="152">
        <v>45608</v>
      </c>
      <c r="B327" s="153"/>
      <c r="C327" s="153"/>
      <c r="D327" s="153"/>
      <c r="E327" s="153"/>
    </row>
    <row r="328" spans="1:5">
      <c r="A328" s="152">
        <v>45609</v>
      </c>
      <c r="B328" s="153"/>
      <c r="C328" s="153"/>
      <c r="D328" s="153"/>
      <c r="E328" s="153"/>
    </row>
    <row r="329" spans="1:5">
      <c r="A329" s="152">
        <v>45610</v>
      </c>
      <c r="B329" s="153"/>
      <c r="C329" s="153"/>
      <c r="D329" s="153"/>
      <c r="E329" s="153"/>
    </row>
    <row r="330" spans="1:5">
      <c r="A330" s="152">
        <v>45611</v>
      </c>
      <c r="B330" s="153"/>
      <c r="C330" s="153"/>
      <c r="D330" s="153"/>
      <c r="E330" s="153"/>
    </row>
    <row r="331" spans="1:5">
      <c r="A331" s="152">
        <v>45612</v>
      </c>
      <c r="B331" s="153"/>
      <c r="C331" s="153"/>
      <c r="D331" s="153"/>
      <c r="E331" s="153"/>
    </row>
    <row r="332" spans="1:5">
      <c r="A332" s="152">
        <v>45613</v>
      </c>
      <c r="B332" s="153"/>
      <c r="C332" s="153"/>
      <c r="D332" s="153"/>
      <c r="E332" s="153"/>
    </row>
    <row r="333" spans="1:5">
      <c r="A333" s="152">
        <v>45614</v>
      </c>
      <c r="B333" s="153"/>
      <c r="C333" s="153"/>
      <c r="D333" s="153"/>
      <c r="E333" s="153"/>
    </row>
    <row r="334" spans="1:5">
      <c r="A334" s="152">
        <v>45615</v>
      </c>
      <c r="B334" s="153"/>
      <c r="C334" s="153"/>
      <c r="D334" s="153"/>
      <c r="E334" s="153"/>
    </row>
    <row r="335" spans="1:5">
      <c r="A335" s="152">
        <v>45616</v>
      </c>
      <c r="B335" s="153"/>
      <c r="C335" s="153"/>
      <c r="D335" s="153"/>
      <c r="E335" s="153"/>
    </row>
    <row r="336" spans="1:5">
      <c r="A336" s="152">
        <v>45617</v>
      </c>
      <c r="B336" s="153"/>
      <c r="C336" s="153"/>
      <c r="D336" s="153"/>
      <c r="E336" s="153"/>
    </row>
    <row r="337" spans="1:5">
      <c r="A337" s="152">
        <v>45618</v>
      </c>
      <c r="B337" s="153"/>
      <c r="C337" s="153"/>
      <c r="D337" s="153"/>
      <c r="E337" s="153"/>
    </row>
    <row r="338" spans="1:5">
      <c r="A338" s="152">
        <v>45619</v>
      </c>
      <c r="B338" s="153"/>
      <c r="C338" s="153"/>
      <c r="D338" s="153"/>
      <c r="E338" s="153"/>
    </row>
    <row r="339" spans="1:5">
      <c r="A339" s="152">
        <v>45620</v>
      </c>
      <c r="B339" s="153"/>
      <c r="C339" s="153"/>
      <c r="D339" s="153"/>
      <c r="E339" s="153"/>
    </row>
    <row r="340" spans="1:5">
      <c r="A340" s="152">
        <v>45621</v>
      </c>
      <c r="B340" s="153"/>
      <c r="C340" s="153"/>
      <c r="D340" s="153"/>
      <c r="E340" s="153"/>
    </row>
    <row r="341" spans="1:5">
      <c r="A341" s="152">
        <v>45622</v>
      </c>
      <c r="B341" s="153"/>
      <c r="C341" s="153"/>
      <c r="D341" s="153"/>
      <c r="E341" s="153"/>
    </row>
    <row r="342" spans="1:5">
      <c r="A342" s="152">
        <v>45623</v>
      </c>
      <c r="B342" s="153"/>
      <c r="C342" s="153"/>
      <c r="D342" s="153"/>
      <c r="E342" s="153"/>
    </row>
    <row r="343" spans="1:5">
      <c r="A343" s="152">
        <v>45624</v>
      </c>
      <c r="B343" s="153"/>
      <c r="C343" s="153"/>
      <c r="D343" s="153"/>
      <c r="E343" s="153"/>
    </row>
    <row r="344" spans="1:5">
      <c r="A344" s="152">
        <v>45625</v>
      </c>
      <c r="B344" s="153"/>
      <c r="C344" s="153"/>
      <c r="D344" s="153"/>
      <c r="E344" s="153"/>
    </row>
    <row r="345" spans="1:5">
      <c r="A345" s="152">
        <v>45626</v>
      </c>
      <c r="B345" s="153"/>
      <c r="C345" s="153"/>
      <c r="D345" s="153"/>
      <c r="E345" s="153"/>
    </row>
    <row r="346" spans="1:5">
      <c r="A346" s="154">
        <v>45627</v>
      </c>
      <c r="B346" s="100"/>
      <c r="C346" s="100"/>
      <c r="D346" s="100"/>
      <c r="E346" s="100"/>
    </row>
    <row r="347" spans="1:5">
      <c r="A347" s="154">
        <v>45628</v>
      </c>
      <c r="B347" s="100"/>
      <c r="C347" s="100"/>
      <c r="D347" s="100"/>
      <c r="E347" s="100"/>
    </row>
    <row r="348" spans="1:5">
      <c r="A348" s="154">
        <v>45629</v>
      </c>
      <c r="B348" s="100"/>
      <c r="C348" s="100"/>
      <c r="D348" s="100"/>
      <c r="E348" s="100"/>
    </row>
    <row r="349" spans="1:5">
      <c r="A349" s="154">
        <v>45630</v>
      </c>
      <c r="B349" s="100"/>
      <c r="C349" s="100"/>
      <c r="D349" s="100"/>
      <c r="E349" s="100"/>
    </row>
    <row r="350" spans="1:5">
      <c r="A350" s="154">
        <v>45631</v>
      </c>
      <c r="B350" s="100"/>
      <c r="C350" s="100"/>
      <c r="D350" s="100"/>
      <c r="E350" s="100"/>
    </row>
    <row r="351" spans="1:5">
      <c r="A351" s="154">
        <v>45632</v>
      </c>
      <c r="B351" s="100"/>
      <c r="C351" s="100"/>
      <c r="D351" s="100"/>
      <c r="E351" s="100"/>
    </row>
    <row r="352" spans="1:5">
      <c r="A352" s="154">
        <v>45633</v>
      </c>
      <c r="B352" s="100"/>
      <c r="C352" s="100"/>
      <c r="D352" s="100"/>
      <c r="E352" s="100"/>
    </row>
    <row r="353" spans="1:5">
      <c r="A353" s="154">
        <v>45634</v>
      </c>
      <c r="B353" s="100"/>
      <c r="C353" s="100"/>
      <c r="D353" s="100"/>
      <c r="E353" s="100"/>
    </row>
    <row r="354" spans="1:5">
      <c r="A354" s="154">
        <v>45635</v>
      </c>
      <c r="B354" s="100"/>
      <c r="C354" s="100"/>
      <c r="D354" s="100"/>
      <c r="E354" s="100"/>
    </row>
    <row r="355" spans="1:5">
      <c r="A355" s="154">
        <v>45636</v>
      </c>
      <c r="B355" s="100"/>
      <c r="C355" s="100"/>
      <c r="D355" s="100"/>
      <c r="E355" s="100"/>
    </row>
    <row r="356" spans="1:5">
      <c r="A356" s="154">
        <v>45637</v>
      </c>
      <c r="B356" s="100"/>
      <c r="C356" s="100"/>
      <c r="D356" s="100"/>
      <c r="E356" s="100"/>
    </row>
    <row r="357" spans="1:5">
      <c r="A357" s="154">
        <v>45638</v>
      </c>
      <c r="B357" s="100"/>
      <c r="C357" s="100"/>
      <c r="D357" s="100"/>
      <c r="E357" s="100"/>
    </row>
    <row r="358" spans="1:5">
      <c r="A358" s="154">
        <v>45639</v>
      </c>
      <c r="B358" s="100"/>
      <c r="C358" s="100"/>
      <c r="D358" s="100"/>
      <c r="E358" s="100"/>
    </row>
    <row r="359" spans="1:5">
      <c r="A359" s="154">
        <v>45640</v>
      </c>
      <c r="B359" s="100"/>
      <c r="C359" s="100"/>
      <c r="D359" s="100"/>
      <c r="E359" s="100"/>
    </row>
    <row r="360" spans="1:5">
      <c r="A360" s="154">
        <v>45641</v>
      </c>
      <c r="B360" s="100"/>
      <c r="C360" s="100"/>
      <c r="D360" s="100"/>
      <c r="E360" s="100"/>
    </row>
    <row r="361" spans="1:5">
      <c r="A361" s="154">
        <v>45642</v>
      </c>
      <c r="B361" s="100"/>
      <c r="C361" s="100"/>
      <c r="D361" s="100"/>
      <c r="E361" s="100"/>
    </row>
    <row r="362" spans="1:5">
      <c r="A362" s="154">
        <v>45643</v>
      </c>
      <c r="B362" s="100"/>
      <c r="C362" s="100"/>
      <c r="D362" s="100"/>
      <c r="E362" s="100"/>
    </row>
    <row r="363" spans="1:5">
      <c r="A363" s="154">
        <v>45644</v>
      </c>
      <c r="B363" s="100"/>
      <c r="C363" s="100"/>
      <c r="D363" s="100"/>
      <c r="E363" s="100"/>
    </row>
    <row r="364" spans="1:5">
      <c r="A364" s="154">
        <v>45645</v>
      </c>
      <c r="B364" s="100"/>
      <c r="C364" s="100"/>
      <c r="D364" s="100"/>
      <c r="E364" s="100"/>
    </row>
    <row r="365" spans="1:5">
      <c r="A365" s="154">
        <v>45646</v>
      </c>
      <c r="B365" s="100"/>
      <c r="C365" s="100"/>
      <c r="D365" s="100"/>
      <c r="E365" s="100"/>
    </row>
    <row r="366" spans="1:5">
      <c r="A366" s="154">
        <v>45647</v>
      </c>
      <c r="B366" s="100"/>
      <c r="C366" s="100"/>
      <c r="D366" s="100"/>
      <c r="E366" s="100"/>
    </row>
    <row r="367" spans="1:5">
      <c r="A367" s="154">
        <v>45648</v>
      </c>
      <c r="B367" s="100"/>
      <c r="C367" s="100"/>
      <c r="D367" s="100"/>
      <c r="E367" s="100"/>
    </row>
    <row r="368" spans="1:5">
      <c r="A368" s="154">
        <v>45649</v>
      </c>
      <c r="B368" s="100"/>
      <c r="C368" s="100"/>
      <c r="D368" s="100"/>
      <c r="E368" s="100"/>
    </row>
    <row r="369" spans="1:5">
      <c r="A369" s="154">
        <v>45650</v>
      </c>
      <c r="B369" s="100"/>
      <c r="C369" s="100"/>
      <c r="D369" s="100"/>
      <c r="E369" s="100"/>
    </row>
    <row r="370" spans="1:5">
      <c r="A370" s="154">
        <v>45651</v>
      </c>
      <c r="B370" s="100"/>
      <c r="C370" s="100"/>
      <c r="D370" s="100"/>
      <c r="E370" s="100"/>
    </row>
    <row r="371" spans="1:5">
      <c r="A371" s="154">
        <v>45652</v>
      </c>
      <c r="B371" s="100"/>
      <c r="C371" s="100"/>
      <c r="D371" s="100"/>
      <c r="E371" s="100"/>
    </row>
    <row r="372" spans="1:5">
      <c r="A372" s="154">
        <v>45653</v>
      </c>
      <c r="B372" s="100"/>
      <c r="C372" s="100"/>
      <c r="D372" s="100"/>
      <c r="E372" s="100"/>
    </row>
    <row r="373" spans="1:5">
      <c r="A373" s="154">
        <v>45654</v>
      </c>
      <c r="B373" s="100"/>
      <c r="C373" s="100"/>
      <c r="D373" s="100"/>
      <c r="E373" s="100"/>
    </row>
    <row r="374" spans="1:5">
      <c r="A374" s="154">
        <v>45655</v>
      </c>
      <c r="B374" s="100"/>
      <c r="C374" s="100"/>
      <c r="D374" s="100"/>
      <c r="E374" s="100"/>
    </row>
    <row r="375" spans="1:5">
      <c r="A375" s="154">
        <v>45656</v>
      </c>
      <c r="B375" s="100"/>
      <c r="C375" s="100"/>
      <c r="D375" s="100"/>
      <c r="E375" s="100"/>
    </row>
    <row r="376" spans="1:5">
      <c r="A376" s="154">
        <v>45657</v>
      </c>
      <c r="B376" s="100"/>
      <c r="C376" s="100"/>
      <c r="D376" s="100"/>
      <c r="E376" s="100"/>
    </row>
  </sheetData>
  <mergeCells count="1">
    <mergeCell ref="B1:D1"/>
  </mergeCells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{3D2D1BF9-D879-403E-A766-31F3A5C6CB24}</x14:id>
        </ext>
      </extLst>
    </cfRule>
  </conditionalFormatting>
  <conditionalFormatting sqref="B1:D1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{245DA781-8604-418F-B2B0-AEAF12E4A040}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{085BC03B-58BD-400A-B4CD-A10DBA47FA6C}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{0617C794-B95D-403B-8E5F-00AE616BA49A}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{77DA049A-2BAA-4E17-B79F-B6C6DD5F2FCB}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{97C8036C-A927-47DB-AA44-A125B185AB69}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{9F27D7E6-4336-4077-B763-A4641ECE3EEA}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{C26C548A-9702-48F2-8383-156F6DAEAD48}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{5D3A7201-60EB-489F-9D0D-326D71EC73D5}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{4F5547E3-9D32-41E8-B801-B0F4ACB37FAB}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{E98904D9-4180-466C-B908-AA67C1530359}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{87F60F36-2846-4BC0-9B2A-61F47B687500}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{B3F3E416-0D4D-42C8-8364-8D7D8B07956D}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2D1BF9-D879-403E-A766-31F3A5C6CB2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5DA781-8604-418F-B2B0-AEAF12E4A0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085BC03B-58BD-400A-B4CD-A10DBA47FA6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617C794-B95D-403B-8E5F-00AE616BA49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77DA049A-2BAA-4E17-B79F-B6C6DD5F2FC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97C8036C-A927-47DB-AA44-A125B185AB6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F27D7E6-4336-4077-B763-A4641ECE3E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C26C548A-9702-48F2-8383-156F6DAEA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5D3A7201-60EB-489F-9D0D-326D71EC73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F5547E3-9D32-41E8-B801-B0F4ACB37FA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98904D9-4180-466C-B908-AA67C15303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7F60F36-2846-4BC0-9B2A-61F47B68750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3F3E416-0D4D-42C8-8364-8D7D8B07956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7435-8C42-4BCD-9DD1-63046D1D925C}">
  <dimension ref="A1:M375"/>
  <sheetViews>
    <sheetView zoomScaleNormal="100" workbookViewId="0">
      <pane ySplit="9" topLeftCell="A211" activePane="bottomLeft" state="frozen"/>
      <selection pane="bottomLeft" activeCell="B225" sqref="B225:E225"/>
    </sheetView>
  </sheetViews>
  <sheetFormatPr defaultRowHeight="15"/>
  <cols>
    <col min="1" max="1" width="19.85546875" style="13" customWidth="1"/>
    <col min="2" max="2" width="16.85546875" style="13" customWidth="1"/>
    <col min="3" max="3" width="12.5703125" style="13" customWidth="1"/>
    <col min="4" max="4" width="14.5703125" style="13" customWidth="1"/>
    <col min="5" max="5" width="34.5703125" style="13" customWidth="1"/>
    <col min="6" max="6" width="9.140625" hidden="1" customWidth="1"/>
    <col min="7" max="7" width="12.7109375" customWidth="1"/>
    <col min="8" max="8" width="11.7109375" customWidth="1"/>
    <col min="10" max="10" width="24" customWidth="1"/>
    <col min="11" max="11" width="47.42578125" customWidth="1"/>
    <col min="13" max="13" width="46.28515625" customWidth="1"/>
    <col min="15" max="15" width="19.5703125" customWidth="1"/>
    <col min="16" max="16" width="30.140625" customWidth="1"/>
    <col min="17" max="17" width="11.140625" customWidth="1"/>
  </cols>
  <sheetData>
    <row r="1" spans="1:13" ht="24" thickBot="1">
      <c r="A1" s="68" t="s">
        <v>136</v>
      </c>
      <c r="B1" s="69" t="s">
        <v>65</v>
      </c>
      <c r="C1" s="68" t="s">
        <v>136</v>
      </c>
      <c r="D1" s="69" t="s">
        <v>65</v>
      </c>
      <c r="E1" s="214" t="s">
        <v>441</v>
      </c>
      <c r="F1" s="213" t="s">
        <v>137</v>
      </c>
      <c r="J1" s="43" t="s">
        <v>98</v>
      </c>
      <c r="M1" s="13" t="s">
        <v>138</v>
      </c>
    </row>
    <row r="2" spans="1:13">
      <c r="A2" s="70">
        <v>45292</v>
      </c>
      <c r="B2" s="66">
        <f>COUNTA(C10:C40)/31</f>
        <v>0.87096774193548387</v>
      </c>
      <c r="C2" s="70">
        <v>45474</v>
      </c>
      <c r="D2" s="66">
        <f>COUNTA(C192:C222)/31</f>
        <v>1</v>
      </c>
      <c r="E2" s="446" t="s">
        <v>444</v>
      </c>
      <c r="F2">
        <f t="shared" ref="F2:F33" si="0">IF(E10="",0,IF(E10="ok",0,1))</f>
        <v>1</v>
      </c>
      <c r="J2" s="31" t="s">
        <v>97</v>
      </c>
      <c r="K2" s="32" t="s">
        <v>95</v>
      </c>
      <c r="M2">
        <f>COUNT(F2:F24)</f>
        <v>23</v>
      </c>
    </row>
    <row r="3" spans="1:13" ht="15.75" thickBot="1">
      <c r="A3" s="71">
        <v>45324</v>
      </c>
      <c r="B3" s="66">
        <f>COUNTA(C41:C69)/29</f>
        <v>0.96551724137931039</v>
      </c>
      <c r="C3" s="71">
        <v>45505</v>
      </c>
      <c r="D3" s="66">
        <f>COUNTA(C223:C253)/31</f>
        <v>9.6774193548387094E-2</v>
      </c>
      <c r="E3" s="447"/>
      <c r="F3">
        <f t="shared" si="0"/>
        <v>1</v>
      </c>
      <c r="J3" s="64" t="s">
        <v>101</v>
      </c>
      <c r="K3" s="82" t="s">
        <v>102</v>
      </c>
      <c r="M3">
        <f>(M2-SUM(F2:F24))/M2</f>
        <v>0.78260869565217395</v>
      </c>
    </row>
    <row r="4" spans="1:13">
      <c r="A4" s="72">
        <v>45352</v>
      </c>
      <c r="B4" s="66">
        <f>COUNTA(C70:C100)/31</f>
        <v>1</v>
      </c>
      <c r="C4" s="72">
        <v>45536</v>
      </c>
      <c r="D4" s="66">
        <f>COUNTA(C254:C283)/30</f>
        <v>0</v>
      </c>
      <c r="F4">
        <f t="shared" si="0"/>
        <v>0</v>
      </c>
      <c r="J4" s="64" t="s">
        <v>100</v>
      </c>
      <c r="K4" s="82" t="s">
        <v>103</v>
      </c>
      <c r="M4">
        <f>COUNT(F25:F55)</f>
        <v>30</v>
      </c>
    </row>
    <row r="5" spans="1:13">
      <c r="A5" s="76">
        <v>45383</v>
      </c>
      <c r="B5" s="66">
        <f>COUNTA(C101:C130)/30</f>
        <v>1</v>
      </c>
      <c r="C5" s="76">
        <v>45566</v>
      </c>
      <c r="D5" s="66">
        <f>COUNTA(C284:C314)/31</f>
        <v>0</v>
      </c>
      <c r="F5">
        <f t="shared" si="0"/>
        <v>0</v>
      </c>
      <c r="J5" s="64" t="s">
        <v>99</v>
      </c>
      <c r="K5" s="82" t="s">
        <v>104</v>
      </c>
      <c r="M5">
        <f>(M4-SUM(F25:F55))/M4</f>
        <v>0.96666666666666667</v>
      </c>
    </row>
    <row r="6" spans="1:13" ht="15.75" thickBot="1">
      <c r="A6" s="94">
        <v>45413</v>
      </c>
      <c r="B6" s="66">
        <f>COUNTA(C131:C161)/31</f>
        <v>1</v>
      </c>
      <c r="C6" s="94">
        <v>45597</v>
      </c>
      <c r="D6" s="66">
        <f>COUNTA(C315:C344)/30</f>
        <v>0</v>
      </c>
      <c r="F6">
        <f t="shared" si="0"/>
        <v>1</v>
      </c>
      <c r="J6" s="84"/>
      <c r="K6" s="83" t="s">
        <v>105</v>
      </c>
      <c r="M6">
        <f>COUNT(F56:F86)</f>
        <v>31</v>
      </c>
    </row>
    <row r="7" spans="1:13">
      <c r="A7" s="95">
        <v>45444</v>
      </c>
      <c r="B7" s="66">
        <f>COUNTA(C162:C191)/30</f>
        <v>1</v>
      </c>
      <c r="C7" s="95">
        <v>45627</v>
      </c>
      <c r="D7" s="66">
        <f>COUNTA(C345:C375)/31</f>
        <v>0</v>
      </c>
      <c r="F7">
        <f t="shared" si="0"/>
        <v>0</v>
      </c>
      <c r="K7" s="162" t="s">
        <v>268</v>
      </c>
      <c r="M7">
        <f>(M6-SUM(F56:F86))/M6</f>
        <v>1</v>
      </c>
    </row>
    <row r="8" spans="1:13">
      <c r="A8"/>
      <c r="B8"/>
      <c r="C8"/>
      <c r="D8"/>
      <c r="F8">
        <f t="shared" si="0"/>
        <v>0</v>
      </c>
    </row>
    <row r="9" spans="1:13">
      <c r="A9" s="67" t="s">
        <v>96</v>
      </c>
      <c r="B9" s="67" t="s">
        <v>97</v>
      </c>
      <c r="C9" s="67" t="s">
        <v>95</v>
      </c>
      <c r="D9" s="67" t="s">
        <v>110</v>
      </c>
      <c r="E9" s="67" t="s">
        <v>106</v>
      </c>
      <c r="F9">
        <f t="shared" si="0"/>
        <v>0</v>
      </c>
      <c r="H9" s="61"/>
    </row>
    <row r="10" spans="1:13">
      <c r="A10" s="145">
        <v>45292</v>
      </c>
      <c r="B10" s="73" t="s">
        <v>109</v>
      </c>
      <c r="C10" s="163"/>
      <c r="D10" s="73" t="s">
        <v>111</v>
      </c>
      <c r="E10" s="73" t="s">
        <v>265</v>
      </c>
      <c r="F10">
        <f t="shared" si="0"/>
        <v>0</v>
      </c>
      <c r="H10" s="61"/>
    </row>
    <row r="11" spans="1:13">
      <c r="A11" s="145">
        <v>45293</v>
      </c>
      <c r="B11" s="73" t="s">
        <v>109</v>
      </c>
      <c r="C11" s="163"/>
      <c r="D11" s="73" t="s">
        <v>111</v>
      </c>
      <c r="E11" s="73" t="s">
        <v>265</v>
      </c>
      <c r="F11">
        <f t="shared" si="0"/>
        <v>0</v>
      </c>
      <c r="H11" s="61"/>
    </row>
    <row r="12" spans="1:13">
      <c r="A12" s="145">
        <v>45294</v>
      </c>
      <c r="B12" s="73" t="s">
        <v>109</v>
      </c>
      <c r="C12" s="73" t="s">
        <v>290</v>
      </c>
      <c r="D12" s="73" t="s">
        <v>111</v>
      </c>
      <c r="E12" s="73" t="s">
        <v>107</v>
      </c>
      <c r="F12">
        <f t="shared" si="0"/>
        <v>0</v>
      </c>
      <c r="H12" s="61"/>
    </row>
    <row r="13" spans="1:13">
      <c r="A13" s="145">
        <v>45295</v>
      </c>
      <c r="B13" s="73" t="s">
        <v>109</v>
      </c>
      <c r="C13" s="73" t="s">
        <v>290</v>
      </c>
      <c r="D13" s="73" t="s">
        <v>111</v>
      </c>
      <c r="E13" s="73" t="s">
        <v>107</v>
      </c>
      <c r="F13">
        <f t="shared" si="0"/>
        <v>0</v>
      </c>
      <c r="H13" s="61"/>
    </row>
    <row r="14" spans="1:13">
      <c r="A14" s="145">
        <v>45296</v>
      </c>
      <c r="B14" s="73" t="s">
        <v>109</v>
      </c>
      <c r="C14" s="74" t="s">
        <v>298</v>
      </c>
      <c r="D14" s="73" t="s">
        <v>111</v>
      </c>
      <c r="E14" s="73" t="s">
        <v>299</v>
      </c>
      <c r="F14">
        <f t="shared" si="0"/>
        <v>0</v>
      </c>
      <c r="H14" s="61"/>
    </row>
    <row r="15" spans="1:13">
      <c r="A15" s="145">
        <v>45297</v>
      </c>
      <c r="B15" s="73" t="s">
        <v>305</v>
      </c>
      <c r="C15" s="74" t="s">
        <v>298</v>
      </c>
      <c r="D15" s="73" t="s">
        <v>304</v>
      </c>
      <c r="E15" s="73" t="s">
        <v>107</v>
      </c>
      <c r="F15">
        <f t="shared" si="0"/>
        <v>0</v>
      </c>
      <c r="H15" s="61"/>
    </row>
    <row r="16" spans="1:13">
      <c r="A16" s="145">
        <v>45298</v>
      </c>
      <c r="B16" s="73" t="s">
        <v>305</v>
      </c>
      <c r="C16" s="73" t="s">
        <v>312</v>
      </c>
      <c r="D16" s="73" t="s">
        <v>304</v>
      </c>
      <c r="E16" s="73" t="s">
        <v>107</v>
      </c>
      <c r="F16">
        <f t="shared" si="0"/>
        <v>0</v>
      </c>
      <c r="H16" s="61"/>
    </row>
    <row r="17" spans="1:8">
      <c r="A17" s="145">
        <v>45299</v>
      </c>
      <c r="B17" s="73" t="s">
        <v>305</v>
      </c>
      <c r="C17" s="73" t="s">
        <v>312</v>
      </c>
      <c r="D17" s="73" t="s">
        <v>304</v>
      </c>
      <c r="E17" s="73" t="s">
        <v>107</v>
      </c>
      <c r="F17">
        <f t="shared" si="0"/>
        <v>0</v>
      </c>
      <c r="H17" s="61"/>
    </row>
    <row r="18" spans="1:8">
      <c r="A18" s="145">
        <v>45300</v>
      </c>
      <c r="B18" s="73" t="s">
        <v>305</v>
      </c>
      <c r="C18" s="74" t="s">
        <v>316</v>
      </c>
      <c r="D18" s="73" t="s">
        <v>111</v>
      </c>
      <c r="E18" s="73" t="s">
        <v>107</v>
      </c>
      <c r="F18">
        <f t="shared" si="0"/>
        <v>0</v>
      </c>
      <c r="H18" s="61"/>
    </row>
    <row r="19" spans="1:8">
      <c r="A19" s="145">
        <v>45301</v>
      </c>
      <c r="B19" s="73" t="s">
        <v>305</v>
      </c>
      <c r="C19" s="73" t="s">
        <v>320</v>
      </c>
      <c r="D19" s="73" t="s">
        <v>111</v>
      </c>
      <c r="E19" s="73" t="s">
        <v>107</v>
      </c>
      <c r="F19">
        <f t="shared" si="0"/>
        <v>0</v>
      </c>
      <c r="H19" s="61"/>
    </row>
    <row r="20" spans="1:8">
      <c r="A20" s="145">
        <v>45302</v>
      </c>
      <c r="B20" s="73" t="s">
        <v>305</v>
      </c>
      <c r="C20" s="74" t="s">
        <v>316</v>
      </c>
      <c r="D20" s="73" t="s">
        <v>304</v>
      </c>
      <c r="E20" s="73" t="s">
        <v>107</v>
      </c>
      <c r="F20">
        <f t="shared" si="0"/>
        <v>0</v>
      </c>
      <c r="H20" s="61"/>
    </row>
    <row r="21" spans="1:8">
      <c r="A21" s="145">
        <v>45303</v>
      </c>
      <c r="B21" s="73" t="s">
        <v>305</v>
      </c>
      <c r="C21" s="74" t="s">
        <v>316</v>
      </c>
      <c r="D21" s="73" t="s">
        <v>304</v>
      </c>
      <c r="E21" s="73" t="s">
        <v>107</v>
      </c>
      <c r="F21">
        <f t="shared" si="0"/>
        <v>1</v>
      </c>
      <c r="H21" s="61"/>
    </row>
    <row r="22" spans="1:8">
      <c r="A22" s="145">
        <v>45304</v>
      </c>
      <c r="B22" s="73" t="s">
        <v>305</v>
      </c>
      <c r="C22" s="74" t="s">
        <v>316</v>
      </c>
      <c r="D22" s="73" t="s">
        <v>304</v>
      </c>
      <c r="E22" s="73" t="s">
        <v>107</v>
      </c>
      <c r="F22">
        <f t="shared" si="0"/>
        <v>1</v>
      </c>
      <c r="H22" s="61"/>
    </row>
    <row r="23" spans="1:8">
      <c r="A23" s="145">
        <v>45305</v>
      </c>
      <c r="B23" s="73" t="s">
        <v>305</v>
      </c>
      <c r="C23" s="74" t="s">
        <v>316</v>
      </c>
      <c r="D23" s="73" t="s">
        <v>304</v>
      </c>
      <c r="E23" s="73" t="s">
        <v>107</v>
      </c>
      <c r="F23">
        <f t="shared" si="0"/>
        <v>0</v>
      </c>
      <c r="H23" s="61"/>
    </row>
    <row r="24" spans="1:8">
      <c r="A24" s="145">
        <v>45306</v>
      </c>
      <c r="B24" s="73" t="s">
        <v>109</v>
      </c>
      <c r="C24" s="74" t="s">
        <v>316</v>
      </c>
      <c r="D24" s="73" t="s">
        <v>111</v>
      </c>
      <c r="E24" s="73" t="s">
        <v>107</v>
      </c>
      <c r="F24">
        <f t="shared" si="0"/>
        <v>0</v>
      </c>
    </row>
    <row r="25" spans="1:8">
      <c r="A25" s="145">
        <v>45307</v>
      </c>
      <c r="B25" s="73" t="s">
        <v>109</v>
      </c>
      <c r="C25" s="74" t="s">
        <v>316</v>
      </c>
      <c r="D25" s="73" t="s">
        <v>111</v>
      </c>
      <c r="E25" s="73" t="s">
        <v>107</v>
      </c>
      <c r="F25">
        <f t="shared" si="0"/>
        <v>0</v>
      </c>
    </row>
    <row r="26" spans="1:8">
      <c r="A26" s="145">
        <v>45308</v>
      </c>
      <c r="B26" s="73" t="s">
        <v>305</v>
      </c>
      <c r="C26" s="74" t="s">
        <v>312</v>
      </c>
      <c r="D26" s="73" t="s">
        <v>304</v>
      </c>
      <c r="E26" s="73" t="s">
        <v>107</v>
      </c>
      <c r="F26" s="73" t="s">
        <v>133</v>
      </c>
    </row>
    <row r="27" spans="1:8">
      <c r="A27" s="145">
        <v>45309</v>
      </c>
      <c r="B27" s="73" t="s">
        <v>305</v>
      </c>
      <c r="C27" s="74" t="s">
        <v>312</v>
      </c>
      <c r="D27" s="73" t="s">
        <v>304</v>
      </c>
      <c r="E27" s="73" t="s">
        <v>107</v>
      </c>
      <c r="F27">
        <f t="shared" si="0"/>
        <v>0</v>
      </c>
    </row>
    <row r="28" spans="1:8">
      <c r="A28" s="145">
        <v>45310</v>
      </c>
      <c r="B28" s="73" t="s">
        <v>305</v>
      </c>
      <c r="C28" s="74" t="s">
        <v>312</v>
      </c>
      <c r="D28" s="73" t="s">
        <v>304</v>
      </c>
      <c r="E28" s="73" t="s">
        <v>107</v>
      </c>
      <c r="F28">
        <f t="shared" si="0"/>
        <v>0</v>
      </c>
    </row>
    <row r="29" spans="1:8">
      <c r="A29" s="145">
        <v>45311</v>
      </c>
      <c r="B29" s="73" t="s">
        <v>109</v>
      </c>
      <c r="C29" s="163"/>
      <c r="D29" s="73" t="s">
        <v>304</v>
      </c>
      <c r="E29" s="73" t="s">
        <v>332</v>
      </c>
      <c r="F29">
        <f t="shared" si="0"/>
        <v>0</v>
      </c>
    </row>
    <row r="30" spans="1:8">
      <c r="A30" s="145">
        <v>45312</v>
      </c>
      <c r="B30" s="73" t="s">
        <v>109</v>
      </c>
      <c r="C30" s="163"/>
      <c r="D30" s="73" t="s">
        <v>111</v>
      </c>
      <c r="E30" s="73" t="s">
        <v>333</v>
      </c>
      <c r="F30">
        <f t="shared" si="0"/>
        <v>0</v>
      </c>
    </row>
    <row r="31" spans="1:8">
      <c r="A31" s="145">
        <v>45313</v>
      </c>
      <c r="B31" s="73" t="s">
        <v>109</v>
      </c>
      <c r="C31" s="74" t="s">
        <v>316</v>
      </c>
      <c r="D31" s="73" t="s">
        <v>111</v>
      </c>
      <c r="E31" s="73" t="s">
        <v>107</v>
      </c>
      <c r="F31">
        <f t="shared" si="0"/>
        <v>0</v>
      </c>
    </row>
    <row r="32" spans="1:8">
      <c r="A32" s="145">
        <v>45314</v>
      </c>
      <c r="B32" s="73" t="s">
        <v>305</v>
      </c>
      <c r="C32" s="74" t="s">
        <v>316</v>
      </c>
      <c r="D32" s="73" t="s">
        <v>111</v>
      </c>
      <c r="E32" s="73" t="s">
        <v>107</v>
      </c>
      <c r="F32">
        <f t="shared" si="0"/>
        <v>0</v>
      </c>
    </row>
    <row r="33" spans="1:6">
      <c r="A33" s="145">
        <v>45315</v>
      </c>
      <c r="B33" s="73" t="s">
        <v>305</v>
      </c>
      <c r="C33" s="74" t="s">
        <v>316</v>
      </c>
      <c r="D33" s="73" t="s">
        <v>111</v>
      </c>
      <c r="E33" s="73" t="s">
        <v>107</v>
      </c>
      <c r="F33">
        <f t="shared" si="0"/>
        <v>0</v>
      </c>
    </row>
    <row r="34" spans="1:6">
      <c r="A34" s="145">
        <v>45316</v>
      </c>
      <c r="B34" s="73" t="s">
        <v>305</v>
      </c>
      <c r="C34" s="74" t="s">
        <v>316</v>
      </c>
      <c r="D34" s="73" t="s">
        <v>111</v>
      </c>
      <c r="E34" s="73" t="s">
        <v>107</v>
      </c>
      <c r="F34">
        <f t="shared" ref="F34:F65" si="1">IF(E42="",0,IF(E42="ok",0,1))</f>
        <v>1</v>
      </c>
    </row>
    <row r="35" spans="1:6">
      <c r="A35" s="145">
        <v>45317</v>
      </c>
      <c r="B35" s="73" t="s">
        <v>305</v>
      </c>
      <c r="C35" s="74" t="s">
        <v>316</v>
      </c>
      <c r="D35" s="73" t="s">
        <v>111</v>
      </c>
      <c r="E35" s="73" t="s">
        <v>107</v>
      </c>
      <c r="F35">
        <f t="shared" si="1"/>
        <v>0</v>
      </c>
    </row>
    <row r="36" spans="1:6">
      <c r="A36" s="145">
        <v>45318</v>
      </c>
      <c r="B36" s="73" t="s">
        <v>109</v>
      </c>
      <c r="C36" s="74" t="s">
        <v>290</v>
      </c>
      <c r="D36" s="73" t="s">
        <v>111</v>
      </c>
      <c r="E36" s="73" t="s">
        <v>107</v>
      </c>
      <c r="F36">
        <f t="shared" si="1"/>
        <v>0</v>
      </c>
    </row>
    <row r="37" spans="1:6">
      <c r="A37" s="145">
        <v>45319</v>
      </c>
      <c r="B37" s="73" t="s">
        <v>109</v>
      </c>
      <c r="C37" s="74" t="s">
        <v>320</v>
      </c>
      <c r="D37" s="73" t="s">
        <v>111</v>
      </c>
      <c r="E37" s="73" t="s">
        <v>107</v>
      </c>
      <c r="F37">
        <f>IF(E45="",0,IF(E45="ok",0,1))</f>
        <v>0</v>
      </c>
    </row>
    <row r="38" spans="1:6">
      <c r="A38" s="145">
        <v>45320</v>
      </c>
      <c r="B38" s="73" t="s">
        <v>305</v>
      </c>
      <c r="C38" s="74" t="s">
        <v>316</v>
      </c>
      <c r="D38" s="73" t="s">
        <v>111</v>
      </c>
      <c r="E38" s="73" t="s">
        <v>107</v>
      </c>
      <c r="F38">
        <f t="shared" si="1"/>
        <v>0</v>
      </c>
    </row>
    <row r="39" spans="1:6">
      <c r="A39" s="145">
        <v>45321</v>
      </c>
      <c r="B39" s="73" t="s">
        <v>305</v>
      </c>
      <c r="C39" s="74" t="s">
        <v>316</v>
      </c>
      <c r="D39" s="73" t="s">
        <v>111</v>
      </c>
      <c r="E39" s="73" t="s">
        <v>107</v>
      </c>
      <c r="F39">
        <f t="shared" si="1"/>
        <v>0</v>
      </c>
    </row>
    <row r="40" spans="1:6">
      <c r="A40" s="145">
        <v>45322</v>
      </c>
      <c r="B40" s="73" t="s">
        <v>305</v>
      </c>
      <c r="C40" s="74" t="s">
        <v>316</v>
      </c>
      <c r="D40" s="73" t="s">
        <v>111</v>
      </c>
      <c r="E40" s="73" t="s">
        <v>107</v>
      </c>
      <c r="F40">
        <f t="shared" si="1"/>
        <v>0</v>
      </c>
    </row>
    <row r="41" spans="1:6">
      <c r="A41" s="146">
        <v>45323</v>
      </c>
      <c r="B41" s="75" t="s">
        <v>305</v>
      </c>
      <c r="C41" s="105" t="s">
        <v>316</v>
      </c>
      <c r="D41" s="75" t="s">
        <v>111</v>
      </c>
      <c r="E41" s="75" t="s">
        <v>107</v>
      </c>
      <c r="F41">
        <f t="shared" si="1"/>
        <v>0</v>
      </c>
    </row>
    <row r="42" spans="1:6">
      <c r="A42" s="146">
        <v>45324</v>
      </c>
      <c r="B42" s="75" t="s">
        <v>109</v>
      </c>
      <c r="C42" s="163"/>
      <c r="D42" s="75" t="s">
        <v>111</v>
      </c>
      <c r="E42" s="75" t="s">
        <v>337</v>
      </c>
      <c r="F42">
        <f>IF(E50="",0,IF(E50="ok",0,1))</f>
        <v>0</v>
      </c>
    </row>
    <row r="43" spans="1:6">
      <c r="A43" s="146">
        <v>45325</v>
      </c>
      <c r="B43" s="75" t="s">
        <v>109</v>
      </c>
      <c r="C43" s="105" t="s">
        <v>316</v>
      </c>
      <c r="D43" s="75" t="s">
        <v>111</v>
      </c>
      <c r="E43" s="75" t="s">
        <v>107</v>
      </c>
      <c r="F43">
        <f t="shared" si="1"/>
        <v>0</v>
      </c>
    </row>
    <row r="44" spans="1:6">
      <c r="A44" s="146">
        <v>45326</v>
      </c>
      <c r="B44" s="75" t="s">
        <v>305</v>
      </c>
      <c r="C44" s="105" t="s">
        <v>316</v>
      </c>
      <c r="D44" s="75" t="s">
        <v>111</v>
      </c>
      <c r="E44" s="75" t="s">
        <v>107</v>
      </c>
      <c r="F44">
        <f t="shared" si="1"/>
        <v>0</v>
      </c>
    </row>
    <row r="45" spans="1:6">
      <c r="A45" s="146">
        <v>45327</v>
      </c>
      <c r="B45" s="75" t="s">
        <v>305</v>
      </c>
      <c r="C45" s="105" t="s">
        <v>316</v>
      </c>
      <c r="D45" s="75" t="s">
        <v>111</v>
      </c>
      <c r="E45" s="75" t="s">
        <v>107</v>
      </c>
      <c r="F45">
        <f t="shared" si="1"/>
        <v>0</v>
      </c>
    </row>
    <row r="46" spans="1:6">
      <c r="A46" s="146">
        <v>45328</v>
      </c>
      <c r="B46" s="75" t="s">
        <v>305</v>
      </c>
      <c r="C46" s="105" t="s">
        <v>316</v>
      </c>
      <c r="D46" s="75" t="s">
        <v>111</v>
      </c>
      <c r="E46" s="75" t="s">
        <v>107</v>
      </c>
      <c r="F46">
        <f t="shared" si="1"/>
        <v>0</v>
      </c>
    </row>
    <row r="47" spans="1:6">
      <c r="A47" s="146">
        <v>45329</v>
      </c>
      <c r="B47" s="75" t="s">
        <v>305</v>
      </c>
      <c r="C47" s="105" t="s">
        <v>316</v>
      </c>
      <c r="D47" s="75" t="s">
        <v>111</v>
      </c>
      <c r="E47" s="75" t="s">
        <v>107</v>
      </c>
      <c r="F47">
        <f t="shared" si="1"/>
        <v>0</v>
      </c>
    </row>
    <row r="48" spans="1:6">
      <c r="A48" s="146">
        <v>45330</v>
      </c>
      <c r="B48" s="75" t="s">
        <v>109</v>
      </c>
      <c r="C48" s="105" t="s">
        <v>312</v>
      </c>
      <c r="D48" s="75" t="s">
        <v>111</v>
      </c>
      <c r="E48" s="75" t="s">
        <v>107</v>
      </c>
      <c r="F48">
        <f t="shared" si="1"/>
        <v>0</v>
      </c>
    </row>
    <row r="49" spans="1:6">
      <c r="A49" s="146">
        <v>45331</v>
      </c>
      <c r="B49" s="75" t="s">
        <v>109</v>
      </c>
      <c r="C49" s="105" t="s">
        <v>316</v>
      </c>
      <c r="D49" s="75" t="s">
        <v>111</v>
      </c>
      <c r="E49" s="75" t="s">
        <v>107</v>
      </c>
      <c r="F49">
        <f t="shared" si="1"/>
        <v>0</v>
      </c>
    </row>
    <row r="50" spans="1:6">
      <c r="A50" s="146">
        <v>45332</v>
      </c>
      <c r="B50" s="75" t="s">
        <v>305</v>
      </c>
      <c r="C50" s="105" t="s">
        <v>312</v>
      </c>
      <c r="D50" s="75" t="s">
        <v>304</v>
      </c>
      <c r="E50" s="75" t="s">
        <v>107</v>
      </c>
      <c r="F50">
        <f t="shared" si="1"/>
        <v>0</v>
      </c>
    </row>
    <row r="51" spans="1:6">
      <c r="A51" s="146">
        <v>45333</v>
      </c>
      <c r="B51" s="75" t="s">
        <v>305</v>
      </c>
      <c r="C51" s="105" t="s">
        <v>312</v>
      </c>
      <c r="D51" s="75" t="s">
        <v>304</v>
      </c>
      <c r="E51" s="75" t="s">
        <v>107</v>
      </c>
      <c r="F51">
        <f t="shared" si="1"/>
        <v>0</v>
      </c>
    </row>
    <row r="52" spans="1:6">
      <c r="A52" s="146">
        <v>45334</v>
      </c>
      <c r="B52" s="75" t="s">
        <v>305</v>
      </c>
      <c r="C52" s="105" t="s">
        <v>312</v>
      </c>
      <c r="D52" s="75" t="s">
        <v>304</v>
      </c>
      <c r="E52" s="75" t="s">
        <v>107</v>
      </c>
      <c r="F52">
        <f t="shared" si="1"/>
        <v>0</v>
      </c>
    </row>
    <row r="53" spans="1:6">
      <c r="A53" s="146">
        <v>45335</v>
      </c>
      <c r="B53" s="75" t="s">
        <v>305</v>
      </c>
      <c r="C53" s="105" t="s">
        <v>312</v>
      </c>
      <c r="D53" s="75" t="s">
        <v>304</v>
      </c>
      <c r="E53" s="75" t="s">
        <v>107</v>
      </c>
      <c r="F53">
        <f t="shared" si="1"/>
        <v>0</v>
      </c>
    </row>
    <row r="54" spans="1:6">
      <c r="A54" s="146">
        <v>45336</v>
      </c>
      <c r="B54" s="75" t="s">
        <v>109</v>
      </c>
      <c r="C54" s="105" t="s">
        <v>320</v>
      </c>
      <c r="D54" s="75" t="s">
        <v>111</v>
      </c>
      <c r="E54" s="75" t="s">
        <v>107</v>
      </c>
      <c r="F54">
        <f t="shared" si="1"/>
        <v>0</v>
      </c>
    </row>
    <row r="55" spans="1:6">
      <c r="A55" s="146">
        <v>45337</v>
      </c>
      <c r="B55" s="75" t="s">
        <v>109</v>
      </c>
      <c r="C55" s="105" t="s">
        <v>312</v>
      </c>
      <c r="D55" s="75" t="s">
        <v>304</v>
      </c>
      <c r="E55" s="75" t="s">
        <v>107</v>
      </c>
      <c r="F55">
        <f t="shared" si="1"/>
        <v>0</v>
      </c>
    </row>
    <row r="56" spans="1:6">
      <c r="A56" s="146">
        <v>45338</v>
      </c>
      <c r="B56" s="75" t="s">
        <v>305</v>
      </c>
      <c r="C56" s="105" t="s">
        <v>312</v>
      </c>
      <c r="D56" s="75" t="s">
        <v>304</v>
      </c>
      <c r="E56" s="75" t="s">
        <v>107</v>
      </c>
      <c r="F56">
        <f t="shared" si="1"/>
        <v>0</v>
      </c>
    </row>
    <row r="57" spans="1:6">
      <c r="A57" s="146">
        <v>45339</v>
      </c>
      <c r="B57" s="75" t="s">
        <v>305</v>
      </c>
      <c r="C57" s="105" t="s">
        <v>312</v>
      </c>
      <c r="D57" s="75" t="s">
        <v>304</v>
      </c>
      <c r="E57" s="75" t="s">
        <v>107</v>
      </c>
      <c r="F57">
        <f t="shared" si="1"/>
        <v>0</v>
      </c>
    </row>
    <row r="58" spans="1:6">
      <c r="A58" s="146">
        <v>45340</v>
      </c>
      <c r="B58" s="75" t="s">
        <v>305</v>
      </c>
      <c r="C58" s="105" t="s">
        <v>312</v>
      </c>
      <c r="D58" s="75" t="s">
        <v>304</v>
      </c>
      <c r="E58" s="75" t="s">
        <v>107</v>
      </c>
      <c r="F58">
        <f t="shared" si="1"/>
        <v>0</v>
      </c>
    </row>
    <row r="59" spans="1:6">
      <c r="A59" s="146">
        <v>45341</v>
      </c>
      <c r="B59" s="75" t="s">
        <v>305</v>
      </c>
      <c r="C59" s="105" t="s">
        <v>316</v>
      </c>
      <c r="D59" s="75" t="s">
        <v>304</v>
      </c>
      <c r="E59" s="75" t="s">
        <v>107</v>
      </c>
      <c r="F59">
        <f t="shared" si="1"/>
        <v>0</v>
      </c>
    </row>
    <row r="60" spans="1:6">
      <c r="A60" s="146">
        <v>45342</v>
      </c>
      <c r="B60" s="75" t="s">
        <v>109</v>
      </c>
      <c r="C60" s="105" t="s">
        <v>320</v>
      </c>
      <c r="D60" s="75" t="s">
        <v>304</v>
      </c>
      <c r="E60" s="75" t="s">
        <v>107</v>
      </c>
      <c r="F60">
        <f t="shared" si="1"/>
        <v>0</v>
      </c>
    </row>
    <row r="61" spans="1:6">
      <c r="A61" s="146">
        <v>45343</v>
      </c>
      <c r="B61" s="75" t="s">
        <v>109</v>
      </c>
      <c r="C61" s="105" t="s">
        <v>316</v>
      </c>
      <c r="D61" s="75" t="s">
        <v>304</v>
      </c>
      <c r="E61" s="75" t="s">
        <v>107</v>
      </c>
      <c r="F61">
        <f t="shared" si="1"/>
        <v>0</v>
      </c>
    </row>
    <row r="62" spans="1:6">
      <c r="A62" s="146">
        <v>45344</v>
      </c>
      <c r="B62" s="75" t="s">
        <v>305</v>
      </c>
      <c r="C62" s="105" t="s">
        <v>312</v>
      </c>
      <c r="D62" s="75" t="s">
        <v>304</v>
      </c>
      <c r="E62" s="75" t="s">
        <v>107</v>
      </c>
      <c r="F62">
        <f t="shared" si="1"/>
        <v>0</v>
      </c>
    </row>
    <row r="63" spans="1:6">
      <c r="A63" s="146">
        <v>45345</v>
      </c>
      <c r="B63" s="75" t="s">
        <v>305</v>
      </c>
      <c r="C63" s="105" t="s">
        <v>312</v>
      </c>
      <c r="D63" s="75" t="s">
        <v>304</v>
      </c>
      <c r="E63" s="75" t="s">
        <v>107</v>
      </c>
      <c r="F63">
        <f t="shared" si="1"/>
        <v>0</v>
      </c>
    </row>
    <row r="64" spans="1:6">
      <c r="A64" s="146">
        <v>45346</v>
      </c>
      <c r="B64" s="75" t="s">
        <v>305</v>
      </c>
      <c r="C64" s="105" t="s">
        <v>312</v>
      </c>
      <c r="D64" s="75" t="s">
        <v>304</v>
      </c>
      <c r="E64" s="75" t="s">
        <v>107</v>
      </c>
      <c r="F64">
        <f t="shared" si="1"/>
        <v>0</v>
      </c>
    </row>
    <row r="65" spans="1:9">
      <c r="A65" s="146">
        <v>45347</v>
      </c>
      <c r="B65" s="75" t="s">
        <v>305</v>
      </c>
      <c r="C65" s="105" t="s">
        <v>316</v>
      </c>
      <c r="D65" s="75" t="s">
        <v>304</v>
      </c>
      <c r="E65" s="75" t="s">
        <v>107</v>
      </c>
      <c r="F65">
        <f t="shared" si="1"/>
        <v>0</v>
      </c>
    </row>
    <row r="66" spans="1:9">
      <c r="A66" s="146">
        <v>45348</v>
      </c>
      <c r="B66" s="75" t="s">
        <v>109</v>
      </c>
      <c r="C66" s="105" t="s">
        <v>316</v>
      </c>
      <c r="D66" s="75" t="s">
        <v>304</v>
      </c>
      <c r="E66" s="75" t="s">
        <v>107</v>
      </c>
      <c r="F66">
        <f t="shared" ref="F66:F87" si="2">IF(E74="",0,IF(E74="ok",0,1))</f>
        <v>0</v>
      </c>
    </row>
    <row r="67" spans="1:9">
      <c r="A67" s="146">
        <v>45349</v>
      </c>
      <c r="B67" s="75" t="s">
        <v>109</v>
      </c>
      <c r="C67" s="105" t="s">
        <v>316</v>
      </c>
      <c r="D67" s="75" t="s">
        <v>304</v>
      </c>
      <c r="E67" s="75" t="s">
        <v>107</v>
      </c>
      <c r="F67">
        <f t="shared" si="2"/>
        <v>0</v>
      </c>
    </row>
    <row r="68" spans="1:9">
      <c r="A68" s="146">
        <v>45350</v>
      </c>
      <c r="B68" s="75" t="s">
        <v>305</v>
      </c>
      <c r="C68" s="105" t="s">
        <v>316</v>
      </c>
      <c r="D68" s="75" t="s">
        <v>304</v>
      </c>
      <c r="E68" s="75" t="s">
        <v>107</v>
      </c>
      <c r="F68">
        <f t="shared" si="2"/>
        <v>0</v>
      </c>
      <c r="G68" s="448" t="s">
        <v>441</v>
      </c>
      <c r="H68" s="448"/>
      <c r="I68" s="448"/>
    </row>
    <row r="69" spans="1:9">
      <c r="A69" s="146">
        <v>45351</v>
      </c>
      <c r="B69" s="75" t="s">
        <v>305</v>
      </c>
      <c r="C69" s="105" t="s">
        <v>316</v>
      </c>
      <c r="D69" s="75" t="s">
        <v>304</v>
      </c>
      <c r="E69" s="75" t="s">
        <v>107</v>
      </c>
      <c r="F69">
        <f t="shared" si="2"/>
        <v>0</v>
      </c>
      <c r="G69" s="448"/>
      <c r="H69" s="448"/>
      <c r="I69" s="448"/>
    </row>
    <row r="70" spans="1:9">
      <c r="A70" s="147">
        <v>45352</v>
      </c>
      <c r="B70" s="148" t="s">
        <v>497</v>
      </c>
      <c r="C70" s="149" t="s">
        <v>316</v>
      </c>
      <c r="D70" s="148" t="s">
        <v>304</v>
      </c>
      <c r="E70" s="148" t="s">
        <v>107</v>
      </c>
      <c r="F70">
        <f t="shared" si="2"/>
        <v>0</v>
      </c>
    </row>
    <row r="71" spans="1:9">
      <c r="A71" s="147">
        <v>45353</v>
      </c>
      <c r="B71" s="148" t="s">
        <v>497</v>
      </c>
      <c r="C71" s="149" t="s">
        <v>316</v>
      </c>
      <c r="D71" s="148" t="s">
        <v>304</v>
      </c>
      <c r="E71" s="148" t="s">
        <v>107</v>
      </c>
      <c r="F71">
        <f t="shared" si="2"/>
        <v>0</v>
      </c>
    </row>
    <row r="72" spans="1:9">
      <c r="A72" s="147">
        <v>45354</v>
      </c>
      <c r="B72" s="148" t="s">
        <v>109</v>
      </c>
      <c r="C72" s="149" t="s">
        <v>316</v>
      </c>
      <c r="D72" s="148" t="s">
        <v>304</v>
      </c>
      <c r="E72" s="148" t="s">
        <v>107</v>
      </c>
      <c r="F72">
        <f t="shared" si="2"/>
        <v>0</v>
      </c>
    </row>
    <row r="73" spans="1:9">
      <c r="A73" s="147">
        <v>45355</v>
      </c>
      <c r="B73" s="148" t="s">
        <v>109</v>
      </c>
      <c r="C73" s="149" t="s">
        <v>316</v>
      </c>
      <c r="D73" s="148" t="s">
        <v>304</v>
      </c>
      <c r="E73" s="148" t="s">
        <v>107</v>
      </c>
      <c r="F73">
        <f t="shared" si="2"/>
        <v>0</v>
      </c>
    </row>
    <row r="74" spans="1:9">
      <c r="A74" s="147">
        <v>45356</v>
      </c>
      <c r="B74" s="148" t="s">
        <v>497</v>
      </c>
      <c r="C74" s="149" t="s">
        <v>312</v>
      </c>
      <c r="D74" s="148" t="s">
        <v>304</v>
      </c>
      <c r="E74" s="148" t="s">
        <v>107</v>
      </c>
      <c r="F74">
        <f t="shared" si="2"/>
        <v>0</v>
      </c>
    </row>
    <row r="75" spans="1:9">
      <c r="A75" s="147">
        <v>45357</v>
      </c>
      <c r="B75" s="148" t="s">
        <v>497</v>
      </c>
      <c r="C75" s="149" t="s">
        <v>312</v>
      </c>
      <c r="D75" s="148" t="s">
        <v>304</v>
      </c>
      <c r="E75" s="148" t="s">
        <v>107</v>
      </c>
      <c r="F75">
        <f t="shared" si="2"/>
        <v>0</v>
      </c>
    </row>
    <row r="76" spans="1:9">
      <c r="A76" s="147">
        <v>45358</v>
      </c>
      <c r="B76" s="148" t="s">
        <v>497</v>
      </c>
      <c r="C76" s="149" t="s">
        <v>312</v>
      </c>
      <c r="D76" s="148" t="s">
        <v>304</v>
      </c>
      <c r="E76" s="148" t="s">
        <v>107</v>
      </c>
      <c r="F76">
        <f t="shared" si="2"/>
        <v>0</v>
      </c>
    </row>
    <row r="77" spans="1:9">
      <c r="A77" s="147">
        <v>45359</v>
      </c>
      <c r="B77" s="148" t="s">
        <v>497</v>
      </c>
      <c r="C77" s="149" t="s">
        <v>312</v>
      </c>
      <c r="D77" s="148" t="s">
        <v>304</v>
      </c>
      <c r="E77" s="148" t="s">
        <v>107</v>
      </c>
      <c r="F77">
        <f t="shared" si="2"/>
        <v>0</v>
      </c>
    </row>
    <row r="78" spans="1:9">
      <c r="A78" s="147">
        <v>45360</v>
      </c>
      <c r="B78" s="148" t="s">
        <v>109</v>
      </c>
      <c r="C78" s="149" t="s">
        <v>320</v>
      </c>
      <c r="D78" s="148" t="s">
        <v>304</v>
      </c>
      <c r="E78" s="148" t="s">
        <v>107</v>
      </c>
      <c r="F78">
        <f t="shared" si="2"/>
        <v>0</v>
      </c>
    </row>
    <row r="79" spans="1:9">
      <c r="A79" s="147">
        <v>45361</v>
      </c>
      <c r="B79" s="148" t="s">
        <v>109</v>
      </c>
      <c r="C79" s="149" t="s">
        <v>312</v>
      </c>
      <c r="D79" s="148" t="s">
        <v>304</v>
      </c>
      <c r="E79" s="148" t="s">
        <v>107</v>
      </c>
      <c r="F79">
        <f t="shared" si="2"/>
        <v>0</v>
      </c>
    </row>
    <row r="80" spans="1:9">
      <c r="A80" s="147">
        <v>45362</v>
      </c>
      <c r="B80" s="148" t="s">
        <v>497</v>
      </c>
      <c r="C80" s="149" t="s">
        <v>312</v>
      </c>
      <c r="D80" s="148" t="s">
        <v>304</v>
      </c>
      <c r="E80" s="148" t="s">
        <v>107</v>
      </c>
      <c r="F80">
        <f t="shared" si="2"/>
        <v>0</v>
      </c>
    </row>
    <row r="81" spans="1:6">
      <c r="A81" s="147">
        <v>45363</v>
      </c>
      <c r="B81" s="148" t="s">
        <v>497</v>
      </c>
      <c r="C81" s="149" t="s">
        <v>312</v>
      </c>
      <c r="D81" s="148" t="s">
        <v>304</v>
      </c>
      <c r="E81" s="148" t="s">
        <v>107</v>
      </c>
      <c r="F81">
        <f t="shared" si="2"/>
        <v>0</v>
      </c>
    </row>
    <row r="82" spans="1:6">
      <c r="A82" s="147">
        <v>45364</v>
      </c>
      <c r="B82" s="148" t="s">
        <v>497</v>
      </c>
      <c r="C82" s="149" t="s">
        <v>312</v>
      </c>
      <c r="D82" s="148" t="s">
        <v>304</v>
      </c>
      <c r="E82" s="148" t="s">
        <v>107</v>
      </c>
      <c r="F82">
        <f t="shared" si="2"/>
        <v>0</v>
      </c>
    </row>
    <row r="83" spans="1:6">
      <c r="A83" s="147">
        <v>45365</v>
      </c>
      <c r="B83" s="148" t="s">
        <v>497</v>
      </c>
      <c r="C83" s="149" t="s">
        <v>312</v>
      </c>
      <c r="D83" s="148" t="s">
        <v>304</v>
      </c>
      <c r="E83" s="148" t="s">
        <v>107</v>
      </c>
      <c r="F83">
        <f t="shared" si="2"/>
        <v>0</v>
      </c>
    </row>
    <row r="84" spans="1:6">
      <c r="A84" s="147">
        <v>45366</v>
      </c>
      <c r="B84" s="148" t="s">
        <v>109</v>
      </c>
      <c r="C84" s="149" t="s">
        <v>312</v>
      </c>
      <c r="D84" s="148" t="s">
        <v>304</v>
      </c>
      <c r="E84" s="148" t="s">
        <v>107</v>
      </c>
      <c r="F84">
        <f t="shared" si="2"/>
        <v>0</v>
      </c>
    </row>
    <row r="85" spans="1:6">
      <c r="A85" s="147">
        <v>45367</v>
      </c>
      <c r="B85" s="148" t="s">
        <v>109</v>
      </c>
      <c r="C85" s="149" t="s">
        <v>312</v>
      </c>
      <c r="D85" s="148" t="s">
        <v>304</v>
      </c>
      <c r="E85" s="148" t="s">
        <v>107</v>
      </c>
      <c r="F85">
        <f t="shared" si="2"/>
        <v>0</v>
      </c>
    </row>
    <row r="86" spans="1:6">
      <c r="A86" s="147">
        <v>45368</v>
      </c>
      <c r="B86" s="148" t="s">
        <v>497</v>
      </c>
      <c r="C86" s="149" t="s">
        <v>312</v>
      </c>
      <c r="D86" s="148" t="s">
        <v>304</v>
      </c>
      <c r="E86" s="148" t="s">
        <v>107</v>
      </c>
      <c r="F86">
        <f t="shared" si="2"/>
        <v>0</v>
      </c>
    </row>
    <row r="87" spans="1:6">
      <c r="A87" s="147">
        <v>45369</v>
      </c>
      <c r="B87" s="148" t="s">
        <v>497</v>
      </c>
      <c r="C87" s="149" t="s">
        <v>312</v>
      </c>
      <c r="D87" s="148" t="s">
        <v>304</v>
      </c>
      <c r="E87" s="148" t="s">
        <v>107</v>
      </c>
      <c r="F87">
        <f t="shared" si="2"/>
        <v>0</v>
      </c>
    </row>
    <row r="88" spans="1:6">
      <c r="A88" s="147">
        <v>45370</v>
      </c>
      <c r="B88" s="148" t="s">
        <v>497</v>
      </c>
      <c r="C88" s="149" t="s">
        <v>312</v>
      </c>
      <c r="D88" s="148" t="s">
        <v>304</v>
      </c>
      <c r="E88" s="148" t="s">
        <v>107</v>
      </c>
    </row>
    <row r="89" spans="1:6">
      <c r="A89" s="147">
        <v>45371</v>
      </c>
      <c r="B89" s="148" t="s">
        <v>497</v>
      </c>
      <c r="C89" s="149" t="s">
        <v>312</v>
      </c>
      <c r="D89" s="148" t="s">
        <v>304</v>
      </c>
      <c r="E89" s="148" t="s">
        <v>107</v>
      </c>
    </row>
    <row r="90" spans="1:6">
      <c r="A90" s="147">
        <v>45372</v>
      </c>
      <c r="B90" s="148" t="s">
        <v>109</v>
      </c>
      <c r="C90" s="149" t="s">
        <v>312</v>
      </c>
      <c r="D90" s="148" t="s">
        <v>304</v>
      </c>
      <c r="E90" s="148" t="s">
        <v>107</v>
      </c>
    </row>
    <row r="91" spans="1:6">
      <c r="A91" s="147">
        <v>45373</v>
      </c>
      <c r="B91" s="148" t="s">
        <v>109</v>
      </c>
      <c r="C91" s="149" t="s">
        <v>312</v>
      </c>
      <c r="D91" s="148" t="s">
        <v>304</v>
      </c>
      <c r="E91" s="148" t="s">
        <v>107</v>
      </c>
    </row>
    <row r="92" spans="1:6">
      <c r="A92" s="147">
        <v>45374</v>
      </c>
      <c r="B92" s="148" t="s">
        <v>497</v>
      </c>
      <c r="C92" s="149" t="s">
        <v>312</v>
      </c>
      <c r="D92" s="148" t="s">
        <v>304</v>
      </c>
      <c r="E92" s="148" t="s">
        <v>107</v>
      </c>
    </row>
    <row r="93" spans="1:6">
      <c r="A93" s="147">
        <v>45375</v>
      </c>
      <c r="B93" s="148" t="s">
        <v>497</v>
      </c>
      <c r="C93" s="149" t="s">
        <v>312</v>
      </c>
      <c r="D93" s="148" t="s">
        <v>304</v>
      </c>
      <c r="E93" s="148" t="s">
        <v>107</v>
      </c>
    </row>
    <row r="94" spans="1:6">
      <c r="A94" s="147">
        <v>45376</v>
      </c>
      <c r="B94" s="148" t="s">
        <v>497</v>
      </c>
      <c r="C94" s="149" t="s">
        <v>312</v>
      </c>
      <c r="D94" s="148" t="s">
        <v>304</v>
      </c>
      <c r="E94" s="148" t="s">
        <v>107</v>
      </c>
    </row>
    <row r="95" spans="1:6">
      <c r="A95" s="147">
        <v>45377</v>
      </c>
      <c r="B95" s="148" t="s">
        <v>109</v>
      </c>
      <c r="C95" s="149" t="s">
        <v>312</v>
      </c>
      <c r="D95" s="148" t="s">
        <v>304</v>
      </c>
      <c r="E95" s="148" t="s">
        <v>107</v>
      </c>
    </row>
    <row r="96" spans="1:6">
      <c r="A96" s="147">
        <v>45378</v>
      </c>
      <c r="B96" s="148" t="s">
        <v>109</v>
      </c>
      <c r="C96" s="149" t="s">
        <v>312</v>
      </c>
      <c r="D96" s="148" t="s">
        <v>304</v>
      </c>
      <c r="E96" s="148" t="s">
        <v>107</v>
      </c>
    </row>
    <row r="97" spans="1:5">
      <c r="A97" s="147">
        <v>45379</v>
      </c>
      <c r="B97" s="148" t="s">
        <v>109</v>
      </c>
      <c r="C97" s="149" t="s">
        <v>312</v>
      </c>
      <c r="D97" s="148" t="s">
        <v>304</v>
      </c>
      <c r="E97" s="148" t="s">
        <v>493</v>
      </c>
    </row>
    <row r="98" spans="1:5">
      <c r="A98" s="147">
        <v>45380</v>
      </c>
      <c r="B98" s="148" t="s">
        <v>109</v>
      </c>
      <c r="C98" s="149" t="s">
        <v>312</v>
      </c>
      <c r="D98" s="148" t="s">
        <v>304</v>
      </c>
      <c r="E98" s="148" t="s">
        <v>493</v>
      </c>
    </row>
    <row r="99" spans="1:5">
      <c r="A99" s="147">
        <v>45381</v>
      </c>
      <c r="B99" s="148" t="s">
        <v>497</v>
      </c>
      <c r="C99" s="149" t="s">
        <v>312</v>
      </c>
      <c r="D99" s="148" t="s">
        <v>304</v>
      </c>
      <c r="E99" s="148" t="s">
        <v>493</v>
      </c>
    </row>
    <row r="100" spans="1:5">
      <c r="A100" s="147">
        <v>45382</v>
      </c>
      <c r="B100" s="148" t="s">
        <v>497</v>
      </c>
      <c r="C100" s="149" t="s">
        <v>312</v>
      </c>
      <c r="D100" s="148" t="s">
        <v>304</v>
      </c>
      <c r="E100" s="148" t="s">
        <v>494</v>
      </c>
    </row>
    <row r="101" spans="1:5">
      <c r="A101" s="150">
        <v>45383</v>
      </c>
      <c r="B101" s="151" t="s">
        <v>497</v>
      </c>
      <c r="C101" s="151" t="s">
        <v>312</v>
      </c>
      <c r="D101" s="151" t="s">
        <v>304</v>
      </c>
      <c r="E101" s="151" t="s">
        <v>495</v>
      </c>
    </row>
    <row r="102" spans="1:5">
      <c r="A102" s="150">
        <v>45384</v>
      </c>
      <c r="B102" s="151" t="s">
        <v>109</v>
      </c>
      <c r="C102" s="151" t="s">
        <v>312</v>
      </c>
      <c r="D102" s="151" t="s">
        <v>304</v>
      </c>
      <c r="E102" s="151" t="s">
        <v>495</v>
      </c>
    </row>
    <row r="103" spans="1:5">
      <c r="A103" s="150">
        <v>45385</v>
      </c>
      <c r="B103" s="151" t="s">
        <v>109</v>
      </c>
      <c r="C103" s="151" t="s">
        <v>312</v>
      </c>
      <c r="D103" s="151" t="s">
        <v>304</v>
      </c>
      <c r="E103" s="151" t="s">
        <v>495</v>
      </c>
    </row>
    <row r="104" spans="1:5">
      <c r="A104" s="150">
        <v>45386</v>
      </c>
      <c r="B104" s="151" t="s">
        <v>497</v>
      </c>
      <c r="C104" s="151" t="s">
        <v>312</v>
      </c>
      <c r="D104" s="151" t="s">
        <v>304</v>
      </c>
      <c r="E104" s="151" t="s">
        <v>495</v>
      </c>
    </row>
    <row r="105" spans="1:5">
      <c r="A105" s="150">
        <v>45387</v>
      </c>
      <c r="B105" s="151" t="s">
        <v>497</v>
      </c>
      <c r="C105" s="151" t="s">
        <v>312</v>
      </c>
      <c r="D105" s="151" t="s">
        <v>304</v>
      </c>
      <c r="E105" s="151" t="s">
        <v>107</v>
      </c>
    </row>
    <row r="106" spans="1:5">
      <c r="A106" s="150">
        <v>45388</v>
      </c>
      <c r="B106" s="151" t="s">
        <v>109</v>
      </c>
      <c r="C106" s="151" t="s">
        <v>312</v>
      </c>
      <c r="D106" s="151" t="s">
        <v>304</v>
      </c>
      <c r="E106" s="151" t="s">
        <v>107</v>
      </c>
    </row>
    <row r="107" spans="1:5">
      <c r="A107" s="150">
        <v>45389</v>
      </c>
      <c r="B107" s="151" t="s">
        <v>109</v>
      </c>
      <c r="C107" s="151" t="s">
        <v>312</v>
      </c>
      <c r="D107" s="151" t="s">
        <v>304</v>
      </c>
      <c r="E107" s="151" t="s">
        <v>107</v>
      </c>
    </row>
    <row r="108" spans="1:5">
      <c r="A108" s="150">
        <v>45390</v>
      </c>
      <c r="B108" s="151" t="s">
        <v>497</v>
      </c>
      <c r="C108" s="151" t="s">
        <v>312</v>
      </c>
      <c r="D108" s="151" t="s">
        <v>304</v>
      </c>
      <c r="E108" s="151" t="s">
        <v>107</v>
      </c>
    </row>
    <row r="109" spans="1:5">
      <c r="A109" s="150">
        <v>45391</v>
      </c>
      <c r="B109" s="151" t="s">
        <v>497</v>
      </c>
      <c r="C109" s="151" t="s">
        <v>316</v>
      </c>
      <c r="D109" s="151" t="s">
        <v>304</v>
      </c>
      <c r="E109" s="151" t="s">
        <v>107</v>
      </c>
    </row>
    <row r="110" spans="1:5">
      <c r="A110" s="150">
        <v>45392</v>
      </c>
      <c r="B110" s="151" t="s">
        <v>497</v>
      </c>
      <c r="C110" s="151" t="s">
        <v>316</v>
      </c>
      <c r="D110" s="151" t="s">
        <v>304</v>
      </c>
      <c r="E110" s="151" t="s">
        <v>107</v>
      </c>
    </row>
    <row r="111" spans="1:5">
      <c r="A111" s="150">
        <v>45393</v>
      </c>
      <c r="B111" s="151" t="s">
        <v>497</v>
      </c>
      <c r="C111" s="151" t="s">
        <v>312</v>
      </c>
      <c r="D111" s="151" t="s">
        <v>304</v>
      </c>
      <c r="E111" s="151" t="s">
        <v>107</v>
      </c>
    </row>
    <row r="112" spans="1:5">
      <c r="A112" s="150">
        <v>45394</v>
      </c>
      <c r="B112" s="151" t="s">
        <v>109</v>
      </c>
      <c r="C112" s="151" t="s">
        <v>312</v>
      </c>
      <c r="D112" s="151" t="s">
        <v>304</v>
      </c>
      <c r="E112" s="151" t="s">
        <v>107</v>
      </c>
    </row>
    <row r="113" spans="1:5">
      <c r="A113" s="150">
        <v>45395</v>
      </c>
      <c r="B113" s="151" t="s">
        <v>109</v>
      </c>
      <c r="C113" s="151" t="s">
        <v>312</v>
      </c>
      <c r="D113" s="151" t="s">
        <v>304</v>
      </c>
      <c r="E113" s="151" t="s">
        <v>107</v>
      </c>
    </row>
    <row r="114" spans="1:5">
      <c r="A114" s="150">
        <v>45396</v>
      </c>
      <c r="B114" s="151" t="s">
        <v>497</v>
      </c>
      <c r="C114" s="151" t="s">
        <v>312</v>
      </c>
      <c r="D114" s="151" t="s">
        <v>304</v>
      </c>
      <c r="E114" s="151" t="s">
        <v>107</v>
      </c>
    </row>
    <row r="115" spans="1:5">
      <c r="A115" s="150">
        <v>45397</v>
      </c>
      <c r="B115" s="151" t="s">
        <v>497</v>
      </c>
      <c r="C115" s="151" t="s">
        <v>312</v>
      </c>
      <c r="D115" s="151" t="s">
        <v>304</v>
      </c>
      <c r="E115" s="151" t="s">
        <v>107</v>
      </c>
    </row>
    <row r="116" spans="1:5">
      <c r="A116" s="150">
        <v>45398</v>
      </c>
      <c r="B116" s="151" t="s">
        <v>109</v>
      </c>
      <c r="C116" s="151" t="s">
        <v>312</v>
      </c>
      <c r="D116" s="151" t="s">
        <v>304</v>
      </c>
      <c r="E116" s="151" t="s">
        <v>107</v>
      </c>
    </row>
    <row r="117" spans="1:5">
      <c r="A117" s="150">
        <v>45399</v>
      </c>
      <c r="B117" s="151" t="s">
        <v>497</v>
      </c>
      <c r="C117" s="151" t="s">
        <v>312</v>
      </c>
      <c r="D117" s="151" t="s">
        <v>304</v>
      </c>
      <c r="E117" s="151" t="s">
        <v>107</v>
      </c>
    </row>
    <row r="118" spans="1:5">
      <c r="A118" s="150">
        <v>45400</v>
      </c>
      <c r="B118" s="151" t="s">
        <v>497</v>
      </c>
      <c r="C118" s="151" t="s">
        <v>312</v>
      </c>
      <c r="D118" s="151" t="s">
        <v>304</v>
      </c>
      <c r="E118" s="151" t="s">
        <v>107</v>
      </c>
    </row>
    <row r="119" spans="1:5">
      <c r="A119" s="150">
        <v>45401</v>
      </c>
      <c r="B119" s="151" t="s">
        <v>497</v>
      </c>
      <c r="C119" s="151" t="s">
        <v>312</v>
      </c>
      <c r="D119" s="151" t="s">
        <v>304</v>
      </c>
      <c r="E119" s="151" t="s">
        <v>107</v>
      </c>
    </row>
    <row r="120" spans="1:5">
      <c r="A120" s="150">
        <v>45402</v>
      </c>
      <c r="B120" s="151" t="s">
        <v>109</v>
      </c>
      <c r="C120" s="151" t="s">
        <v>312</v>
      </c>
      <c r="D120" s="151" t="s">
        <v>304</v>
      </c>
      <c r="E120" s="151" t="s">
        <v>107</v>
      </c>
    </row>
    <row r="121" spans="1:5">
      <c r="A121" s="150">
        <v>45403</v>
      </c>
      <c r="B121" s="151" t="s">
        <v>109</v>
      </c>
      <c r="C121" s="151" t="s">
        <v>316</v>
      </c>
      <c r="D121" s="151" t="s">
        <v>304</v>
      </c>
      <c r="E121" s="151" t="s">
        <v>107</v>
      </c>
    </row>
    <row r="122" spans="1:5">
      <c r="A122" s="150">
        <v>45404</v>
      </c>
      <c r="B122" s="151" t="s">
        <v>497</v>
      </c>
      <c r="C122" s="151" t="s">
        <v>312</v>
      </c>
      <c r="D122" s="151" t="s">
        <v>304</v>
      </c>
      <c r="E122" s="151" t="s">
        <v>107</v>
      </c>
    </row>
    <row r="123" spans="1:5">
      <c r="A123" s="150">
        <v>45405</v>
      </c>
      <c r="B123" s="151" t="s">
        <v>497</v>
      </c>
      <c r="C123" s="151" t="s">
        <v>312</v>
      </c>
      <c r="D123" s="151" t="s">
        <v>304</v>
      </c>
      <c r="E123" s="151" t="s">
        <v>107</v>
      </c>
    </row>
    <row r="124" spans="1:5">
      <c r="A124" s="150">
        <v>45406</v>
      </c>
      <c r="B124" s="151" t="s">
        <v>497</v>
      </c>
      <c r="C124" s="151" t="s">
        <v>312</v>
      </c>
      <c r="D124" s="151" t="s">
        <v>304</v>
      </c>
      <c r="E124" s="151" t="s">
        <v>107</v>
      </c>
    </row>
    <row r="125" spans="1:5">
      <c r="A125" s="150">
        <v>45407</v>
      </c>
      <c r="B125" s="151" t="s">
        <v>497</v>
      </c>
      <c r="C125" s="151" t="s">
        <v>312</v>
      </c>
      <c r="D125" s="151" t="s">
        <v>304</v>
      </c>
      <c r="E125" s="151" t="s">
        <v>107</v>
      </c>
    </row>
    <row r="126" spans="1:5">
      <c r="A126" s="150">
        <v>45408</v>
      </c>
      <c r="B126" s="151" t="s">
        <v>109</v>
      </c>
      <c r="C126" s="151" t="s">
        <v>312</v>
      </c>
      <c r="D126" s="151" t="s">
        <v>304</v>
      </c>
      <c r="E126" s="151" t="s">
        <v>107</v>
      </c>
    </row>
    <row r="127" spans="1:5">
      <c r="A127" s="150">
        <v>45409</v>
      </c>
      <c r="B127" s="151" t="s">
        <v>109</v>
      </c>
      <c r="C127" s="151" t="s">
        <v>312</v>
      </c>
      <c r="D127" s="151" t="s">
        <v>304</v>
      </c>
      <c r="E127" s="151" t="s">
        <v>107</v>
      </c>
    </row>
    <row r="128" spans="1:5">
      <c r="A128" s="150">
        <v>45410</v>
      </c>
      <c r="B128" s="151" t="s">
        <v>497</v>
      </c>
      <c r="C128" s="151" t="s">
        <v>312</v>
      </c>
      <c r="D128" s="151" t="s">
        <v>304</v>
      </c>
      <c r="E128" s="151" t="s">
        <v>107</v>
      </c>
    </row>
    <row r="129" spans="1:5">
      <c r="A129" s="150">
        <v>45411</v>
      </c>
      <c r="B129" s="151" t="s">
        <v>497</v>
      </c>
      <c r="C129" s="151" t="s">
        <v>312</v>
      </c>
      <c r="D129" s="151" t="s">
        <v>304</v>
      </c>
      <c r="E129" s="151" t="s">
        <v>107</v>
      </c>
    </row>
    <row r="130" spans="1:5">
      <c r="A130" s="150">
        <v>45412</v>
      </c>
      <c r="B130" s="151" t="s">
        <v>497</v>
      </c>
      <c r="C130" s="151" t="s">
        <v>312</v>
      </c>
      <c r="D130" s="151" t="s">
        <v>304</v>
      </c>
      <c r="E130" s="151" t="s">
        <v>107</v>
      </c>
    </row>
    <row r="131" spans="1:5">
      <c r="A131" s="152">
        <v>45413</v>
      </c>
      <c r="B131" s="153" t="s">
        <v>109</v>
      </c>
      <c r="C131" s="153" t="s">
        <v>312</v>
      </c>
      <c r="D131" s="153" t="s">
        <v>304</v>
      </c>
      <c r="E131" s="153" t="s">
        <v>107</v>
      </c>
    </row>
    <row r="132" spans="1:5">
      <c r="A132" s="152">
        <v>45414</v>
      </c>
      <c r="B132" s="153" t="s">
        <v>109</v>
      </c>
      <c r="C132" s="153" t="s">
        <v>320</v>
      </c>
      <c r="D132" s="153" t="s">
        <v>304</v>
      </c>
      <c r="E132" s="153" t="s">
        <v>107</v>
      </c>
    </row>
    <row r="133" spans="1:5">
      <c r="A133" s="152">
        <v>45415</v>
      </c>
      <c r="B133" s="153" t="s">
        <v>109</v>
      </c>
      <c r="C133" s="153" t="s">
        <v>312</v>
      </c>
      <c r="D133" s="153" t="s">
        <v>304</v>
      </c>
      <c r="E133" s="153" t="s">
        <v>107</v>
      </c>
    </row>
    <row r="134" spans="1:5">
      <c r="A134" s="152">
        <v>45416</v>
      </c>
      <c r="B134" s="153" t="s">
        <v>497</v>
      </c>
      <c r="C134" s="153" t="s">
        <v>312</v>
      </c>
      <c r="D134" s="153" t="s">
        <v>304</v>
      </c>
      <c r="E134" s="153" t="s">
        <v>107</v>
      </c>
    </row>
    <row r="135" spans="1:5">
      <c r="A135" s="152">
        <v>45417</v>
      </c>
      <c r="B135" s="153" t="s">
        <v>497</v>
      </c>
      <c r="C135" s="153" t="s">
        <v>312</v>
      </c>
      <c r="D135" s="153" t="s">
        <v>304</v>
      </c>
      <c r="E135" s="153" t="s">
        <v>107</v>
      </c>
    </row>
    <row r="136" spans="1:5">
      <c r="A136" s="152">
        <v>45418</v>
      </c>
      <c r="B136" s="153" t="s">
        <v>497</v>
      </c>
      <c r="C136" s="153" t="s">
        <v>312</v>
      </c>
      <c r="D136" s="153" t="s">
        <v>304</v>
      </c>
      <c r="E136" s="153" t="s">
        <v>107</v>
      </c>
    </row>
    <row r="137" spans="1:5">
      <c r="A137" s="152">
        <v>45419</v>
      </c>
      <c r="B137" s="153" t="s">
        <v>497</v>
      </c>
      <c r="C137" s="153" t="s">
        <v>312</v>
      </c>
      <c r="D137" s="153" t="s">
        <v>304</v>
      </c>
      <c r="E137" s="153" t="s">
        <v>107</v>
      </c>
    </row>
    <row r="138" spans="1:5">
      <c r="A138" s="152">
        <v>45420</v>
      </c>
      <c r="B138" s="153" t="s">
        <v>109</v>
      </c>
      <c r="C138" s="153" t="s">
        <v>320</v>
      </c>
      <c r="D138" s="153" t="s">
        <v>304</v>
      </c>
      <c r="E138" s="153" t="s">
        <v>107</v>
      </c>
    </row>
    <row r="139" spans="1:5">
      <c r="A139" s="152">
        <v>45421</v>
      </c>
      <c r="B139" s="153" t="s">
        <v>109</v>
      </c>
      <c r="C139" s="153" t="s">
        <v>320</v>
      </c>
      <c r="D139" s="153" t="s">
        <v>304</v>
      </c>
      <c r="E139" s="153" t="s">
        <v>107</v>
      </c>
    </row>
    <row r="140" spans="1:5">
      <c r="A140" s="152">
        <v>45422</v>
      </c>
      <c r="B140" s="153" t="s">
        <v>305</v>
      </c>
      <c r="C140" s="153" t="s">
        <v>316</v>
      </c>
      <c r="D140" s="153" t="s">
        <v>304</v>
      </c>
      <c r="E140" s="153" t="s">
        <v>107</v>
      </c>
    </row>
    <row r="141" spans="1:5">
      <c r="A141" s="152">
        <v>45423</v>
      </c>
      <c r="B141" s="153" t="s">
        <v>305</v>
      </c>
      <c r="C141" s="153" t="s">
        <v>316</v>
      </c>
      <c r="D141" s="153" t="s">
        <v>304</v>
      </c>
      <c r="E141" s="153" t="s">
        <v>107</v>
      </c>
    </row>
    <row r="142" spans="1:5">
      <c r="A142" s="152">
        <v>45424</v>
      </c>
      <c r="B142" s="153" t="s">
        <v>305</v>
      </c>
      <c r="C142" s="153" t="s">
        <v>316</v>
      </c>
      <c r="D142" s="153" t="s">
        <v>304</v>
      </c>
      <c r="E142" s="153" t="s">
        <v>107</v>
      </c>
    </row>
    <row r="143" spans="1:5">
      <c r="A143" s="152">
        <v>45425</v>
      </c>
      <c r="B143" s="153" t="s">
        <v>305</v>
      </c>
      <c r="C143" s="153" t="s">
        <v>316</v>
      </c>
      <c r="D143" s="153" t="s">
        <v>304</v>
      </c>
      <c r="E143" s="153" t="s">
        <v>107</v>
      </c>
    </row>
    <row r="144" spans="1:5">
      <c r="A144" s="152">
        <v>45426</v>
      </c>
      <c r="B144" s="153" t="s">
        <v>109</v>
      </c>
      <c r="C144" s="153" t="s">
        <v>316</v>
      </c>
      <c r="D144" s="153" t="s">
        <v>304</v>
      </c>
      <c r="E144" s="153" t="s">
        <v>107</v>
      </c>
    </row>
    <row r="145" spans="1:5">
      <c r="A145" s="152">
        <v>45427</v>
      </c>
      <c r="B145" s="153" t="s">
        <v>109</v>
      </c>
      <c r="C145" s="153" t="s">
        <v>316</v>
      </c>
      <c r="D145" s="153" t="s">
        <v>304</v>
      </c>
      <c r="E145" s="153" t="s">
        <v>107</v>
      </c>
    </row>
    <row r="146" spans="1:5">
      <c r="A146" s="152">
        <v>45428</v>
      </c>
      <c r="B146" s="153" t="s">
        <v>305</v>
      </c>
      <c r="C146" s="153" t="s">
        <v>316</v>
      </c>
      <c r="D146" s="153" t="s">
        <v>304</v>
      </c>
      <c r="E146" s="153" t="s">
        <v>107</v>
      </c>
    </row>
    <row r="147" spans="1:5">
      <c r="A147" s="152">
        <v>45429</v>
      </c>
      <c r="B147" s="153" t="s">
        <v>305</v>
      </c>
      <c r="C147" s="153" t="s">
        <v>316</v>
      </c>
      <c r="D147" s="153" t="s">
        <v>304</v>
      </c>
      <c r="E147" s="153" t="s">
        <v>107</v>
      </c>
    </row>
    <row r="148" spans="1:5">
      <c r="A148" s="152">
        <v>45430</v>
      </c>
      <c r="B148" s="153" t="s">
        <v>305</v>
      </c>
      <c r="C148" s="153" t="s">
        <v>316</v>
      </c>
      <c r="D148" s="153" t="s">
        <v>304</v>
      </c>
      <c r="E148" s="153" t="s">
        <v>107</v>
      </c>
    </row>
    <row r="149" spans="1:5">
      <c r="A149" s="152">
        <v>45431</v>
      </c>
      <c r="B149" s="153" t="s">
        <v>305</v>
      </c>
      <c r="C149" s="153" t="s">
        <v>316</v>
      </c>
      <c r="D149" s="153" t="s">
        <v>304</v>
      </c>
      <c r="E149" s="153" t="s">
        <v>107</v>
      </c>
    </row>
    <row r="150" spans="1:5">
      <c r="A150" s="152">
        <v>45432</v>
      </c>
      <c r="B150" s="153" t="s">
        <v>109</v>
      </c>
      <c r="C150" s="153" t="s">
        <v>316</v>
      </c>
      <c r="D150" s="153" t="s">
        <v>304</v>
      </c>
      <c r="E150" s="153" t="s">
        <v>107</v>
      </c>
    </row>
    <row r="151" spans="1:5">
      <c r="A151" s="152">
        <v>45433</v>
      </c>
      <c r="B151" s="153" t="s">
        <v>109</v>
      </c>
      <c r="C151" s="153" t="s">
        <v>316</v>
      </c>
      <c r="D151" s="153" t="s">
        <v>304</v>
      </c>
      <c r="E151" s="153" t="s">
        <v>107</v>
      </c>
    </row>
    <row r="152" spans="1:5">
      <c r="A152" s="152">
        <v>45434</v>
      </c>
      <c r="B152" s="153" t="s">
        <v>305</v>
      </c>
      <c r="C152" s="153" t="s">
        <v>316</v>
      </c>
      <c r="D152" s="153" t="s">
        <v>304</v>
      </c>
      <c r="E152" s="153" t="s">
        <v>107</v>
      </c>
    </row>
    <row r="153" spans="1:5">
      <c r="A153" s="152">
        <v>45435</v>
      </c>
      <c r="B153" s="153" t="s">
        <v>305</v>
      </c>
      <c r="C153" s="153" t="s">
        <v>316</v>
      </c>
      <c r="D153" s="153" t="s">
        <v>304</v>
      </c>
      <c r="E153" s="153" t="s">
        <v>107</v>
      </c>
    </row>
    <row r="154" spans="1:5">
      <c r="A154" s="152">
        <v>45436</v>
      </c>
      <c r="B154" s="153" t="s">
        <v>305</v>
      </c>
      <c r="C154" s="153" t="s">
        <v>316</v>
      </c>
      <c r="D154" s="153" t="s">
        <v>304</v>
      </c>
      <c r="E154" s="153" t="s">
        <v>107</v>
      </c>
    </row>
    <row r="155" spans="1:5">
      <c r="A155" s="152">
        <v>45437</v>
      </c>
      <c r="B155" s="153" t="s">
        <v>305</v>
      </c>
      <c r="C155" s="153" t="s">
        <v>316</v>
      </c>
      <c r="D155" s="153" t="s">
        <v>304</v>
      </c>
      <c r="E155" s="153" t="s">
        <v>107</v>
      </c>
    </row>
    <row r="156" spans="1:5">
      <c r="A156" s="152">
        <v>45438</v>
      </c>
      <c r="B156" s="153" t="s">
        <v>305</v>
      </c>
      <c r="C156" s="153" t="s">
        <v>316</v>
      </c>
      <c r="D156" s="153" t="s">
        <v>304</v>
      </c>
      <c r="E156" s="153" t="s">
        <v>107</v>
      </c>
    </row>
    <row r="157" spans="1:5">
      <c r="A157" s="152">
        <v>45439</v>
      </c>
      <c r="B157" s="153" t="s">
        <v>305</v>
      </c>
      <c r="C157" s="153" t="s">
        <v>316</v>
      </c>
      <c r="D157" s="153" t="s">
        <v>304</v>
      </c>
      <c r="E157" s="153" t="s">
        <v>107</v>
      </c>
    </row>
    <row r="158" spans="1:5">
      <c r="A158" s="152">
        <v>45440</v>
      </c>
      <c r="B158" s="153" t="s">
        <v>305</v>
      </c>
      <c r="C158" s="153" t="s">
        <v>316</v>
      </c>
      <c r="D158" s="153" t="s">
        <v>304</v>
      </c>
      <c r="E158" s="153" t="s">
        <v>107</v>
      </c>
    </row>
    <row r="159" spans="1:5">
      <c r="A159" s="152">
        <v>45441</v>
      </c>
      <c r="B159" s="153" t="s">
        <v>305</v>
      </c>
      <c r="C159" s="153" t="s">
        <v>316</v>
      </c>
      <c r="D159" s="153" t="s">
        <v>304</v>
      </c>
      <c r="E159" s="153" t="s">
        <v>107</v>
      </c>
    </row>
    <row r="160" spans="1:5">
      <c r="A160" s="152">
        <v>45442</v>
      </c>
      <c r="B160" s="153" t="s">
        <v>305</v>
      </c>
      <c r="C160" s="153" t="s">
        <v>316</v>
      </c>
      <c r="D160" s="153" t="s">
        <v>304</v>
      </c>
      <c r="E160" s="153" t="s">
        <v>107</v>
      </c>
    </row>
    <row r="161" spans="1:5">
      <c r="A161" s="152">
        <v>45443</v>
      </c>
      <c r="B161" s="153" t="s">
        <v>305</v>
      </c>
      <c r="C161" s="153" t="s">
        <v>316</v>
      </c>
      <c r="D161" s="153" t="s">
        <v>304</v>
      </c>
      <c r="E161" s="153" t="s">
        <v>107</v>
      </c>
    </row>
    <row r="162" spans="1:5">
      <c r="A162" s="154">
        <v>45444</v>
      </c>
      <c r="B162" s="100" t="s">
        <v>305</v>
      </c>
      <c r="C162" s="100" t="s">
        <v>316</v>
      </c>
      <c r="D162" s="100" t="s">
        <v>304</v>
      </c>
      <c r="E162" s="100" t="s">
        <v>107</v>
      </c>
    </row>
    <row r="163" spans="1:5">
      <c r="A163" s="154">
        <v>45445</v>
      </c>
      <c r="B163" s="100" t="s">
        <v>305</v>
      </c>
      <c r="C163" s="100" t="s">
        <v>316</v>
      </c>
      <c r="D163" s="100" t="s">
        <v>304</v>
      </c>
      <c r="E163" s="100" t="s">
        <v>107</v>
      </c>
    </row>
    <row r="164" spans="1:5">
      <c r="A164" s="154">
        <v>45446</v>
      </c>
      <c r="B164" s="100" t="s">
        <v>305</v>
      </c>
      <c r="C164" s="100" t="s">
        <v>316</v>
      </c>
      <c r="D164" s="100" t="s">
        <v>304</v>
      </c>
      <c r="E164" s="100" t="s">
        <v>107</v>
      </c>
    </row>
    <row r="165" spans="1:5">
      <c r="A165" s="154">
        <v>45447</v>
      </c>
      <c r="B165" s="100" t="s">
        <v>305</v>
      </c>
      <c r="C165" s="100" t="s">
        <v>316</v>
      </c>
      <c r="D165" s="100" t="s">
        <v>304</v>
      </c>
      <c r="E165" s="100" t="s">
        <v>107</v>
      </c>
    </row>
    <row r="166" spans="1:5">
      <c r="A166" s="154">
        <v>45448</v>
      </c>
      <c r="B166" s="100" t="s">
        <v>305</v>
      </c>
      <c r="C166" s="100" t="s">
        <v>316</v>
      </c>
      <c r="D166" s="100" t="s">
        <v>304</v>
      </c>
      <c r="E166" s="100" t="s">
        <v>107</v>
      </c>
    </row>
    <row r="167" spans="1:5">
      <c r="A167" s="154">
        <v>45449</v>
      </c>
      <c r="B167" s="100" t="s">
        <v>305</v>
      </c>
      <c r="C167" s="100" t="s">
        <v>316</v>
      </c>
      <c r="D167" s="100" t="s">
        <v>304</v>
      </c>
      <c r="E167" s="100" t="s">
        <v>107</v>
      </c>
    </row>
    <row r="168" spans="1:5">
      <c r="A168" s="154">
        <v>45450</v>
      </c>
      <c r="B168" s="100" t="s">
        <v>305</v>
      </c>
      <c r="C168" s="100" t="s">
        <v>316</v>
      </c>
      <c r="D168" s="100" t="s">
        <v>304</v>
      </c>
      <c r="E168" s="100" t="s">
        <v>107</v>
      </c>
    </row>
    <row r="169" spans="1:5">
      <c r="A169" s="154">
        <v>45451</v>
      </c>
      <c r="B169" s="100" t="s">
        <v>305</v>
      </c>
      <c r="C169" s="100" t="s">
        <v>316</v>
      </c>
      <c r="D169" s="100" t="s">
        <v>304</v>
      </c>
      <c r="E169" s="100" t="s">
        <v>107</v>
      </c>
    </row>
    <row r="170" spans="1:5">
      <c r="A170" s="154">
        <v>45452</v>
      </c>
      <c r="B170" s="100" t="s">
        <v>305</v>
      </c>
      <c r="C170" s="100" t="s">
        <v>316</v>
      </c>
      <c r="D170" s="100" t="s">
        <v>304</v>
      </c>
      <c r="E170" s="100" t="s">
        <v>107</v>
      </c>
    </row>
    <row r="171" spans="1:5">
      <c r="A171" s="154">
        <v>45453</v>
      </c>
      <c r="B171" s="100" t="s">
        <v>305</v>
      </c>
      <c r="C171" s="100" t="s">
        <v>316</v>
      </c>
      <c r="D171" s="100" t="s">
        <v>304</v>
      </c>
      <c r="E171" s="100" t="s">
        <v>107</v>
      </c>
    </row>
    <row r="172" spans="1:5">
      <c r="A172" s="154">
        <v>45454</v>
      </c>
      <c r="B172" s="100" t="s">
        <v>305</v>
      </c>
      <c r="C172" s="100" t="s">
        <v>320</v>
      </c>
      <c r="D172" s="100" t="s">
        <v>111</v>
      </c>
      <c r="E172" s="100" t="s">
        <v>107</v>
      </c>
    </row>
    <row r="173" spans="1:5">
      <c r="A173" s="154">
        <v>45455</v>
      </c>
      <c r="B173" s="100" t="s">
        <v>305</v>
      </c>
      <c r="C173" s="100" t="s">
        <v>320</v>
      </c>
      <c r="D173" s="100" t="s">
        <v>111</v>
      </c>
      <c r="E173" s="100" t="s">
        <v>107</v>
      </c>
    </row>
    <row r="174" spans="1:5">
      <c r="A174" s="154">
        <v>45456</v>
      </c>
      <c r="B174" s="100" t="s">
        <v>305</v>
      </c>
      <c r="C174" s="100" t="s">
        <v>320</v>
      </c>
      <c r="D174" s="100" t="s">
        <v>111</v>
      </c>
      <c r="E174" s="100" t="s">
        <v>107</v>
      </c>
    </row>
    <row r="175" spans="1:5">
      <c r="A175" s="154">
        <v>45457</v>
      </c>
      <c r="B175" s="100" t="s">
        <v>305</v>
      </c>
      <c r="C175" s="100" t="s">
        <v>320</v>
      </c>
      <c r="D175" s="100" t="s">
        <v>111</v>
      </c>
      <c r="E175" s="100" t="s">
        <v>107</v>
      </c>
    </row>
    <row r="176" spans="1:5">
      <c r="A176" s="154">
        <v>45458</v>
      </c>
      <c r="B176" s="100" t="s">
        <v>305</v>
      </c>
      <c r="C176" s="100" t="s">
        <v>320</v>
      </c>
      <c r="D176" s="100" t="s">
        <v>111</v>
      </c>
      <c r="E176" s="100" t="s">
        <v>107</v>
      </c>
    </row>
    <row r="177" spans="1:5">
      <c r="A177" s="154">
        <v>45459</v>
      </c>
      <c r="B177" s="100" t="s">
        <v>305</v>
      </c>
      <c r="C177" s="100" t="s">
        <v>320</v>
      </c>
      <c r="D177" s="100" t="s">
        <v>111</v>
      </c>
      <c r="E177" s="100" t="s">
        <v>107</v>
      </c>
    </row>
    <row r="178" spans="1:5">
      <c r="A178" s="154">
        <v>45460</v>
      </c>
      <c r="B178" s="100" t="s">
        <v>305</v>
      </c>
      <c r="C178" s="100" t="s">
        <v>320</v>
      </c>
      <c r="D178" s="100" t="s">
        <v>111</v>
      </c>
      <c r="E178" s="100" t="s">
        <v>107</v>
      </c>
    </row>
    <row r="179" spans="1:5">
      <c r="A179" s="154">
        <v>45461</v>
      </c>
      <c r="B179" s="100" t="s">
        <v>305</v>
      </c>
      <c r="C179" s="100" t="s">
        <v>320</v>
      </c>
      <c r="D179" s="100" t="s">
        <v>111</v>
      </c>
      <c r="E179" s="100" t="s">
        <v>107</v>
      </c>
    </row>
    <row r="180" spans="1:5">
      <c r="A180" s="154">
        <v>45462</v>
      </c>
      <c r="B180" s="100" t="s">
        <v>109</v>
      </c>
      <c r="C180" s="100" t="s">
        <v>320</v>
      </c>
      <c r="D180" s="100" t="s">
        <v>111</v>
      </c>
      <c r="E180" s="100" t="s">
        <v>107</v>
      </c>
    </row>
    <row r="181" spans="1:5">
      <c r="A181" s="154">
        <v>45463</v>
      </c>
      <c r="B181" s="100" t="s">
        <v>109</v>
      </c>
      <c r="C181" s="100" t="s">
        <v>320</v>
      </c>
      <c r="D181" s="100" t="s">
        <v>111</v>
      </c>
      <c r="E181" s="100" t="s">
        <v>107</v>
      </c>
    </row>
    <row r="182" spans="1:5">
      <c r="A182" s="154">
        <v>45464</v>
      </c>
      <c r="B182" s="100" t="s">
        <v>305</v>
      </c>
      <c r="C182" s="100" t="s">
        <v>320</v>
      </c>
      <c r="D182" s="100" t="s">
        <v>312</v>
      </c>
      <c r="E182" s="100" t="s">
        <v>107</v>
      </c>
    </row>
    <row r="183" spans="1:5">
      <c r="A183" s="154">
        <v>45465</v>
      </c>
      <c r="B183" s="100" t="s">
        <v>305</v>
      </c>
      <c r="C183" s="100" t="s">
        <v>320</v>
      </c>
      <c r="D183" s="100" t="s">
        <v>312</v>
      </c>
      <c r="E183" s="100" t="s">
        <v>107</v>
      </c>
    </row>
    <row r="184" spans="1:5">
      <c r="A184" s="154">
        <v>45466</v>
      </c>
      <c r="B184" s="100" t="s">
        <v>305</v>
      </c>
      <c r="C184" s="100" t="s">
        <v>320</v>
      </c>
      <c r="D184" s="100" t="s">
        <v>312</v>
      </c>
      <c r="E184" s="100" t="s">
        <v>107</v>
      </c>
    </row>
    <row r="185" spans="1:5">
      <c r="A185" s="154">
        <v>45467</v>
      </c>
      <c r="B185" s="100" t="s">
        <v>305</v>
      </c>
      <c r="C185" s="100" t="s">
        <v>320</v>
      </c>
      <c r="D185" s="100" t="s">
        <v>312</v>
      </c>
      <c r="E185" s="100" t="s">
        <v>107</v>
      </c>
    </row>
    <row r="186" spans="1:5">
      <c r="A186" s="154">
        <v>45468</v>
      </c>
      <c r="B186" s="100" t="s">
        <v>109</v>
      </c>
      <c r="C186" s="100" t="s">
        <v>320</v>
      </c>
      <c r="D186" s="100" t="s">
        <v>312</v>
      </c>
      <c r="E186" s="100" t="s">
        <v>107</v>
      </c>
    </row>
    <row r="187" spans="1:5">
      <c r="A187" s="154">
        <v>45469</v>
      </c>
      <c r="B187" s="100" t="s">
        <v>109</v>
      </c>
      <c r="C187" s="100" t="s">
        <v>320</v>
      </c>
      <c r="D187" s="100" t="s">
        <v>312</v>
      </c>
      <c r="E187" s="100" t="s">
        <v>107</v>
      </c>
    </row>
    <row r="188" spans="1:5">
      <c r="A188" s="154">
        <v>45470</v>
      </c>
      <c r="B188" s="100" t="s">
        <v>305</v>
      </c>
      <c r="C188" s="100" t="s">
        <v>316</v>
      </c>
      <c r="D188" s="100" t="s">
        <v>312</v>
      </c>
      <c r="E188" s="100" t="s">
        <v>107</v>
      </c>
    </row>
    <row r="189" spans="1:5">
      <c r="A189" s="154">
        <v>45471</v>
      </c>
      <c r="B189" s="100" t="s">
        <v>109</v>
      </c>
      <c r="C189" s="100" t="s">
        <v>316</v>
      </c>
      <c r="D189" s="100" t="s">
        <v>312</v>
      </c>
      <c r="E189" s="100" t="s">
        <v>107</v>
      </c>
    </row>
    <row r="190" spans="1:5">
      <c r="A190" s="154">
        <v>45472</v>
      </c>
      <c r="B190" s="100" t="s">
        <v>305</v>
      </c>
      <c r="C190" s="100" t="s">
        <v>316</v>
      </c>
      <c r="D190" s="100" t="s">
        <v>312</v>
      </c>
      <c r="E190" s="100" t="s">
        <v>107</v>
      </c>
    </row>
    <row r="191" spans="1:5">
      <c r="A191" s="154">
        <v>45473</v>
      </c>
      <c r="B191" s="100" t="s">
        <v>305</v>
      </c>
      <c r="C191" s="100" t="s">
        <v>312</v>
      </c>
      <c r="D191" s="100" t="s">
        <v>312</v>
      </c>
      <c r="E191" s="100" t="s">
        <v>107</v>
      </c>
    </row>
    <row r="192" spans="1:5">
      <c r="A192" s="145">
        <v>45474</v>
      </c>
      <c r="B192" s="73" t="s">
        <v>109</v>
      </c>
      <c r="C192" s="73" t="s">
        <v>316</v>
      </c>
      <c r="D192" s="73" t="s">
        <v>312</v>
      </c>
      <c r="E192" s="73" t="s">
        <v>107</v>
      </c>
    </row>
    <row r="193" spans="1:5">
      <c r="A193" s="145">
        <v>45475</v>
      </c>
      <c r="B193" s="73" t="s">
        <v>109</v>
      </c>
      <c r="C193" s="73" t="s">
        <v>316</v>
      </c>
      <c r="D193" s="73" t="s">
        <v>312</v>
      </c>
      <c r="E193" s="73" t="s">
        <v>107</v>
      </c>
    </row>
    <row r="194" spans="1:5">
      <c r="A194" s="145">
        <v>45476</v>
      </c>
      <c r="B194" s="73" t="s">
        <v>305</v>
      </c>
      <c r="C194" s="73" t="s">
        <v>316</v>
      </c>
      <c r="D194" s="73" t="s">
        <v>312</v>
      </c>
      <c r="E194" s="73" t="s">
        <v>107</v>
      </c>
    </row>
    <row r="195" spans="1:5">
      <c r="A195" s="145">
        <v>45477</v>
      </c>
      <c r="B195" s="73" t="s">
        <v>305</v>
      </c>
      <c r="C195" s="73" t="s">
        <v>316</v>
      </c>
      <c r="D195" s="73" t="s">
        <v>312</v>
      </c>
      <c r="E195" s="73" t="s">
        <v>107</v>
      </c>
    </row>
    <row r="196" spans="1:5">
      <c r="A196" s="145">
        <v>45478</v>
      </c>
      <c r="B196" s="73" t="s">
        <v>305</v>
      </c>
      <c r="C196" s="73" t="s">
        <v>316</v>
      </c>
      <c r="D196" s="73" t="s">
        <v>312</v>
      </c>
      <c r="E196" s="73" t="s">
        <v>107</v>
      </c>
    </row>
    <row r="197" spans="1:5">
      <c r="A197" s="145">
        <v>45479</v>
      </c>
      <c r="B197" s="73" t="s">
        <v>305</v>
      </c>
      <c r="C197" s="73" t="s">
        <v>316</v>
      </c>
      <c r="D197" s="73" t="s">
        <v>312</v>
      </c>
      <c r="E197" s="73" t="s">
        <v>107</v>
      </c>
    </row>
    <row r="198" spans="1:5">
      <c r="A198" s="145">
        <v>45480</v>
      </c>
      <c r="B198" s="73" t="s">
        <v>109</v>
      </c>
      <c r="C198" s="73" t="s">
        <v>316</v>
      </c>
      <c r="D198" s="73" t="s">
        <v>312</v>
      </c>
      <c r="E198" s="73" t="s">
        <v>107</v>
      </c>
    </row>
    <row r="199" spans="1:5">
      <c r="A199" s="145">
        <v>45481</v>
      </c>
      <c r="B199" s="73" t="s">
        <v>109</v>
      </c>
      <c r="C199" s="73" t="s">
        <v>316</v>
      </c>
      <c r="D199" s="73" t="s">
        <v>312</v>
      </c>
      <c r="E199" s="73" t="s">
        <v>107</v>
      </c>
    </row>
    <row r="200" spans="1:5">
      <c r="A200" s="145">
        <v>45482</v>
      </c>
      <c r="B200" s="73" t="s">
        <v>305</v>
      </c>
      <c r="C200" s="73" t="s">
        <v>316</v>
      </c>
      <c r="D200" s="73" t="s">
        <v>312</v>
      </c>
      <c r="E200" s="73" t="s">
        <v>107</v>
      </c>
    </row>
    <row r="201" spans="1:5">
      <c r="A201" s="145">
        <v>45483</v>
      </c>
      <c r="B201" s="73" t="s">
        <v>305</v>
      </c>
      <c r="C201" s="73" t="s">
        <v>316</v>
      </c>
      <c r="D201" s="73" t="s">
        <v>312</v>
      </c>
      <c r="E201" s="73" t="s">
        <v>107</v>
      </c>
    </row>
    <row r="202" spans="1:5">
      <c r="A202" s="145">
        <v>45484</v>
      </c>
      <c r="B202" s="73" t="s">
        <v>305</v>
      </c>
      <c r="C202" s="73" t="s">
        <v>316</v>
      </c>
      <c r="D202" s="73" t="s">
        <v>312</v>
      </c>
      <c r="E202" s="73" t="s">
        <v>107</v>
      </c>
    </row>
    <row r="203" spans="1:5">
      <c r="A203" s="145">
        <v>45485</v>
      </c>
      <c r="B203" s="73" t="s">
        <v>305</v>
      </c>
      <c r="C203" s="73" t="s">
        <v>316</v>
      </c>
      <c r="D203" s="73" t="s">
        <v>312</v>
      </c>
      <c r="E203" s="73" t="s">
        <v>107</v>
      </c>
    </row>
    <row r="204" spans="1:5">
      <c r="A204" s="145">
        <v>45486</v>
      </c>
      <c r="B204" s="73" t="s">
        <v>109</v>
      </c>
      <c r="C204" s="73" t="s">
        <v>316</v>
      </c>
      <c r="D204" s="73" t="s">
        <v>312</v>
      </c>
      <c r="E204" s="73" t="s">
        <v>107</v>
      </c>
    </row>
    <row r="205" spans="1:5">
      <c r="A205" s="145">
        <v>45487</v>
      </c>
      <c r="B205" s="73" t="s">
        <v>109</v>
      </c>
      <c r="C205" s="73" t="s">
        <v>316</v>
      </c>
      <c r="D205" s="73" t="s">
        <v>312</v>
      </c>
      <c r="E205" s="73" t="s">
        <v>107</v>
      </c>
    </row>
    <row r="206" spans="1:5">
      <c r="A206" s="145">
        <v>45488</v>
      </c>
      <c r="B206" s="73" t="s">
        <v>305</v>
      </c>
      <c r="C206" s="73" t="s">
        <v>312</v>
      </c>
      <c r="D206" s="73" t="s">
        <v>312</v>
      </c>
      <c r="E206" s="73" t="s">
        <v>107</v>
      </c>
    </row>
    <row r="207" spans="1:5">
      <c r="A207" s="145">
        <v>45489</v>
      </c>
      <c r="B207" s="73" t="s">
        <v>305</v>
      </c>
      <c r="C207" s="73" t="s">
        <v>312</v>
      </c>
      <c r="D207" s="73" t="s">
        <v>312</v>
      </c>
      <c r="E207" s="73" t="s">
        <v>107</v>
      </c>
    </row>
    <row r="208" spans="1:5">
      <c r="A208" s="145">
        <v>45490</v>
      </c>
      <c r="B208" s="73" t="s">
        <v>305</v>
      </c>
      <c r="C208" s="73" t="s">
        <v>316</v>
      </c>
      <c r="D208" s="73" t="s">
        <v>312</v>
      </c>
      <c r="E208" s="73" t="s">
        <v>107</v>
      </c>
    </row>
    <row r="209" spans="1:5">
      <c r="A209" s="145">
        <v>45491</v>
      </c>
      <c r="B209" s="73" t="s">
        <v>305</v>
      </c>
      <c r="C209" s="73" t="s">
        <v>316</v>
      </c>
      <c r="D209" s="73" t="s">
        <v>312</v>
      </c>
      <c r="E209" s="73" t="s">
        <v>107</v>
      </c>
    </row>
    <row r="210" spans="1:5">
      <c r="A210" s="145">
        <v>45492</v>
      </c>
      <c r="B210" s="73" t="s">
        <v>109</v>
      </c>
      <c r="C210" s="73" t="s">
        <v>316</v>
      </c>
      <c r="D210" s="73" t="s">
        <v>312</v>
      </c>
      <c r="E210" s="73" t="s">
        <v>107</v>
      </c>
    </row>
    <row r="211" spans="1:5">
      <c r="A211" s="145">
        <v>45493</v>
      </c>
      <c r="B211" s="73" t="s">
        <v>109</v>
      </c>
      <c r="C211" s="73" t="s">
        <v>316</v>
      </c>
      <c r="D211" s="73" t="s">
        <v>312</v>
      </c>
      <c r="E211" s="73" t="s">
        <v>107</v>
      </c>
    </row>
    <row r="212" spans="1:5">
      <c r="A212" s="145">
        <v>45494</v>
      </c>
      <c r="B212" s="73" t="s">
        <v>305</v>
      </c>
      <c r="C212" s="73" t="s">
        <v>316</v>
      </c>
      <c r="D212" s="73" t="s">
        <v>312</v>
      </c>
      <c r="E212" s="73" t="s">
        <v>107</v>
      </c>
    </row>
    <row r="213" spans="1:5">
      <c r="A213" s="145">
        <v>45495</v>
      </c>
      <c r="B213" s="73" t="s">
        <v>305</v>
      </c>
      <c r="C213" s="73" t="s">
        <v>316</v>
      </c>
      <c r="D213" s="73" t="s">
        <v>312</v>
      </c>
      <c r="E213" s="73" t="s">
        <v>107</v>
      </c>
    </row>
    <row r="214" spans="1:5">
      <c r="A214" s="145">
        <v>45496</v>
      </c>
      <c r="B214" s="73" t="s">
        <v>305</v>
      </c>
      <c r="C214" s="73" t="s">
        <v>316</v>
      </c>
      <c r="D214" s="73" t="s">
        <v>312</v>
      </c>
      <c r="E214" s="73" t="s">
        <v>107</v>
      </c>
    </row>
    <row r="215" spans="1:5">
      <c r="A215" s="145">
        <v>45497</v>
      </c>
      <c r="B215" s="73" t="s">
        <v>305</v>
      </c>
      <c r="C215" s="73" t="s">
        <v>316</v>
      </c>
      <c r="D215" s="73" t="s">
        <v>312</v>
      </c>
      <c r="E215" s="73" t="s">
        <v>107</v>
      </c>
    </row>
    <row r="216" spans="1:5">
      <c r="A216" s="145">
        <v>45498</v>
      </c>
      <c r="B216" s="73" t="s">
        <v>305</v>
      </c>
      <c r="C216" s="73" t="s">
        <v>316</v>
      </c>
      <c r="D216" s="73" t="s">
        <v>312</v>
      </c>
      <c r="E216" s="73" t="s">
        <v>107</v>
      </c>
    </row>
    <row r="217" spans="1:5">
      <c r="A217" s="145">
        <v>45499</v>
      </c>
      <c r="B217" s="73" t="s">
        <v>305</v>
      </c>
      <c r="C217" s="73" t="s">
        <v>316</v>
      </c>
      <c r="D217" s="73" t="s">
        <v>312</v>
      </c>
      <c r="E217" s="73" t="s">
        <v>107</v>
      </c>
    </row>
    <row r="218" spans="1:5">
      <c r="A218" s="145">
        <v>45500</v>
      </c>
      <c r="B218" s="73" t="s">
        <v>305</v>
      </c>
      <c r="C218" s="73" t="s">
        <v>316</v>
      </c>
      <c r="D218" s="73" t="s">
        <v>312</v>
      </c>
      <c r="E218" s="73" t="s">
        <v>107</v>
      </c>
    </row>
    <row r="219" spans="1:5">
      <c r="A219" s="145">
        <v>45501</v>
      </c>
      <c r="B219" s="73" t="s">
        <v>305</v>
      </c>
      <c r="C219" s="73" t="s">
        <v>316</v>
      </c>
      <c r="D219" s="73" t="s">
        <v>312</v>
      </c>
      <c r="E219" s="73" t="s">
        <v>107</v>
      </c>
    </row>
    <row r="220" spans="1:5">
      <c r="A220" s="145">
        <v>45502</v>
      </c>
      <c r="B220" s="73" t="s">
        <v>305</v>
      </c>
      <c r="C220" s="73" t="s">
        <v>316</v>
      </c>
      <c r="D220" s="73" t="s">
        <v>312</v>
      </c>
      <c r="E220" s="73" t="s">
        <v>107</v>
      </c>
    </row>
    <row r="221" spans="1:5">
      <c r="A221" s="145">
        <v>45503</v>
      </c>
      <c r="B221" s="73" t="s">
        <v>305</v>
      </c>
      <c r="C221" s="73" t="s">
        <v>316</v>
      </c>
      <c r="D221" s="73" t="s">
        <v>312</v>
      </c>
      <c r="E221" s="73" t="s">
        <v>107</v>
      </c>
    </row>
    <row r="222" spans="1:5">
      <c r="A222" s="145">
        <v>45504</v>
      </c>
      <c r="B222" s="73" t="s">
        <v>305</v>
      </c>
      <c r="C222" s="73" t="s">
        <v>320</v>
      </c>
      <c r="D222" s="73" t="s">
        <v>312</v>
      </c>
      <c r="E222" s="73" t="s">
        <v>107</v>
      </c>
    </row>
    <row r="223" spans="1:5">
      <c r="A223" s="146">
        <v>45505</v>
      </c>
      <c r="B223" s="75" t="s">
        <v>305</v>
      </c>
      <c r="C223" s="75" t="s">
        <v>316</v>
      </c>
      <c r="D223" s="75" t="s">
        <v>312</v>
      </c>
      <c r="E223" s="75" t="s">
        <v>107</v>
      </c>
    </row>
    <row r="224" spans="1:5">
      <c r="A224" s="146">
        <v>45506</v>
      </c>
      <c r="B224" s="75" t="s">
        <v>305</v>
      </c>
      <c r="C224" s="75" t="s">
        <v>316</v>
      </c>
      <c r="D224" s="75" t="s">
        <v>312</v>
      </c>
      <c r="E224" s="75" t="s">
        <v>107</v>
      </c>
    </row>
    <row r="225" spans="1:5">
      <c r="A225" s="146">
        <v>45507</v>
      </c>
      <c r="B225" s="75" t="s">
        <v>305</v>
      </c>
      <c r="C225" s="75" t="s">
        <v>316</v>
      </c>
      <c r="D225" s="75" t="s">
        <v>312</v>
      </c>
      <c r="E225" s="75" t="s">
        <v>107</v>
      </c>
    </row>
    <row r="226" spans="1:5">
      <c r="A226" s="146">
        <v>45508</v>
      </c>
      <c r="B226" s="75"/>
      <c r="C226" s="75"/>
      <c r="D226" s="75"/>
      <c r="E226" s="75"/>
    </row>
    <row r="227" spans="1:5">
      <c r="A227" s="146">
        <v>45509</v>
      </c>
      <c r="B227" s="75"/>
      <c r="C227" s="75"/>
      <c r="D227" s="75"/>
      <c r="E227" s="75"/>
    </row>
    <row r="228" spans="1:5">
      <c r="A228" s="146">
        <v>45510</v>
      </c>
      <c r="B228" s="75"/>
      <c r="C228" s="75"/>
      <c r="D228" s="75"/>
      <c r="E228" s="75"/>
    </row>
    <row r="229" spans="1:5">
      <c r="A229" s="146">
        <v>45511</v>
      </c>
      <c r="B229" s="75"/>
      <c r="C229" s="75"/>
      <c r="D229" s="75"/>
      <c r="E229" s="75"/>
    </row>
    <row r="230" spans="1:5">
      <c r="A230" s="146">
        <v>45512</v>
      </c>
      <c r="B230" s="75"/>
      <c r="C230" s="75"/>
      <c r="D230" s="75"/>
      <c r="E230" s="75"/>
    </row>
    <row r="231" spans="1:5">
      <c r="A231" s="146">
        <v>45513</v>
      </c>
      <c r="B231" s="75"/>
      <c r="C231" s="75"/>
      <c r="D231" s="75"/>
      <c r="E231" s="75"/>
    </row>
    <row r="232" spans="1:5">
      <c r="A232" s="146">
        <v>45514</v>
      </c>
      <c r="B232" s="75"/>
      <c r="C232" s="75"/>
      <c r="D232" s="75"/>
      <c r="E232" s="75"/>
    </row>
    <row r="233" spans="1:5">
      <c r="A233" s="146">
        <v>45515</v>
      </c>
      <c r="B233" s="75"/>
      <c r="C233" s="75"/>
      <c r="D233" s="75"/>
      <c r="E233" s="75"/>
    </row>
    <row r="234" spans="1:5">
      <c r="A234" s="146">
        <v>45516</v>
      </c>
      <c r="B234" s="75"/>
      <c r="C234" s="75"/>
      <c r="D234" s="75"/>
      <c r="E234" s="75"/>
    </row>
    <row r="235" spans="1:5">
      <c r="A235" s="146">
        <v>45517</v>
      </c>
      <c r="B235" s="75"/>
      <c r="C235" s="75"/>
      <c r="D235" s="75"/>
      <c r="E235" s="75"/>
    </row>
    <row r="236" spans="1:5">
      <c r="A236" s="146">
        <v>45518</v>
      </c>
      <c r="B236" s="75"/>
      <c r="C236" s="75"/>
      <c r="D236" s="75"/>
      <c r="E236" s="75"/>
    </row>
    <row r="237" spans="1:5">
      <c r="A237" s="146">
        <v>45519</v>
      </c>
      <c r="B237" s="75"/>
      <c r="C237" s="75"/>
      <c r="D237" s="75"/>
      <c r="E237" s="75"/>
    </row>
    <row r="238" spans="1:5">
      <c r="A238" s="146">
        <v>45520</v>
      </c>
      <c r="B238" s="75"/>
      <c r="C238" s="75"/>
      <c r="D238" s="75"/>
      <c r="E238" s="75"/>
    </row>
    <row r="239" spans="1:5">
      <c r="A239" s="146">
        <v>45521</v>
      </c>
      <c r="B239" s="75"/>
      <c r="C239" s="75"/>
      <c r="D239" s="75"/>
      <c r="E239" s="75"/>
    </row>
    <row r="240" spans="1:5">
      <c r="A240" s="146">
        <v>45522</v>
      </c>
      <c r="B240" s="75"/>
      <c r="C240" s="75"/>
      <c r="D240" s="75"/>
      <c r="E240" s="75"/>
    </row>
    <row r="241" spans="1:5">
      <c r="A241" s="146">
        <v>45523</v>
      </c>
      <c r="B241" s="75"/>
      <c r="C241" s="75"/>
      <c r="D241" s="75"/>
      <c r="E241" s="75"/>
    </row>
    <row r="242" spans="1:5">
      <c r="A242" s="146">
        <v>45524</v>
      </c>
      <c r="B242" s="75"/>
      <c r="C242" s="75"/>
      <c r="D242" s="75"/>
      <c r="E242" s="75"/>
    </row>
    <row r="243" spans="1:5">
      <c r="A243" s="146">
        <v>45525</v>
      </c>
      <c r="B243" s="75"/>
      <c r="C243" s="75"/>
      <c r="D243" s="75"/>
      <c r="E243" s="75"/>
    </row>
    <row r="244" spans="1:5">
      <c r="A244" s="146">
        <v>45526</v>
      </c>
      <c r="B244" s="75"/>
      <c r="C244" s="75"/>
      <c r="D244" s="75"/>
      <c r="E244" s="75"/>
    </row>
    <row r="245" spans="1:5">
      <c r="A245" s="146">
        <v>45527</v>
      </c>
      <c r="B245" s="75"/>
      <c r="C245" s="75"/>
      <c r="D245" s="75"/>
      <c r="E245" s="75"/>
    </row>
    <row r="246" spans="1:5">
      <c r="A246" s="146">
        <v>45528</v>
      </c>
      <c r="B246" s="75"/>
      <c r="C246" s="75"/>
      <c r="D246" s="75"/>
      <c r="E246" s="75"/>
    </row>
    <row r="247" spans="1:5">
      <c r="A247" s="146">
        <v>45529</v>
      </c>
      <c r="B247" s="75"/>
      <c r="C247" s="75"/>
      <c r="D247" s="75"/>
      <c r="E247" s="75"/>
    </row>
    <row r="248" spans="1:5">
      <c r="A248" s="146">
        <v>45530</v>
      </c>
      <c r="B248" s="75"/>
      <c r="C248" s="75"/>
      <c r="D248" s="75"/>
      <c r="E248" s="75"/>
    </row>
    <row r="249" spans="1:5">
      <c r="A249" s="146">
        <v>45531</v>
      </c>
      <c r="B249" s="75"/>
      <c r="C249" s="75"/>
      <c r="D249" s="75"/>
      <c r="E249" s="75"/>
    </row>
    <row r="250" spans="1:5">
      <c r="A250" s="146">
        <v>45532</v>
      </c>
      <c r="B250" s="75"/>
      <c r="C250" s="75"/>
      <c r="D250" s="75"/>
      <c r="E250" s="75"/>
    </row>
    <row r="251" spans="1:5">
      <c r="A251" s="146">
        <v>45533</v>
      </c>
      <c r="B251" s="75"/>
      <c r="C251" s="75"/>
      <c r="D251" s="75"/>
      <c r="E251" s="75"/>
    </row>
    <row r="252" spans="1:5">
      <c r="A252" s="146">
        <v>45534</v>
      </c>
      <c r="B252" s="75"/>
      <c r="C252" s="75"/>
      <c r="D252" s="75"/>
      <c r="E252" s="75"/>
    </row>
    <row r="253" spans="1:5">
      <c r="A253" s="146">
        <v>45535</v>
      </c>
      <c r="B253" s="75"/>
      <c r="C253" s="75"/>
      <c r="D253" s="75"/>
      <c r="E253" s="75"/>
    </row>
    <row r="254" spans="1:5">
      <c r="A254" s="147">
        <v>45536</v>
      </c>
      <c r="B254" s="148"/>
      <c r="C254" s="148"/>
      <c r="D254" s="148"/>
      <c r="E254" s="148"/>
    </row>
    <row r="255" spans="1:5">
      <c r="A255" s="147">
        <v>45537</v>
      </c>
      <c r="B255" s="148"/>
      <c r="C255" s="148"/>
      <c r="D255" s="148"/>
      <c r="E255" s="148"/>
    </row>
    <row r="256" spans="1:5">
      <c r="A256" s="147">
        <v>45538</v>
      </c>
      <c r="B256" s="148"/>
      <c r="C256" s="148"/>
      <c r="D256" s="148"/>
      <c r="E256" s="148"/>
    </row>
    <row r="257" spans="1:5">
      <c r="A257" s="147">
        <v>45539</v>
      </c>
      <c r="B257" s="148"/>
      <c r="C257" s="148"/>
      <c r="D257" s="148"/>
      <c r="E257" s="148"/>
    </row>
    <row r="258" spans="1:5">
      <c r="A258" s="147">
        <v>45540</v>
      </c>
      <c r="B258" s="148"/>
      <c r="C258" s="148"/>
      <c r="D258" s="148"/>
      <c r="E258" s="148"/>
    </row>
    <row r="259" spans="1:5">
      <c r="A259" s="147">
        <v>45541</v>
      </c>
      <c r="B259" s="148"/>
      <c r="C259" s="148"/>
      <c r="D259" s="148"/>
      <c r="E259" s="148"/>
    </row>
    <row r="260" spans="1:5">
      <c r="A260" s="147">
        <v>45542</v>
      </c>
      <c r="B260" s="148"/>
      <c r="C260" s="148"/>
      <c r="D260" s="148"/>
      <c r="E260" s="148"/>
    </row>
    <row r="261" spans="1:5">
      <c r="A261" s="147">
        <v>45543</v>
      </c>
      <c r="B261" s="148"/>
      <c r="C261" s="148"/>
      <c r="D261" s="148"/>
      <c r="E261" s="148"/>
    </row>
    <row r="262" spans="1:5">
      <c r="A262" s="147">
        <v>45544</v>
      </c>
      <c r="B262" s="148"/>
      <c r="C262" s="148"/>
      <c r="D262" s="148"/>
      <c r="E262" s="148"/>
    </row>
    <row r="263" spans="1:5">
      <c r="A263" s="147">
        <v>45545</v>
      </c>
      <c r="B263" s="148"/>
      <c r="C263" s="148"/>
      <c r="D263" s="148"/>
      <c r="E263" s="148"/>
    </row>
    <row r="264" spans="1:5">
      <c r="A264" s="147">
        <v>45546</v>
      </c>
      <c r="B264" s="148"/>
      <c r="C264" s="148"/>
      <c r="D264" s="148"/>
      <c r="E264" s="148"/>
    </row>
    <row r="265" spans="1:5">
      <c r="A265" s="147">
        <v>45547</v>
      </c>
      <c r="B265" s="148"/>
      <c r="C265" s="148"/>
      <c r="D265" s="148"/>
      <c r="E265" s="148"/>
    </row>
    <row r="266" spans="1:5">
      <c r="A266" s="147">
        <v>45548</v>
      </c>
      <c r="B266" s="148"/>
      <c r="C266" s="148"/>
      <c r="D266" s="148"/>
      <c r="E266" s="148"/>
    </row>
    <row r="267" spans="1:5">
      <c r="A267" s="147">
        <v>45549</v>
      </c>
      <c r="B267" s="148"/>
      <c r="C267" s="148"/>
      <c r="D267" s="148"/>
      <c r="E267" s="148"/>
    </row>
    <row r="268" spans="1:5">
      <c r="A268" s="147">
        <v>45550</v>
      </c>
      <c r="B268" s="148"/>
      <c r="C268" s="148"/>
      <c r="D268" s="148"/>
      <c r="E268" s="148"/>
    </row>
    <row r="269" spans="1:5">
      <c r="A269" s="147">
        <v>45551</v>
      </c>
      <c r="B269" s="148"/>
      <c r="C269" s="148"/>
      <c r="D269" s="148"/>
      <c r="E269" s="148"/>
    </row>
    <row r="270" spans="1:5">
      <c r="A270" s="147">
        <v>45552</v>
      </c>
      <c r="B270" s="148"/>
      <c r="C270" s="148"/>
      <c r="D270" s="148"/>
      <c r="E270" s="148"/>
    </row>
    <row r="271" spans="1:5">
      <c r="A271" s="147">
        <v>45553</v>
      </c>
      <c r="B271" s="148"/>
      <c r="C271" s="148"/>
      <c r="D271" s="148"/>
      <c r="E271" s="148"/>
    </row>
    <row r="272" spans="1:5">
      <c r="A272" s="147">
        <v>45554</v>
      </c>
      <c r="B272" s="148"/>
      <c r="C272" s="148"/>
      <c r="D272" s="148"/>
      <c r="E272" s="148"/>
    </row>
    <row r="273" spans="1:5">
      <c r="A273" s="147">
        <v>45555</v>
      </c>
      <c r="B273" s="148"/>
      <c r="C273" s="148"/>
      <c r="D273" s="148"/>
      <c r="E273" s="148"/>
    </row>
    <row r="274" spans="1:5">
      <c r="A274" s="147">
        <v>45556</v>
      </c>
      <c r="B274" s="148"/>
      <c r="C274" s="148"/>
      <c r="D274" s="148"/>
      <c r="E274" s="148"/>
    </row>
    <row r="275" spans="1:5">
      <c r="A275" s="147">
        <v>45557</v>
      </c>
      <c r="B275" s="148"/>
      <c r="C275" s="148"/>
      <c r="D275" s="148"/>
      <c r="E275" s="148"/>
    </row>
    <row r="276" spans="1:5">
      <c r="A276" s="147">
        <v>45558</v>
      </c>
      <c r="B276" s="148"/>
      <c r="C276" s="148"/>
      <c r="D276" s="148"/>
      <c r="E276" s="148"/>
    </row>
    <row r="277" spans="1:5">
      <c r="A277" s="147">
        <v>45559</v>
      </c>
      <c r="B277" s="148"/>
      <c r="C277" s="148"/>
      <c r="D277" s="148"/>
      <c r="E277" s="148"/>
    </row>
    <row r="278" spans="1:5">
      <c r="A278" s="147">
        <v>45560</v>
      </c>
      <c r="B278" s="148"/>
      <c r="C278" s="148"/>
      <c r="D278" s="148"/>
      <c r="E278" s="148"/>
    </row>
    <row r="279" spans="1:5">
      <c r="A279" s="147">
        <v>45561</v>
      </c>
      <c r="B279" s="148"/>
      <c r="C279" s="148"/>
      <c r="D279" s="148"/>
      <c r="E279" s="148"/>
    </row>
    <row r="280" spans="1:5">
      <c r="A280" s="147">
        <v>45562</v>
      </c>
      <c r="B280" s="148"/>
      <c r="C280" s="148"/>
      <c r="D280" s="148"/>
      <c r="E280" s="148"/>
    </row>
    <row r="281" spans="1:5">
      <c r="A281" s="147">
        <v>45563</v>
      </c>
      <c r="B281" s="148"/>
      <c r="C281" s="148"/>
      <c r="D281" s="148"/>
      <c r="E281" s="148"/>
    </row>
    <row r="282" spans="1:5">
      <c r="A282" s="147">
        <v>45564</v>
      </c>
      <c r="B282" s="148"/>
      <c r="C282" s="148"/>
      <c r="D282" s="148"/>
      <c r="E282" s="148"/>
    </row>
    <row r="283" spans="1:5">
      <c r="A283" s="147">
        <v>45565</v>
      </c>
      <c r="B283" s="148"/>
      <c r="C283" s="148"/>
      <c r="D283" s="148"/>
      <c r="E283" s="148"/>
    </row>
    <row r="284" spans="1:5">
      <c r="A284" s="150">
        <v>45566</v>
      </c>
      <c r="B284" s="151"/>
      <c r="C284" s="151"/>
      <c r="D284" s="151"/>
      <c r="E284" s="151"/>
    </row>
    <row r="285" spans="1:5">
      <c r="A285" s="150">
        <v>45567</v>
      </c>
      <c r="B285" s="151"/>
      <c r="C285" s="151"/>
      <c r="D285" s="151"/>
      <c r="E285" s="151"/>
    </row>
    <row r="286" spans="1:5">
      <c r="A286" s="150">
        <v>45568</v>
      </c>
      <c r="B286" s="151"/>
      <c r="C286" s="151"/>
      <c r="D286" s="151"/>
      <c r="E286" s="151"/>
    </row>
    <row r="287" spans="1:5">
      <c r="A287" s="150">
        <v>45569</v>
      </c>
      <c r="B287" s="151"/>
      <c r="C287" s="151"/>
      <c r="D287" s="151"/>
      <c r="E287" s="151"/>
    </row>
    <row r="288" spans="1:5">
      <c r="A288" s="150">
        <v>45570</v>
      </c>
      <c r="B288" s="151"/>
      <c r="C288" s="151"/>
      <c r="D288" s="151"/>
      <c r="E288" s="151"/>
    </row>
    <row r="289" spans="1:5">
      <c r="A289" s="150">
        <v>45571</v>
      </c>
      <c r="B289" s="151"/>
      <c r="C289" s="151"/>
      <c r="D289" s="151"/>
      <c r="E289" s="151"/>
    </row>
    <row r="290" spans="1:5">
      <c r="A290" s="150">
        <v>45572</v>
      </c>
      <c r="B290" s="151"/>
      <c r="C290" s="151"/>
      <c r="D290" s="151"/>
      <c r="E290" s="151"/>
    </row>
    <row r="291" spans="1:5">
      <c r="A291" s="150">
        <v>45573</v>
      </c>
      <c r="B291" s="151"/>
      <c r="C291" s="151"/>
      <c r="D291" s="151"/>
      <c r="E291" s="151"/>
    </row>
    <row r="292" spans="1:5">
      <c r="A292" s="150">
        <v>45574</v>
      </c>
      <c r="B292" s="151"/>
      <c r="C292" s="151"/>
      <c r="D292" s="151"/>
      <c r="E292" s="151"/>
    </row>
    <row r="293" spans="1:5">
      <c r="A293" s="150">
        <v>45575</v>
      </c>
      <c r="B293" s="151"/>
      <c r="C293" s="151"/>
      <c r="D293" s="151"/>
      <c r="E293" s="151"/>
    </row>
    <row r="294" spans="1:5">
      <c r="A294" s="150">
        <v>45576</v>
      </c>
      <c r="B294" s="151"/>
      <c r="C294" s="151"/>
      <c r="D294" s="151"/>
      <c r="E294" s="151"/>
    </row>
    <row r="295" spans="1:5">
      <c r="A295" s="150">
        <v>45577</v>
      </c>
      <c r="B295" s="151"/>
      <c r="C295" s="151"/>
      <c r="D295" s="151"/>
      <c r="E295" s="151"/>
    </row>
    <row r="296" spans="1:5">
      <c r="A296" s="150">
        <v>45578</v>
      </c>
      <c r="B296" s="151"/>
      <c r="C296" s="151"/>
      <c r="D296" s="151"/>
      <c r="E296" s="151"/>
    </row>
    <row r="297" spans="1:5">
      <c r="A297" s="150">
        <v>45579</v>
      </c>
      <c r="B297" s="151"/>
      <c r="C297" s="151"/>
      <c r="D297" s="151"/>
      <c r="E297" s="151"/>
    </row>
    <row r="298" spans="1:5">
      <c r="A298" s="150">
        <v>45580</v>
      </c>
      <c r="B298" s="151"/>
      <c r="C298" s="151"/>
      <c r="D298" s="151"/>
      <c r="E298" s="151"/>
    </row>
    <row r="299" spans="1:5">
      <c r="A299" s="150">
        <v>45581</v>
      </c>
      <c r="B299" s="151"/>
      <c r="C299" s="151"/>
      <c r="D299" s="151"/>
      <c r="E299" s="151"/>
    </row>
    <row r="300" spans="1:5">
      <c r="A300" s="150">
        <v>45582</v>
      </c>
      <c r="B300" s="151"/>
      <c r="C300" s="151"/>
      <c r="D300" s="151"/>
      <c r="E300" s="151"/>
    </row>
    <row r="301" spans="1:5">
      <c r="A301" s="150">
        <v>45583</v>
      </c>
      <c r="B301" s="151"/>
      <c r="C301" s="151"/>
      <c r="D301" s="151"/>
      <c r="E301" s="151"/>
    </row>
    <row r="302" spans="1:5">
      <c r="A302" s="150">
        <v>45584</v>
      </c>
      <c r="B302" s="151"/>
      <c r="C302" s="151"/>
      <c r="D302" s="151"/>
      <c r="E302" s="151"/>
    </row>
    <row r="303" spans="1:5">
      <c r="A303" s="150">
        <v>45585</v>
      </c>
      <c r="B303" s="151"/>
      <c r="C303" s="151"/>
      <c r="D303" s="151"/>
      <c r="E303" s="151"/>
    </row>
    <row r="304" spans="1:5">
      <c r="A304" s="150">
        <v>45586</v>
      </c>
      <c r="B304" s="151"/>
      <c r="C304" s="151"/>
      <c r="D304" s="151"/>
      <c r="E304" s="151"/>
    </row>
    <row r="305" spans="1:5">
      <c r="A305" s="150">
        <v>45587</v>
      </c>
      <c r="B305" s="151"/>
      <c r="C305" s="151"/>
      <c r="D305" s="151"/>
      <c r="E305" s="151"/>
    </row>
    <row r="306" spans="1:5">
      <c r="A306" s="150">
        <v>45588</v>
      </c>
      <c r="B306" s="151"/>
      <c r="C306" s="151"/>
      <c r="D306" s="151"/>
      <c r="E306" s="151"/>
    </row>
    <row r="307" spans="1:5">
      <c r="A307" s="150">
        <v>45589</v>
      </c>
      <c r="B307" s="151"/>
      <c r="C307" s="151"/>
      <c r="D307" s="151"/>
      <c r="E307" s="151"/>
    </row>
    <row r="308" spans="1:5">
      <c r="A308" s="150">
        <v>45590</v>
      </c>
      <c r="B308" s="151"/>
      <c r="C308" s="151"/>
      <c r="D308" s="151"/>
      <c r="E308" s="151"/>
    </row>
    <row r="309" spans="1:5">
      <c r="A309" s="150">
        <v>45591</v>
      </c>
      <c r="B309" s="151"/>
      <c r="C309" s="151"/>
      <c r="D309" s="151"/>
      <c r="E309" s="151"/>
    </row>
    <row r="310" spans="1:5">
      <c r="A310" s="150">
        <v>45592</v>
      </c>
      <c r="B310" s="151"/>
      <c r="C310" s="151"/>
      <c r="D310" s="151"/>
      <c r="E310" s="151"/>
    </row>
    <row r="311" spans="1:5">
      <c r="A311" s="150">
        <v>45593</v>
      </c>
      <c r="B311" s="151"/>
      <c r="C311" s="151"/>
      <c r="D311" s="151"/>
      <c r="E311" s="151"/>
    </row>
    <row r="312" spans="1:5">
      <c r="A312" s="150">
        <v>45594</v>
      </c>
      <c r="B312" s="151"/>
      <c r="C312" s="151"/>
      <c r="D312" s="151"/>
      <c r="E312" s="151"/>
    </row>
    <row r="313" spans="1:5">
      <c r="A313" s="150">
        <v>45595</v>
      </c>
      <c r="B313" s="151"/>
      <c r="C313" s="151"/>
      <c r="D313" s="151"/>
      <c r="E313" s="151"/>
    </row>
    <row r="314" spans="1:5">
      <c r="A314" s="150">
        <v>45596</v>
      </c>
      <c r="B314" s="151"/>
      <c r="C314" s="151"/>
      <c r="D314" s="151"/>
      <c r="E314" s="151"/>
    </row>
    <row r="315" spans="1:5">
      <c r="A315" s="152">
        <v>45597</v>
      </c>
      <c r="B315" s="153"/>
      <c r="C315" s="153"/>
      <c r="D315" s="153"/>
      <c r="E315" s="153"/>
    </row>
    <row r="316" spans="1:5">
      <c r="A316" s="152">
        <v>45598</v>
      </c>
      <c r="B316" s="153"/>
      <c r="C316" s="153"/>
      <c r="D316" s="153"/>
      <c r="E316" s="153"/>
    </row>
    <row r="317" spans="1:5">
      <c r="A317" s="152">
        <v>45599</v>
      </c>
      <c r="B317" s="153"/>
      <c r="C317" s="153"/>
      <c r="D317" s="153"/>
      <c r="E317" s="153"/>
    </row>
    <row r="318" spans="1:5">
      <c r="A318" s="152">
        <v>45600</v>
      </c>
      <c r="B318" s="153"/>
      <c r="C318" s="153"/>
      <c r="D318" s="153"/>
      <c r="E318" s="153"/>
    </row>
    <row r="319" spans="1:5">
      <c r="A319" s="152">
        <v>45601</v>
      </c>
      <c r="B319" s="153"/>
      <c r="C319" s="153"/>
      <c r="D319" s="153"/>
      <c r="E319" s="153"/>
    </row>
    <row r="320" spans="1:5">
      <c r="A320" s="152">
        <v>45602</v>
      </c>
      <c r="B320" s="153"/>
      <c r="C320" s="153"/>
      <c r="D320" s="153"/>
      <c r="E320" s="153"/>
    </row>
    <row r="321" spans="1:5">
      <c r="A321" s="152">
        <v>45603</v>
      </c>
      <c r="B321" s="153"/>
      <c r="C321" s="153"/>
      <c r="D321" s="153"/>
      <c r="E321" s="153"/>
    </row>
    <row r="322" spans="1:5">
      <c r="A322" s="152">
        <v>45604</v>
      </c>
      <c r="B322" s="153"/>
      <c r="C322" s="153"/>
      <c r="D322" s="153"/>
      <c r="E322" s="153"/>
    </row>
    <row r="323" spans="1:5">
      <c r="A323" s="152">
        <v>45605</v>
      </c>
      <c r="B323" s="153"/>
      <c r="C323" s="153"/>
      <c r="D323" s="153"/>
      <c r="E323" s="153"/>
    </row>
    <row r="324" spans="1:5">
      <c r="A324" s="152">
        <v>45606</v>
      </c>
      <c r="B324" s="153"/>
      <c r="C324" s="153"/>
      <c r="D324" s="153"/>
      <c r="E324" s="153"/>
    </row>
    <row r="325" spans="1:5">
      <c r="A325" s="152">
        <v>45607</v>
      </c>
      <c r="B325" s="153"/>
      <c r="C325" s="153"/>
      <c r="D325" s="153"/>
      <c r="E325" s="153"/>
    </row>
    <row r="326" spans="1:5">
      <c r="A326" s="152">
        <v>45608</v>
      </c>
      <c r="B326" s="153"/>
      <c r="C326" s="153"/>
      <c r="D326" s="153"/>
      <c r="E326" s="153"/>
    </row>
    <row r="327" spans="1:5">
      <c r="A327" s="152">
        <v>45609</v>
      </c>
      <c r="B327" s="153"/>
      <c r="C327" s="153"/>
      <c r="D327" s="153"/>
      <c r="E327" s="153"/>
    </row>
    <row r="328" spans="1:5">
      <c r="A328" s="152">
        <v>45610</v>
      </c>
      <c r="B328" s="153"/>
      <c r="C328" s="153"/>
      <c r="D328" s="153"/>
      <c r="E328" s="153"/>
    </row>
    <row r="329" spans="1:5">
      <c r="A329" s="152">
        <v>45611</v>
      </c>
      <c r="B329" s="153"/>
      <c r="C329" s="153"/>
      <c r="D329" s="153"/>
      <c r="E329" s="153"/>
    </row>
    <row r="330" spans="1:5">
      <c r="A330" s="152">
        <v>45612</v>
      </c>
      <c r="B330" s="153"/>
      <c r="C330" s="153"/>
      <c r="D330" s="153"/>
      <c r="E330" s="153"/>
    </row>
    <row r="331" spans="1:5">
      <c r="A331" s="152">
        <v>45613</v>
      </c>
      <c r="B331" s="153"/>
      <c r="C331" s="153"/>
      <c r="D331" s="153"/>
      <c r="E331" s="153"/>
    </row>
    <row r="332" spans="1:5">
      <c r="A332" s="152">
        <v>45614</v>
      </c>
      <c r="B332" s="153"/>
      <c r="C332" s="153"/>
      <c r="D332" s="153"/>
      <c r="E332" s="153"/>
    </row>
    <row r="333" spans="1:5">
      <c r="A333" s="152">
        <v>45615</v>
      </c>
      <c r="B333" s="153"/>
      <c r="C333" s="153"/>
      <c r="D333" s="153"/>
      <c r="E333" s="153"/>
    </row>
    <row r="334" spans="1:5">
      <c r="A334" s="152">
        <v>45616</v>
      </c>
      <c r="B334" s="153"/>
      <c r="C334" s="153"/>
      <c r="D334" s="153"/>
      <c r="E334" s="153"/>
    </row>
    <row r="335" spans="1:5">
      <c r="A335" s="152">
        <v>45617</v>
      </c>
      <c r="B335" s="153"/>
      <c r="C335" s="153"/>
      <c r="D335" s="153"/>
      <c r="E335" s="153"/>
    </row>
    <row r="336" spans="1:5">
      <c r="A336" s="152">
        <v>45618</v>
      </c>
      <c r="B336" s="153"/>
      <c r="C336" s="153"/>
      <c r="D336" s="153"/>
      <c r="E336" s="153"/>
    </row>
    <row r="337" spans="1:5">
      <c r="A337" s="152">
        <v>45619</v>
      </c>
      <c r="B337" s="153"/>
      <c r="C337" s="153"/>
      <c r="D337" s="153"/>
      <c r="E337" s="153"/>
    </row>
    <row r="338" spans="1:5">
      <c r="A338" s="152">
        <v>45620</v>
      </c>
      <c r="B338" s="153"/>
      <c r="C338" s="153"/>
      <c r="D338" s="153"/>
      <c r="E338" s="153"/>
    </row>
    <row r="339" spans="1:5">
      <c r="A339" s="152">
        <v>45621</v>
      </c>
      <c r="B339" s="153"/>
      <c r="C339" s="153"/>
      <c r="D339" s="153"/>
      <c r="E339" s="153"/>
    </row>
    <row r="340" spans="1:5">
      <c r="A340" s="152">
        <v>45622</v>
      </c>
      <c r="B340" s="153"/>
      <c r="C340" s="153"/>
      <c r="D340" s="153"/>
      <c r="E340" s="153"/>
    </row>
    <row r="341" spans="1:5">
      <c r="A341" s="152">
        <v>45623</v>
      </c>
      <c r="B341" s="153"/>
      <c r="C341" s="153"/>
      <c r="D341" s="153"/>
      <c r="E341" s="153"/>
    </row>
    <row r="342" spans="1:5">
      <c r="A342" s="152">
        <v>45624</v>
      </c>
      <c r="B342" s="153"/>
      <c r="C342" s="153"/>
      <c r="D342" s="153"/>
      <c r="E342" s="153"/>
    </row>
    <row r="343" spans="1:5">
      <c r="A343" s="152">
        <v>45625</v>
      </c>
      <c r="B343" s="153"/>
      <c r="C343" s="153"/>
      <c r="D343" s="153"/>
      <c r="E343" s="153"/>
    </row>
    <row r="344" spans="1:5">
      <c r="A344" s="152">
        <v>45626</v>
      </c>
      <c r="B344" s="153"/>
      <c r="C344" s="153"/>
      <c r="D344" s="153"/>
      <c r="E344" s="153"/>
    </row>
    <row r="345" spans="1:5">
      <c r="A345" s="154">
        <v>45627</v>
      </c>
      <c r="B345" s="100"/>
      <c r="C345" s="100"/>
      <c r="D345" s="100"/>
      <c r="E345" s="100"/>
    </row>
    <row r="346" spans="1:5">
      <c r="A346" s="154">
        <v>45628</v>
      </c>
      <c r="B346" s="100"/>
      <c r="C346" s="100"/>
      <c r="D346" s="100"/>
      <c r="E346" s="100"/>
    </row>
    <row r="347" spans="1:5">
      <c r="A347" s="154">
        <v>45629</v>
      </c>
      <c r="B347" s="100"/>
      <c r="C347" s="100"/>
      <c r="D347" s="100"/>
      <c r="E347" s="100"/>
    </row>
    <row r="348" spans="1:5">
      <c r="A348" s="154">
        <v>45630</v>
      </c>
      <c r="B348" s="100"/>
      <c r="C348" s="100"/>
      <c r="D348" s="100"/>
      <c r="E348" s="100"/>
    </row>
    <row r="349" spans="1:5">
      <c r="A349" s="154">
        <v>45631</v>
      </c>
      <c r="B349" s="100"/>
      <c r="C349" s="100"/>
      <c r="D349" s="100"/>
      <c r="E349" s="100"/>
    </row>
    <row r="350" spans="1:5">
      <c r="A350" s="154">
        <v>45632</v>
      </c>
      <c r="B350" s="100"/>
      <c r="C350" s="100"/>
      <c r="D350" s="100"/>
      <c r="E350" s="100"/>
    </row>
    <row r="351" spans="1:5">
      <c r="A351" s="154">
        <v>45633</v>
      </c>
      <c r="B351" s="100"/>
      <c r="C351" s="100"/>
      <c r="D351" s="100"/>
      <c r="E351" s="100"/>
    </row>
    <row r="352" spans="1:5">
      <c r="A352" s="154">
        <v>45634</v>
      </c>
      <c r="B352" s="100"/>
      <c r="C352" s="100"/>
      <c r="D352" s="100"/>
      <c r="E352" s="100"/>
    </row>
    <row r="353" spans="1:5">
      <c r="A353" s="154">
        <v>45635</v>
      </c>
      <c r="B353" s="100"/>
      <c r="C353" s="100"/>
      <c r="D353" s="100"/>
      <c r="E353" s="100"/>
    </row>
    <row r="354" spans="1:5">
      <c r="A354" s="154">
        <v>45636</v>
      </c>
      <c r="B354" s="100"/>
      <c r="C354" s="100"/>
      <c r="D354" s="100"/>
      <c r="E354" s="100"/>
    </row>
    <row r="355" spans="1:5">
      <c r="A355" s="154">
        <v>45637</v>
      </c>
      <c r="B355" s="100"/>
      <c r="C355" s="100"/>
      <c r="D355" s="100"/>
      <c r="E355" s="100"/>
    </row>
    <row r="356" spans="1:5">
      <c r="A356" s="154">
        <v>45638</v>
      </c>
      <c r="B356" s="100"/>
      <c r="C356" s="100"/>
      <c r="D356" s="100"/>
      <c r="E356" s="100"/>
    </row>
    <row r="357" spans="1:5">
      <c r="A357" s="154">
        <v>45639</v>
      </c>
      <c r="B357" s="100"/>
      <c r="C357" s="100"/>
      <c r="D357" s="100"/>
      <c r="E357" s="100"/>
    </row>
    <row r="358" spans="1:5">
      <c r="A358" s="154">
        <v>45640</v>
      </c>
      <c r="B358" s="100"/>
      <c r="C358" s="100"/>
      <c r="D358" s="100"/>
      <c r="E358" s="100"/>
    </row>
    <row r="359" spans="1:5">
      <c r="A359" s="154">
        <v>45641</v>
      </c>
      <c r="B359" s="100"/>
      <c r="C359" s="100"/>
      <c r="D359" s="100"/>
      <c r="E359" s="100"/>
    </row>
    <row r="360" spans="1:5">
      <c r="A360" s="154">
        <v>45642</v>
      </c>
      <c r="B360" s="100"/>
      <c r="C360" s="100"/>
      <c r="D360" s="100"/>
      <c r="E360" s="100"/>
    </row>
    <row r="361" spans="1:5">
      <c r="A361" s="154">
        <v>45643</v>
      </c>
      <c r="B361" s="100"/>
      <c r="C361" s="100"/>
      <c r="D361" s="100"/>
      <c r="E361" s="100"/>
    </row>
    <row r="362" spans="1:5">
      <c r="A362" s="154">
        <v>45644</v>
      </c>
      <c r="B362" s="100"/>
      <c r="C362" s="100"/>
      <c r="D362" s="100"/>
      <c r="E362" s="100"/>
    </row>
    <row r="363" spans="1:5">
      <c r="A363" s="154">
        <v>45645</v>
      </c>
      <c r="B363" s="100"/>
      <c r="C363" s="100"/>
      <c r="D363" s="100"/>
      <c r="E363" s="100"/>
    </row>
    <row r="364" spans="1:5">
      <c r="A364" s="154">
        <v>45646</v>
      </c>
      <c r="B364" s="100"/>
      <c r="C364" s="100"/>
      <c r="D364" s="100"/>
      <c r="E364" s="100"/>
    </row>
    <row r="365" spans="1:5">
      <c r="A365" s="154">
        <v>45647</v>
      </c>
      <c r="B365" s="100"/>
      <c r="C365" s="100"/>
      <c r="D365" s="100"/>
      <c r="E365" s="100"/>
    </row>
    <row r="366" spans="1:5">
      <c r="A366" s="154">
        <v>45648</v>
      </c>
      <c r="B366" s="100"/>
      <c r="C366" s="100"/>
      <c r="D366" s="100"/>
      <c r="E366" s="100"/>
    </row>
    <row r="367" spans="1:5">
      <c r="A367" s="154">
        <v>45649</v>
      </c>
      <c r="B367" s="100"/>
      <c r="C367" s="100"/>
      <c r="D367" s="100"/>
      <c r="E367" s="100"/>
    </row>
    <row r="368" spans="1:5">
      <c r="A368" s="154">
        <v>45650</v>
      </c>
      <c r="B368" s="100"/>
      <c r="C368" s="100"/>
      <c r="D368" s="100"/>
      <c r="E368" s="100"/>
    </row>
    <row r="369" spans="1:5">
      <c r="A369" s="154">
        <v>45651</v>
      </c>
      <c r="B369" s="100"/>
      <c r="C369" s="100"/>
      <c r="D369" s="100"/>
      <c r="E369" s="100"/>
    </row>
    <row r="370" spans="1:5">
      <c r="A370" s="154">
        <v>45652</v>
      </c>
      <c r="B370" s="100"/>
      <c r="C370" s="100"/>
      <c r="D370" s="100"/>
      <c r="E370" s="100"/>
    </row>
    <row r="371" spans="1:5">
      <c r="A371" s="154">
        <v>45653</v>
      </c>
      <c r="B371" s="100"/>
      <c r="C371" s="100"/>
      <c r="D371" s="100"/>
      <c r="E371" s="100"/>
    </row>
    <row r="372" spans="1:5">
      <c r="A372" s="154">
        <v>45654</v>
      </c>
      <c r="B372" s="100"/>
      <c r="C372" s="100"/>
      <c r="D372" s="100"/>
      <c r="E372" s="100"/>
    </row>
    <row r="373" spans="1:5">
      <c r="A373" s="154">
        <v>45655</v>
      </c>
      <c r="B373" s="100"/>
      <c r="C373" s="100"/>
      <c r="D373" s="100"/>
      <c r="E373" s="100"/>
    </row>
    <row r="374" spans="1:5">
      <c r="A374" s="154">
        <v>45656</v>
      </c>
      <c r="B374" s="100"/>
      <c r="C374" s="100"/>
      <c r="D374" s="100"/>
      <c r="E374" s="100"/>
    </row>
    <row r="375" spans="1:5">
      <c r="A375" s="154">
        <v>45657</v>
      </c>
      <c r="B375" s="100"/>
      <c r="C375" s="100"/>
      <c r="D375" s="100"/>
      <c r="E375" s="100"/>
    </row>
  </sheetData>
  <mergeCells count="2">
    <mergeCell ref="E2:E3"/>
    <mergeCell ref="G68:I69"/>
  </mergeCells>
  <phoneticPr fontId="11" type="noConversion"/>
  <conditionalFormatting sqref="D2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{499E0CC4-8414-4C49-82DE-107C112F1103}</x14:id>
        </ext>
      </extLst>
    </cfRule>
  </conditionalFormatting>
  <conditionalFormatting sqref="H9:H24">
    <cfRule type="dataBar" priority="1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{F5ED3CC1-3B7C-4E5B-9E51-02B04151B14A}</x14:id>
        </ext>
      </extLst>
    </cfRule>
  </conditionalFormatting>
  <conditionalFormatting sqref="B2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{21748A56-83CD-47FF-8E87-4EA6763D5616}</x14:id>
        </ext>
      </extLst>
    </cfRule>
  </conditionalFormatting>
  <conditionalFormatting sqref="B3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{C6674B3F-338E-4BC5-9C53-DDCF23ADEEE6}</x14:id>
        </ext>
      </extLst>
    </cfRule>
  </conditionalFormatting>
  <conditionalFormatting sqref="B4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{9D5ACEA1-6CA3-4AB0-A328-9778F173B437}</x14:id>
        </ext>
      </extLst>
    </cfRule>
  </conditionalFormatting>
  <conditionalFormatting sqref="B5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{19091C0A-A315-48BC-ACA8-143A14944AB7}</x14:id>
        </ext>
      </extLst>
    </cfRule>
  </conditionalFormatting>
  <conditionalFormatting sqref="B6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{0BF6EABA-3B89-42B9-8C7A-FF05AC3F9CCA}</x14:id>
        </ext>
      </extLst>
    </cfRule>
  </conditionalFormatting>
  <conditionalFormatting sqref="B7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{C10343DB-E290-4376-B04F-6FFF2DE380D6}</x14:id>
        </ext>
      </extLst>
    </cfRule>
  </conditionalFormatting>
  <conditionalFormatting sqref="D3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{F6ABE020-7F72-4E80-8786-B5F9E9AA7975}</x14:id>
        </ext>
      </extLst>
    </cfRule>
  </conditionalFormatting>
  <conditionalFormatting sqref="D4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{CE3E1BCF-36EF-4714-B7A4-E35957673495}</x14:id>
        </ext>
      </extLst>
    </cfRule>
  </conditionalFormatting>
  <conditionalFormatting sqref="D5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{95B7C593-B61A-4E57-AD03-C13897F15319}</x14:id>
        </ext>
      </extLst>
    </cfRule>
  </conditionalFormatting>
  <conditionalFormatting sqref="D6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{0AF5F9C6-25D3-44BC-9BE2-85DDADF4B95F}</x14:id>
        </ext>
      </extLst>
    </cfRule>
  </conditionalFormatting>
  <conditionalFormatting sqref="D7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{8DAB9716-1616-44CA-A824-F5079E8E9009}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E0CC4-8414-4C49-82DE-107C112F110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5ED3CC1-3B7C-4E5B-9E51-02B04151B14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H9:H24</xm:sqref>
        </x14:conditionalFormatting>
        <x14:conditionalFormatting xmlns:xm="http://schemas.microsoft.com/office/excel/2006/main">
          <x14:cfRule type="dataBar" id="{21748A56-83CD-47FF-8E87-4EA6763D56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6674B3F-338E-4BC5-9C53-DDCF23ADEE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9D5ACEA1-6CA3-4AB0-A328-9778F173B4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19091C0A-A315-48BC-ACA8-143A14944A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0BF6EABA-3B89-42B9-8C7A-FF05AC3F9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C10343DB-E290-4376-B04F-6FFF2DE380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F6ABE020-7F72-4E80-8786-B5F9E9AA797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E3E1BCF-36EF-4714-B7A4-E3595767349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95B7C593-B61A-4E57-AD03-C13897F153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AF5F9C6-25D3-44BC-9BE2-85DDADF4B95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DAB9716-1616-44CA-A824-F5079E8E90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7314-74FF-412A-AA6D-AC9C2974F0D5}">
  <dimension ref="A1:Q244"/>
  <sheetViews>
    <sheetView workbookViewId="0">
      <pane ySplit="4" topLeftCell="A199" activePane="bottomLeft" state="frozen"/>
      <selection pane="bottomLeft" activeCell="K220" sqref="K220"/>
    </sheetView>
  </sheetViews>
  <sheetFormatPr defaultRowHeight="15"/>
  <cols>
    <col min="1" max="1" width="29.42578125" style="13" customWidth="1"/>
    <col min="2" max="2" width="25.85546875" style="13" customWidth="1"/>
    <col min="3" max="3" width="14.140625" style="13" customWidth="1"/>
    <col min="4" max="4" width="19.42578125" style="13" customWidth="1"/>
    <col min="6" max="6" width="27.7109375" customWidth="1"/>
    <col min="7" max="7" width="25.140625" customWidth="1"/>
    <col min="8" max="8" width="11.5703125" customWidth="1"/>
    <col min="9" max="9" width="22.28515625" customWidth="1"/>
    <col min="11" max="11" width="29.85546875" customWidth="1"/>
    <col min="12" max="12" width="20" customWidth="1"/>
    <col min="13" max="13" width="29.7109375" customWidth="1"/>
    <col min="14" max="14" width="12.5703125" customWidth="1"/>
    <col min="15" max="15" width="14.42578125" customWidth="1"/>
    <col min="16" max="16" width="17.7109375" customWidth="1"/>
    <col min="17" max="17" width="28.7109375" customWidth="1"/>
  </cols>
  <sheetData>
    <row r="1" spans="1:17" ht="26.25" customHeight="1" thickBot="1">
      <c r="A1" s="220" t="s">
        <v>272</v>
      </c>
      <c r="B1" s="430">
        <f>SUM(C6:C309)/COUNTA(B6:B309)</f>
        <v>0.92129629629629628</v>
      </c>
      <c r="C1" s="430"/>
      <c r="D1" s="431"/>
      <c r="F1" s="220" t="s">
        <v>159</v>
      </c>
      <c r="G1" s="430">
        <f>SUM(H6:H309)/COUNTA(G6:G309)</f>
        <v>0.83333333333333337</v>
      </c>
      <c r="H1" s="430"/>
      <c r="I1" s="431"/>
      <c r="K1" s="221" t="s">
        <v>538</v>
      </c>
    </row>
    <row r="2" spans="1:17" ht="15.75" thickBot="1"/>
    <row r="3" spans="1:17" ht="28.5" customHeight="1" thickBot="1">
      <c r="A3" s="224" t="s">
        <v>441</v>
      </c>
      <c r="B3" s="225" t="s">
        <v>460</v>
      </c>
    </row>
    <row r="4" spans="1:17" ht="15.75" thickBot="1"/>
    <row r="5" spans="1:17" ht="15.75" thickBot="1">
      <c r="A5" s="103" t="s">
        <v>96</v>
      </c>
      <c r="B5" s="102" t="s">
        <v>257</v>
      </c>
      <c r="C5" s="103" t="s">
        <v>274</v>
      </c>
      <c r="D5" s="104" t="s">
        <v>106</v>
      </c>
      <c r="F5" s="118" t="s">
        <v>96</v>
      </c>
      <c r="G5" s="117" t="s">
        <v>242</v>
      </c>
      <c r="H5" s="118" t="s">
        <v>275</v>
      </c>
      <c r="I5" s="119" t="s">
        <v>106</v>
      </c>
      <c r="K5" s="216" t="s">
        <v>96</v>
      </c>
      <c r="L5" s="217" t="s">
        <v>446</v>
      </c>
      <c r="M5" s="217" t="s">
        <v>292</v>
      </c>
      <c r="N5" s="217" t="s">
        <v>223</v>
      </c>
      <c r="O5" s="217" t="s">
        <v>450</v>
      </c>
      <c r="P5" s="217" t="s">
        <v>453</v>
      </c>
      <c r="Q5" s="218" t="s">
        <v>457</v>
      </c>
    </row>
    <row r="6" spans="1:17">
      <c r="A6" s="165">
        <v>45292</v>
      </c>
      <c r="B6" s="140" t="s">
        <v>273</v>
      </c>
      <c r="C6" s="133">
        <v>1</v>
      </c>
      <c r="D6" s="140" t="s">
        <v>107</v>
      </c>
      <c r="F6" s="165">
        <v>45292</v>
      </c>
      <c r="G6" s="125" t="s">
        <v>276</v>
      </c>
      <c r="H6" s="126">
        <v>1</v>
      </c>
      <c r="I6" s="127" t="s">
        <v>107</v>
      </c>
      <c r="K6" s="215">
        <v>45227</v>
      </c>
      <c r="L6" s="140" t="s">
        <v>445</v>
      </c>
      <c r="M6" s="140" t="s">
        <v>449</v>
      </c>
      <c r="N6" s="140" t="s">
        <v>451</v>
      </c>
      <c r="O6" s="140" t="s">
        <v>452</v>
      </c>
      <c r="P6" s="140" t="s">
        <v>456</v>
      </c>
      <c r="Q6" s="140" t="s">
        <v>456</v>
      </c>
    </row>
    <row r="7" spans="1:17">
      <c r="A7" s="165">
        <v>45293</v>
      </c>
      <c r="B7" s="140" t="s">
        <v>273</v>
      </c>
      <c r="C7" s="140">
        <v>1</v>
      </c>
      <c r="D7" s="140" t="s">
        <v>107</v>
      </c>
      <c r="F7" s="165">
        <v>45293</v>
      </c>
      <c r="G7" s="125" t="s">
        <v>276</v>
      </c>
      <c r="H7" s="140">
        <v>1</v>
      </c>
      <c r="I7" s="140" t="s">
        <v>107</v>
      </c>
      <c r="K7" s="215">
        <v>45288</v>
      </c>
      <c r="L7" s="140" t="s">
        <v>447</v>
      </c>
      <c r="M7" s="140" t="s">
        <v>449</v>
      </c>
      <c r="N7" s="140" t="s">
        <v>451</v>
      </c>
      <c r="O7" s="140" t="s">
        <v>452</v>
      </c>
      <c r="P7" s="140" t="s">
        <v>456</v>
      </c>
      <c r="Q7" s="140" t="s">
        <v>456</v>
      </c>
    </row>
    <row r="8" spans="1:17">
      <c r="A8" s="165">
        <v>45294</v>
      </c>
      <c r="B8" s="140" t="s">
        <v>273</v>
      </c>
      <c r="C8" s="140">
        <v>1</v>
      </c>
      <c r="D8" s="140" t="s">
        <v>107</v>
      </c>
      <c r="F8" s="165">
        <v>45294</v>
      </c>
      <c r="G8" s="125" t="s">
        <v>276</v>
      </c>
      <c r="H8" s="140">
        <v>1</v>
      </c>
      <c r="I8" s="140" t="s">
        <v>107</v>
      </c>
      <c r="K8" s="215">
        <v>45311</v>
      </c>
      <c r="L8" s="140" t="s">
        <v>448</v>
      </c>
      <c r="M8" s="140" t="s">
        <v>449</v>
      </c>
      <c r="N8" s="140" t="s">
        <v>451</v>
      </c>
      <c r="O8" s="140" t="s">
        <v>454</v>
      </c>
      <c r="P8" s="140" t="s">
        <v>455</v>
      </c>
      <c r="Q8" s="223" t="s">
        <v>458</v>
      </c>
    </row>
    <row r="9" spans="1:17">
      <c r="A9" s="165">
        <v>45295</v>
      </c>
      <c r="B9" s="140" t="s">
        <v>143</v>
      </c>
      <c r="C9" s="140">
        <v>1</v>
      </c>
      <c r="D9" s="140" t="s">
        <v>107</v>
      </c>
      <c r="F9" s="165">
        <v>45295</v>
      </c>
      <c r="G9" s="12" t="s">
        <v>296</v>
      </c>
      <c r="H9" s="140">
        <v>1</v>
      </c>
      <c r="I9" s="140" t="s">
        <v>107</v>
      </c>
      <c r="K9" s="78"/>
      <c r="L9" s="140"/>
      <c r="M9" s="140"/>
      <c r="N9" s="140"/>
      <c r="O9" s="140"/>
      <c r="P9" s="86"/>
      <c r="Q9" s="82"/>
    </row>
    <row r="10" spans="1:17">
      <c r="A10" s="165">
        <v>45296</v>
      </c>
      <c r="B10" s="140" t="s">
        <v>143</v>
      </c>
      <c r="C10" s="140">
        <v>1</v>
      </c>
      <c r="D10" s="140" t="s">
        <v>107</v>
      </c>
      <c r="F10" s="165">
        <v>45296</v>
      </c>
      <c r="G10" s="12" t="s">
        <v>300</v>
      </c>
      <c r="H10" s="140">
        <v>1</v>
      </c>
      <c r="I10" s="140" t="s">
        <v>107</v>
      </c>
      <c r="K10" s="78"/>
      <c r="L10" s="140"/>
      <c r="M10" s="140"/>
      <c r="N10" s="140"/>
      <c r="O10" s="140"/>
      <c r="P10" s="86"/>
      <c r="Q10" s="82"/>
    </row>
    <row r="11" spans="1:17">
      <c r="A11" s="165">
        <v>45297</v>
      </c>
      <c r="B11" s="140" t="s">
        <v>306</v>
      </c>
      <c r="C11" s="140">
        <v>0</v>
      </c>
      <c r="D11" s="140" t="s">
        <v>107</v>
      </c>
      <c r="F11" s="165">
        <v>45297</v>
      </c>
      <c r="G11" s="140" t="s">
        <v>306</v>
      </c>
      <c r="H11" s="140">
        <v>0</v>
      </c>
      <c r="I11" s="140" t="s">
        <v>107</v>
      </c>
      <c r="K11" s="78"/>
      <c r="L11" s="140"/>
      <c r="M11" s="140"/>
      <c r="N11" s="140"/>
      <c r="O11" s="140"/>
      <c r="P11" s="86"/>
      <c r="Q11" s="82"/>
    </row>
    <row r="12" spans="1:17">
      <c r="A12" s="165">
        <v>45298</v>
      </c>
      <c r="B12" s="140" t="s">
        <v>143</v>
      </c>
      <c r="C12" s="140">
        <v>1</v>
      </c>
      <c r="D12" s="140" t="s">
        <v>107</v>
      </c>
      <c r="F12" s="165">
        <v>45298</v>
      </c>
      <c r="G12" s="12" t="s">
        <v>313</v>
      </c>
      <c r="H12" s="140">
        <v>1</v>
      </c>
      <c r="I12" s="140" t="s">
        <v>107</v>
      </c>
      <c r="K12" s="78"/>
      <c r="L12" s="140"/>
      <c r="M12" s="140"/>
      <c r="N12" s="140"/>
      <c r="O12" s="140"/>
      <c r="P12" s="86"/>
      <c r="Q12" s="82"/>
    </row>
    <row r="13" spans="1:17">
      <c r="A13" s="165">
        <v>45299</v>
      </c>
      <c r="B13" s="140" t="s">
        <v>314</v>
      </c>
      <c r="C13" s="140">
        <v>1</v>
      </c>
      <c r="D13" s="140" t="s">
        <v>107</v>
      </c>
      <c r="F13" s="165">
        <v>45299</v>
      </c>
      <c r="G13" s="12" t="s">
        <v>313</v>
      </c>
      <c r="H13" s="140">
        <v>1</v>
      </c>
      <c r="I13" s="140" t="s">
        <v>107</v>
      </c>
      <c r="K13" s="78"/>
      <c r="L13" s="140"/>
      <c r="M13" s="140"/>
      <c r="N13" s="140"/>
      <c r="O13" s="140"/>
      <c r="P13" s="86"/>
      <c r="Q13" s="82"/>
    </row>
    <row r="14" spans="1:17">
      <c r="A14" s="165">
        <v>45300</v>
      </c>
      <c r="B14" s="140" t="s">
        <v>314</v>
      </c>
      <c r="C14" s="140">
        <v>1</v>
      </c>
      <c r="D14" s="140" t="s">
        <v>107</v>
      </c>
      <c r="F14" s="165">
        <v>45300</v>
      </c>
      <c r="G14" s="12" t="s">
        <v>317</v>
      </c>
      <c r="H14" s="140">
        <v>0</v>
      </c>
      <c r="I14" s="140" t="s">
        <v>107</v>
      </c>
      <c r="K14" s="78"/>
      <c r="L14" s="140"/>
      <c r="M14" s="140"/>
      <c r="N14" s="140"/>
      <c r="O14" s="140"/>
      <c r="P14" s="86"/>
      <c r="Q14" s="82"/>
    </row>
    <row r="15" spans="1:17">
      <c r="A15" s="165">
        <v>45301</v>
      </c>
      <c r="B15" s="140" t="s">
        <v>321</v>
      </c>
      <c r="C15" s="140">
        <v>1</v>
      </c>
      <c r="D15" s="140" t="s">
        <v>107</v>
      </c>
      <c r="F15" s="165">
        <v>45301</v>
      </c>
      <c r="G15" s="12" t="s">
        <v>322</v>
      </c>
      <c r="H15" s="140">
        <v>1</v>
      </c>
      <c r="I15" s="140" t="s">
        <v>107</v>
      </c>
      <c r="K15" s="78"/>
      <c r="L15" s="140"/>
      <c r="M15" s="140"/>
      <c r="N15" s="140"/>
      <c r="O15" s="140"/>
      <c r="P15" s="86"/>
      <c r="Q15" s="82"/>
    </row>
    <row r="16" spans="1:17">
      <c r="A16" s="165">
        <v>45302</v>
      </c>
      <c r="B16" s="140" t="s">
        <v>314</v>
      </c>
      <c r="C16" s="140">
        <v>1</v>
      </c>
      <c r="D16" s="140" t="s">
        <v>107</v>
      </c>
      <c r="F16" s="165">
        <v>45302</v>
      </c>
      <c r="G16" s="12" t="s">
        <v>322</v>
      </c>
      <c r="H16" s="140">
        <v>1</v>
      </c>
      <c r="I16" s="140" t="s">
        <v>107</v>
      </c>
      <c r="K16" s="78"/>
      <c r="L16" s="140"/>
      <c r="M16" s="140"/>
      <c r="N16" s="140"/>
      <c r="O16" s="140"/>
      <c r="P16" s="86"/>
      <c r="Q16" s="82"/>
    </row>
    <row r="17" spans="1:17" ht="15.75" thickBot="1">
      <c r="A17" s="165">
        <v>45303</v>
      </c>
      <c r="B17" s="140" t="s">
        <v>314</v>
      </c>
      <c r="C17" s="140">
        <v>1</v>
      </c>
      <c r="D17" s="140" t="s">
        <v>107</v>
      </c>
      <c r="F17" s="165">
        <v>45303</v>
      </c>
      <c r="G17" s="12" t="s">
        <v>322</v>
      </c>
      <c r="H17" s="140">
        <v>1</v>
      </c>
      <c r="I17" s="140" t="s">
        <v>107</v>
      </c>
      <c r="K17" s="219"/>
      <c r="L17" s="42"/>
      <c r="M17" s="42"/>
      <c r="N17" s="42"/>
      <c r="O17" s="42"/>
      <c r="P17" s="222"/>
      <c r="Q17" s="83"/>
    </row>
    <row r="18" spans="1:17">
      <c r="A18" s="165">
        <v>45304</v>
      </c>
      <c r="B18" s="140" t="s">
        <v>314</v>
      </c>
      <c r="C18" s="140">
        <v>1</v>
      </c>
      <c r="D18" s="140" t="s">
        <v>107</v>
      </c>
      <c r="F18" s="165">
        <v>45304</v>
      </c>
      <c r="G18" s="12" t="s">
        <v>322</v>
      </c>
      <c r="H18" s="140">
        <v>1</v>
      </c>
      <c r="I18" s="140" t="s">
        <v>107</v>
      </c>
    </row>
    <row r="19" spans="1:17">
      <c r="A19" s="165">
        <v>45305</v>
      </c>
      <c r="B19" s="140" t="s">
        <v>314</v>
      </c>
      <c r="C19" s="140">
        <v>1</v>
      </c>
      <c r="D19" s="140" t="s">
        <v>107</v>
      </c>
      <c r="F19" s="165">
        <v>45305</v>
      </c>
      <c r="G19" s="12" t="s">
        <v>322</v>
      </c>
      <c r="H19" s="140">
        <v>1</v>
      </c>
      <c r="I19" s="140" t="s">
        <v>107</v>
      </c>
    </row>
    <row r="20" spans="1:17">
      <c r="A20" s="165">
        <v>45306</v>
      </c>
      <c r="B20" s="140" t="s">
        <v>330</v>
      </c>
      <c r="C20" s="140">
        <v>0</v>
      </c>
      <c r="D20" s="140" t="s">
        <v>107</v>
      </c>
      <c r="F20" s="165">
        <v>45306</v>
      </c>
      <c r="G20" s="140" t="s">
        <v>330</v>
      </c>
      <c r="H20" s="140">
        <v>0</v>
      </c>
      <c r="I20" s="140" t="s">
        <v>107</v>
      </c>
    </row>
    <row r="21" spans="1:17">
      <c r="A21" s="165">
        <v>45307</v>
      </c>
      <c r="B21" s="140" t="s">
        <v>330</v>
      </c>
      <c r="C21" s="140">
        <v>0</v>
      </c>
      <c r="D21" s="140" t="s">
        <v>107</v>
      </c>
      <c r="F21" s="165">
        <v>45307</v>
      </c>
      <c r="G21" s="140" t="s">
        <v>330</v>
      </c>
      <c r="H21" s="140">
        <v>0</v>
      </c>
      <c r="I21" s="140" t="s">
        <v>107</v>
      </c>
    </row>
    <row r="22" spans="1:17">
      <c r="A22" s="165">
        <v>45308</v>
      </c>
      <c r="B22" s="140" t="s">
        <v>314</v>
      </c>
      <c r="C22" s="140">
        <v>1</v>
      </c>
      <c r="D22" s="140" t="s">
        <v>107</v>
      </c>
      <c r="F22" s="165">
        <v>45308</v>
      </c>
      <c r="G22" s="12" t="s">
        <v>322</v>
      </c>
      <c r="H22" s="140">
        <v>1</v>
      </c>
      <c r="I22" s="140" t="s">
        <v>107</v>
      </c>
    </row>
    <row r="23" spans="1:17">
      <c r="A23" s="165">
        <v>45309</v>
      </c>
      <c r="B23" s="140" t="s">
        <v>314</v>
      </c>
      <c r="C23" s="140">
        <v>1</v>
      </c>
      <c r="D23" s="140" t="s">
        <v>107</v>
      </c>
      <c r="F23" s="165">
        <v>45309</v>
      </c>
      <c r="G23" s="12" t="s">
        <v>322</v>
      </c>
      <c r="H23" s="140">
        <v>0</v>
      </c>
      <c r="I23" s="140" t="s">
        <v>311</v>
      </c>
    </row>
    <row r="24" spans="1:17">
      <c r="A24" s="165">
        <v>45310</v>
      </c>
      <c r="B24" s="140" t="s">
        <v>314</v>
      </c>
      <c r="C24" s="140">
        <v>1</v>
      </c>
      <c r="D24" s="140" t="s">
        <v>107</v>
      </c>
      <c r="F24" s="165">
        <v>45310</v>
      </c>
      <c r="G24" s="12" t="s">
        <v>322</v>
      </c>
      <c r="H24" s="140">
        <v>0</v>
      </c>
      <c r="I24" s="140" t="s">
        <v>311</v>
      </c>
    </row>
    <row r="25" spans="1:17">
      <c r="A25" s="165">
        <v>45311</v>
      </c>
      <c r="B25" s="140" t="s">
        <v>332</v>
      </c>
      <c r="C25" s="140">
        <v>0</v>
      </c>
      <c r="D25" s="140" t="s">
        <v>107</v>
      </c>
      <c r="F25" s="165">
        <v>45311</v>
      </c>
      <c r="G25" s="12" t="s">
        <v>332</v>
      </c>
      <c r="H25" s="140">
        <v>0</v>
      </c>
      <c r="I25" s="140" t="s">
        <v>107</v>
      </c>
    </row>
    <row r="26" spans="1:17">
      <c r="A26" s="165">
        <v>45312</v>
      </c>
      <c r="B26" s="12" t="s">
        <v>333</v>
      </c>
      <c r="C26" s="140">
        <v>0</v>
      </c>
      <c r="D26" s="140" t="s">
        <v>107</v>
      </c>
      <c r="F26" s="165">
        <v>45312</v>
      </c>
      <c r="G26" s="12" t="s">
        <v>333</v>
      </c>
      <c r="H26" s="140">
        <v>0</v>
      </c>
      <c r="I26" s="140" t="s">
        <v>107</v>
      </c>
    </row>
    <row r="27" spans="1:17">
      <c r="A27" s="165">
        <v>45313</v>
      </c>
      <c r="B27" s="140" t="s">
        <v>314</v>
      </c>
      <c r="C27" s="140">
        <v>1</v>
      </c>
      <c r="D27" s="140" t="s">
        <v>107</v>
      </c>
      <c r="F27" s="165">
        <v>45313</v>
      </c>
      <c r="G27" s="12" t="s">
        <v>322</v>
      </c>
      <c r="H27" s="140">
        <v>1</v>
      </c>
      <c r="I27" s="140" t="s">
        <v>107</v>
      </c>
    </row>
    <row r="28" spans="1:17">
      <c r="A28" s="165">
        <v>45314</v>
      </c>
      <c r="B28" s="140" t="s">
        <v>314</v>
      </c>
      <c r="C28" s="140">
        <v>1</v>
      </c>
      <c r="D28" s="140" t="s">
        <v>107</v>
      </c>
      <c r="F28" s="165">
        <v>45314</v>
      </c>
      <c r="G28" s="140" t="s">
        <v>314</v>
      </c>
      <c r="H28" s="140">
        <v>1</v>
      </c>
      <c r="I28" s="140" t="s">
        <v>107</v>
      </c>
    </row>
    <row r="29" spans="1:17">
      <c r="A29" s="165">
        <v>45315</v>
      </c>
      <c r="B29" s="140" t="s">
        <v>314</v>
      </c>
      <c r="C29" s="140">
        <v>1</v>
      </c>
      <c r="D29" s="140" t="s">
        <v>107</v>
      </c>
      <c r="F29" s="165">
        <v>45315</v>
      </c>
      <c r="G29" s="140" t="s">
        <v>314</v>
      </c>
      <c r="H29" s="140">
        <v>1</v>
      </c>
      <c r="I29" s="140" t="s">
        <v>107</v>
      </c>
    </row>
    <row r="30" spans="1:17">
      <c r="A30" s="165">
        <v>45316</v>
      </c>
      <c r="B30" s="140" t="s">
        <v>314</v>
      </c>
      <c r="C30" s="140">
        <v>1</v>
      </c>
      <c r="D30" s="140" t="s">
        <v>107</v>
      </c>
      <c r="F30" s="165">
        <v>45316</v>
      </c>
      <c r="G30" s="140" t="s">
        <v>335</v>
      </c>
      <c r="H30" s="140">
        <v>1</v>
      </c>
      <c r="I30" s="140" t="s">
        <v>107</v>
      </c>
    </row>
    <row r="31" spans="1:17">
      <c r="A31" s="165">
        <v>45317</v>
      </c>
      <c r="B31" s="140" t="s">
        <v>314</v>
      </c>
      <c r="C31" s="140">
        <v>1</v>
      </c>
      <c r="D31" s="140" t="s">
        <v>107</v>
      </c>
      <c r="F31" s="165">
        <v>45317</v>
      </c>
      <c r="G31" s="140" t="s">
        <v>335</v>
      </c>
      <c r="H31" s="140">
        <v>1</v>
      </c>
      <c r="I31" s="140" t="s">
        <v>107</v>
      </c>
    </row>
    <row r="32" spans="1:17">
      <c r="A32" s="165">
        <v>45318</v>
      </c>
      <c r="B32" s="140" t="s">
        <v>314</v>
      </c>
      <c r="C32" s="140">
        <v>1</v>
      </c>
      <c r="D32" s="140" t="s">
        <v>107</v>
      </c>
      <c r="F32" s="165">
        <v>45318</v>
      </c>
      <c r="G32" s="140" t="s">
        <v>335</v>
      </c>
      <c r="H32" s="140">
        <v>1</v>
      </c>
      <c r="I32" s="140" t="s">
        <v>107</v>
      </c>
    </row>
    <row r="33" spans="1:9">
      <c r="A33" s="165">
        <v>45319</v>
      </c>
      <c r="B33" s="140" t="s">
        <v>314</v>
      </c>
      <c r="C33" s="140">
        <v>1</v>
      </c>
      <c r="D33" s="140" t="s">
        <v>107</v>
      </c>
      <c r="F33" s="165">
        <v>45319</v>
      </c>
      <c r="G33" s="12" t="s">
        <v>336</v>
      </c>
      <c r="H33" s="140">
        <v>1</v>
      </c>
      <c r="I33" s="140" t="s">
        <v>107</v>
      </c>
    </row>
    <row r="34" spans="1:9">
      <c r="A34" s="165">
        <v>45320</v>
      </c>
      <c r="B34" s="140" t="s">
        <v>314</v>
      </c>
      <c r="C34" s="140">
        <v>1</v>
      </c>
      <c r="D34" s="140" t="s">
        <v>107</v>
      </c>
      <c r="F34" s="165">
        <v>45320</v>
      </c>
      <c r="G34" s="12" t="s">
        <v>322</v>
      </c>
      <c r="H34" s="140">
        <v>0</v>
      </c>
      <c r="I34" s="140" t="s">
        <v>306</v>
      </c>
    </row>
    <row r="35" spans="1:9">
      <c r="A35" s="165">
        <v>45321</v>
      </c>
      <c r="B35" s="140" t="s">
        <v>314</v>
      </c>
      <c r="C35" s="140">
        <v>1</v>
      </c>
      <c r="D35" s="140" t="s">
        <v>107</v>
      </c>
      <c r="F35" s="165">
        <v>45321</v>
      </c>
      <c r="G35" s="12" t="s">
        <v>336</v>
      </c>
      <c r="H35" s="140">
        <v>1</v>
      </c>
      <c r="I35" s="140" t="s">
        <v>107</v>
      </c>
    </row>
    <row r="36" spans="1:9">
      <c r="A36" s="165">
        <v>45322</v>
      </c>
      <c r="B36" s="140" t="s">
        <v>314</v>
      </c>
      <c r="C36" s="140">
        <v>1</v>
      </c>
      <c r="D36" s="140" t="s">
        <v>107</v>
      </c>
      <c r="F36" s="165">
        <v>45322</v>
      </c>
      <c r="G36" s="12" t="s">
        <v>336</v>
      </c>
      <c r="H36" s="140">
        <v>1</v>
      </c>
      <c r="I36" s="140" t="s">
        <v>107</v>
      </c>
    </row>
    <row r="37" spans="1:9">
      <c r="A37" s="165">
        <v>45323</v>
      </c>
      <c r="B37" s="140" t="s">
        <v>314</v>
      </c>
      <c r="C37" s="140">
        <v>1</v>
      </c>
      <c r="D37" s="140" t="s">
        <v>107</v>
      </c>
      <c r="F37" s="165">
        <v>45323</v>
      </c>
      <c r="G37" s="12" t="s">
        <v>336</v>
      </c>
      <c r="H37" s="140">
        <v>1</v>
      </c>
      <c r="I37" s="140" t="s">
        <v>107</v>
      </c>
    </row>
    <row r="38" spans="1:9">
      <c r="A38" s="165">
        <v>45324</v>
      </c>
      <c r="B38" s="140" t="s">
        <v>340</v>
      </c>
      <c r="C38" s="140">
        <v>0</v>
      </c>
      <c r="D38" s="140" t="s">
        <v>107</v>
      </c>
      <c r="F38" s="165">
        <v>45324</v>
      </c>
      <c r="G38" s="140" t="s">
        <v>340</v>
      </c>
      <c r="H38" s="140">
        <v>0</v>
      </c>
      <c r="I38" s="140" t="s">
        <v>107</v>
      </c>
    </row>
    <row r="39" spans="1:9">
      <c r="A39" s="165">
        <v>45325</v>
      </c>
      <c r="B39" s="140" t="s">
        <v>338</v>
      </c>
      <c r="C39" s="140">
        <v>0</v>
      </c>
      <c r="D39" s="140" t="s">
        <v>107</v>
      </c>
      <c r="F39" s="165">
        <v>45325</v>
      </c>
      <c r="G39" s="140" t="s">
        <v>338</v>
      </c>
      <c r="H39" s="140">
        <v>0</v>
      </c>
      <c r="I39" s="140" t="s">
        <v>107</v>
      </c>
    </row>
    <row r="40" spans="1:9">
      <c r="A40" s="165">
        <v>45326</v>
      </c>
      <c r="B40" s="140" t="s">
        <v>338</v>
      </c>
      <c r="C40" s="140">
        <v>0</v>
      </c>
      <c r="D40" s="140" t="s">
        <v>107</v>
      </c>
      <c r="F40" s="165">
        <v>45326</v>
      </c>
      <c r="G40" s="140" t="s">
        <v>338</v>
      </c>
      <c r="H40" s="140">
        <v>0</v>
      </c>
      <c r="I40" s="140" t="s">
        <v>107</v>
      </c>
    </row>
    <row r="41" spans="1:9">
      <c r="A41" s="165">
        <v>45327</v>
      </c>
      <c r="B41" s="140" t="s">
        <v>306</v>
      </c>
      <c r="C41" s="140">
        <v>0</v>
      </c>
      <c r="D41" s="140" t="s">
        <v>107</v>
      </c>
      <c r="F41" s="165">
        <v>45327</v>
      </c>
      <c r="G41" s="140" t="s">
        <v>306</v>
      </c>
      <c r="H41" s="140">
        <v>0</v>
      </c>
      <c r="I41" s="140" t="s">
        <v>107</v>
      </c>
    </row>
    <row r="42" spans="1:9">
      <c r="A42" s="165">
        <v>45328</v>
      </c>
      <c r="B42" s="140" t="s">
        <v>306</v>
      </c>
      <c r="C42" s="140">
        <v>0</v>
      </c>
      <c r="D42" s="140" t="s">
        <v>107</v>
      </c>
      <c r="F42" s="165">
        <v>45328</v>
      </c>
      <c r="G42" s="140" t="s">
        <v>306</v>
      </c>
      <c r="H42" s="140">
        <v>0</v>
      </c>
      <c r="I42" s="140" t="s">
        <v>107</v>
      </c>
    </row>
    <row r="43" spans="1:9">
      <c r="A43" s="165">
        <v>45329</v>
      </c>
      <c r="B43" s="140" t="s">
        <v>306</v>
      </c>
      <c r="C43" s="140">
        <v>0</v>
      </c>
      <c r="D43" s="140" t="s">
        <v>107</v>
      </c>
      <c r="F43" s="165">
        <v>45329</v>
      </c>
      <c r="G43" s="140" t="s">
        <v>306</v>
      </c>
      <c r="H43" s="140">
        <v>0</v>
      </c>
      <c r="I43" s="140" t="s">
        <v>107</v>
      </c>
    </row>
    <row r="44" spans="1:9">
      <c r="A44" s="165">
        <v>45330</v>
      </c>
      <c r="B44" s="12" t="s">
        <v>361</v>
      </c>
      <c r="C44" s="140">
        <v>1</v>
      </c>
      <c r="D44" s="140" t="s">
        <v>107</v>
      </c>
      <c r="F44" s="165">
        <v>45330</v>
      </c>
      <c r="G44" s="12" t="s">
        <v>336</v>
      </c>
      <c r="H44" s="140">
        <v>1</v>
      </c>
      <c r="I44" s="140" t="s">
        <v>107</v>
      </c>
    </row>
    <row r="45" spans="1:9">
      <c r="A45" s="165">
        <v>45331</v>
      </c>
      <c r="B45" s="12" t="s">
        <v>367</v>
      </c>
      <c r="C45" s="140">
        <v>1</v>
      </c>
      <c r="D45" s="140" t="s">
        <v>107</v>
      </c>
      <c r="F45" s="165">
        <v>45331</v>
      </c>
      <c r="G45" s="12" t="s">
        <v>336</v>
      </c>
      <c r="H45" s="140">
        <v>1</v>
      </c>
      <c r="I45" s="140" t="s">
        <v>107</v>
      </c>
    </row>
    <row r="46" spans="1:9">
      <c r="A46" s="165">
        <v>45332</v>
      </c>
      <c r="B46" s="12" t="s">
        <v>367</v>
      </c>
      <c r="C46" s="140">
        <v>1</v>
      </c>
      <c r="D46" s="140" t="s">
        <v>107</v>
      </c>
      <c r="F46" s="165">
        <v>45332</v>
      </c>
      <c r="G46" s="12" t="s">
        <v>368</v>
      </c>
      <c r="H46" s="140">
        <v>0</v>
      </c>
      <c r="I46" s="140" t="s">
        <v>107</v>
      </c>
    </row>
    <row r="47" spans="1:9">
      <c r="A47" s="165">
        <v>45333</v>
      </c>
      <c r="B47" s="12" t="s">
        <v>367</v>
      </c>
      <c r="C47" s="140">
        <v>1</v>
      </c>
      <c r="D47" s="140" t="s">
        <v>107</v>
      </c>
      <c r="F47" s="165">
        <v>45333</v>
      </c>
      <c r="G47" s="12" t="s">
        <v>368</v>
      </c>
      <c r="H47" s="140">
        <v>0</v>
      </c>
      <c r="I47" s="140" t="s">
        <v>107</v>
      </c>
    </row>
    <row r="48" spans="1:9">
      <c r="A48" s="165">
        <v>45334</v>
      </c>
      <c r="B48" s="12" t="s">
        <v>367</v>
      </c>
      <c r="C48" s="140">
        <v>1</v>
      </c>
      <c r="D48" s="140" t="s">
        <v>107</v>
      </c>
      <c r="F48" s="165">
        <v>45334</v>
      </c>
      <c r="G48" s="12" t="s">
        <v>368</v>
      </c>
      <c r="H48" s="140">
        <v>0</v>
      </c>
      <c r="I48" s="140" t="s">
        <v>107</v>
      </c>
    </row>
    <row r="49" spans="1:9">
      <c r="A49" s="165">
        <v>45335</v>
      </c>
      <c r="B49" s="12" t="s">
        <v>367</v>
      </c>
      <c r="C49" s="140">
        <v>1</v>
      </c>
      <c r="D49" s="140" t="s">
        <v>107</v>
      </c>
      <c r="F49" s="165">
        <v>45335</v>
      </c>
      <c r="G49" s="12" t="s">
        <v>368</v>
      </c>
      <c r="H49" s="140">
        <v>0</v>
      </c>
      <c r="I49" s="140" t="s">
        <v>107</v>
      </c>
    </row>
    <row r="50" spans="1:9">
      <c r="A50" s="165">
        <v>45336</v>
      </c>
      <c r="B50" s="12" t="s">
        <v>367</v>
      </c>
      <c r="C50" s="140">
        <v>1</v>
      </c>
      <c r="D50" s="140" t="s">
        <v>107</v>
      </c>
      <c r="F50" s="165">
        <v>45336</v>
      </c>
      <c r="G50" s="12" t="s">
        <v>394</v>
      </c>
      <c r="H50" s="140">
        <v>0</v>
      </c>
      <c r="I50" s="140" t="s">
        <v>107</v>
      </c>
    </row>
    <row r="51" spans="1:9">
      <c r="A51" s="165">
        <v>45337</v>
      </c>
      <c r="B51" s="12" t="s">
        <v>367</v>
      </c>
      <c r="C51" s="140">
        <v>1</v>
      </c>
      <c r="D51" s="140" t="s">
        <v>107</v>
      </c>
      <c r="F51" s="165">
        <v>45337</v>
      </c>
      <c r="G51" s="12" t="s">
        <v>336</v>
      </c>
      <c r="H51" s="140">
        <v>1</v>
      </c>
      <c r="I51" s="140" t="s">
        <v>107</v>
      </c>
    </row>
    <row r="52" spans="1:9">
      <c r="A52" s="165">
        <v>45338</v>
      </c>
      <c r="B52" s="12" t="s">
        <v>367</v>
      </c>
      <c r="C52" s="140">
        <v>1</v>
      </c>
      <c r="D52" s="140" t="s">
        <v>107</v>
      </c>
      <c r="F52" s="165">
        <v>45338</v>
      </c>
      <c r="G52" s="12" t="s">
        <v>296</v>
      </c>
      <c r="H52" s="140">
        <v>1</v>
      </c>
      <c r="I52" s="140" t="s">
        <v>107</v>
      </c>
    </row>
    <row r="53" spans="1:9">
      <c r="A53" s="165">
        <v>45339</v>
      </c>
      <c r="B53" s="12" t="s">
        <v>367</v>
      </c>
      <c r="C53" s="140">
        <v>1</v>
      </c>
      <c r="D53" s="140" t="s">
        <v>107</v>
      </c>
      <c r="F53" s="165">
        <v>45339</v>
      </c>
      <c r="G53" s="12" t="s">
        <v>398</v>
      </c>
      <c r="H53" s="140">
        <v>1</v>
      </c>
      <c r="I53" s="140" t="s">
        <v>107</v>
      </c>
    </row>
    <row r="54" spans="1:9">
      <c r="A54" s="165">
        <v>45340</v>
      </c>
      <c r="B54" s="12" t="s">
        <v>367</v>
      </c>
      <c r="C54" s="140">
        <v>1</v>
      </c>
      <c r="D54" s="140" t="s">
        <v>107</v>
      </c>
      <c r="F54" s="165">
        <v>45340</v>
      </c>
      <c r="G54" s="12" t="s">
        <v>296</v>
      </c>
      <c r="H54" s="140">
        <v>1</v>
      </c>
      <c r="I54" s="140" t="s">
        <v>107</v>
      </c>
    </row>
    <row r="55" spans="1:9">
      <c r="A55" s="165">
        <v>45341</v>
      </c>
      <c r="B55" s="12" t="s">
        <v>367</v>
      </c>
      <c r="C55" s="140">
        <v>1</v>
      </c>
      <c r="D55" s="140" t="s">
        <v>107</v>
      </c>
      <c r="F55" s="165">
        <v>45341</v>
      </c>
      <c r="G55" s="12" t="s">
        <v>296</v>
      </c>
      <c r="H55" s="140">
        <v>1</v>
      </c>
      <c r="I55" s="140" t="s">
        <v>107</v>
      </c>
    </row>
    <row r="56" spans="1:9">
      <c r="A56" s="165">
        <v>45342</v>
      </c>
      <c r="B56" s="12" t="s">
        <v>367</v>
      </c>
      <c r="C56" s="140">
        <v>1</v>
      </c>
      <c r="D56" s="140" t="s">
        <v>107</v>
      </c>
      <c r="F56" s="165">
        <v>45342</v>
      </c>
      <c r="G56" s="12" t="s">
        <v>296</v>
      </c>
      <c r="H56" s="140">
        <v>1</v>
      </c>
      <c r="I56" s="140" t="s">
        <v>107</v>
      </c>
    </row>
    <row r="57" spans="1:9">
      <c r="A57" s="165">
        <v>45343</v>
      </c>
      <c r="B57" s="12" t="s">
        <v>367</v>
      </c>
      <c r="C57" s="140">
        <v>1</v>
      </c>
      <c r="D57" s="140" t="s">
        <v>107</v>
      </c>
      <c r="F57" s="165">
        <v>45343</v>
      </c>
      <c r="G57" s="12" t="s">
        <v>296</v>
      </c>
      <c r="H57" s="140">
        <v>1</v>
      </c>
      <c r="I57" s="140" t="s">
        <v>107</v>
      </c>
    </row>
    <row r="58" spans="1:9">
      <c r="A58" s="165">
        <v>45344</v>
      </c>
      <c r="B58" s="12" t="s">
        <v>367</v>
      </c>
      <c r="C58" s="140">
        <v>1</v>
      </c>
      <c r="D58" s="140" t="s">
        <v>107</v>
      </c>
      <c r="F58" s="165">
        <v>45344</v>
      </c>
      <c r="G58" s="12" t="s">
        <v>296</v>
      </c>
      <c r="H58" s="140">
        <v>1</v>
      </c>
      <c r="I58" s="140" t="s">
        <v>107</v>
      </c>
    </row>
    <row r="59" spans="1:9">
      <c r="A59" s="165">
        <v>45345</v>
      </c>
      <c r="B59" s="12" t="s">
        <v>367</v>
      </c>
      <c r="C59" s="140">
        <v>1</v>
      </c>
      <c r="D59" s="140" t="s">
        <v>107</v>
      </c>
      <c r="F59" s="165">
        <v>45345</v>
      </c>
      <c r="G59" s="12" t="s">
        <v>296</v>
      </c>
      <c r="H59" s="140">
        <v>1</v>
      </c>
      <c r="I59" s="140" t="s">
        <v>107</v>
      </c>
    </row>
    <row r="60" spans="1:9">
      <c r="A60" s="165">
        <v>45346</v>
      </c>
      <c r="B60" s="12" t="s">
        <v>367</v>
      </c>
      <c r="C60" s="140">
        <v>1</v>
      </c>
      <c r="D60" s="140" t="s">
        <v>107</v>
      </c>
      <c r="F60" s="165">
        <v>45346</v>
      </c>
      <c r="G60" s="12" t="s">
        <v>296</v>
      </c>
      <c r="H60" s="140">
        <v>1</v>
      </c>
      <c r="I60" s="140" t="s">
        <v>107</v>
      </c>
    </row>
    <row r="61" spans="1:9">
      <c r="A61" s="165">
        <v>45347</v>
      </c>
      <c r="B61" s="12" t="s">
        <v>367</v>
      </c>
      <c r="C61" s="140">
        <v>1</v>
      </c>
      <c r="D61" s="140" t="s">
        <v>107</v>
      </c>
      <c r="F61" s="165">
        <v>45347</v>
      </c>
      <c r="G61" s="12" t="s">
        <v>296</v>
      </c>
      <c r="H61" s="140">
        <v>1</v>
      </c>
      <c r="I61" s="140" t="s">
        <v>107</v>
      </c>
    </row>
    <row r="62" spans="1:9">
      <c r="A62" s="165">
        <v>45348</v>
      </c>
      <c r="B62" s="12" t="s">
        <v>367</v>
      </c>
      <c r="C62" s="140">
        <v>1</v>
      </c>
      <c r="D62" s="140" t="s">
        <v>107</v>
      </c>
      <c r="F62" s="165">
        <v>45348</v>
      </c>
      <c r="G62" s="12" t="s">
        <v>296</v>
      </c>
      <c r="H62" s="140">
        <v>1</v>
      </c>
      <c r="I62" s="140" t="s">
        <v>107</v>
      </c>
    </row>
    <row r="63" spans="1:9">
      <c r="A63" s="165">
        <v>45349</v>
      </c>
      <c r="B63" s="12" t="s">
        <v>367</v>
      </c>
      <c r="C63" s="140">
        <v>1</v>
      </c>
      <c r="D63" s="140" t="s">
        <v>107</v>
      </c>
      <c r="F63" s="165">
        <v>45349</v>
      </c>
      <c r="G63" s="12" t="s">
        <v>296</v>
      </c>
      <c r="H63" s="140">
        <v>1</v>
      </c>
      <c r="I63" s="140" t="s">
        <v>107</v>
      </c>
    </row>
    <row r="64" spans="1:9" ht="15.75" thickBot="1">
      <c r="A64" s="165">
        <v>45350</v>
      </c>
      <c r="B64" s="12" t="s">
        <v>367</v>
      </c>
      <c r="C64" s="140">
        <v>1</v>
      </c>
      <c r="D64" s="140" t="s">
        <v>107</v>
      </c>
      <c r="F64" s="165">
        <v>45350</v>
      </c>
      <c r="G64" s="12" t="s">
        <v>296</v>
      </c>
      <c r="H64" s="140">
        <v>1</v>
      </c>
      <c r="I64" s="140" t="s">
        <v>107</v>
      </c>
    </row>
    <row r="65" spans="1:11" ht="19.5" thickBot="1">
      <c r="A65" s="165">
        <v>45351</v>
      </c>
      <c r="B65" s="12" t="s">
        <v>367</v>
      </c>
      <c r="C65" s="140">
        <v>1</v>
      </c>
      <c r="D65" s="140" t="s">
        <v>107</v>
      </c>
      <c r="F65" s="165">
        <v>45351</v>
      </c>
      <c r="G65" s="12" t="s">
        <v>296</v>
      </c>
      <c r="H65" s="140">
        <v>1</v>
      </c>
      <c r="I65" s="140" t="s">
        <v>107</v>
      </c>
      <c r="J65" s="449" t="s">
        <v>441</v>
      </c>
      <c r="K65" s="450"/>
    </row>
    <row r="66" spans="1:11">
      <c r="A66" s="165">
        <v>45352</v>
      </c>
      <c r="B66" s="12" t="s">
        <v>367</v>
      </c>
      <c r="C66" s="140">
        <v>1</v>
      </c>
      <c r="D66" s="140" t="s">
        <v>107</v>
      </c>
      <c r="F66" s="165">
        <v>45352</v>
      </c>
      <c r="G66" s="12" t="s">
        <v>296</v>
      </c>
      <c r="H66" s="140">
        <v>1</v>
      </c>
      <c r="I66" s="140" t="s">
        <v>107</v>
      </c>
    </row>
    <row r="67" spans="1:11">
      <c r="A67" s="165">
        <v>45353</v>
      </c>
      <c r="B67" s="12" t="s">
        <v>367</v>
      </c>
      <c r="C67" s="140">
        <v>1</v>
      </c>
      <c r="D67" s="140" t="s">
        <v>107</v>
      </c>
      <c r="F67" s="165">
        <v>45353</v>
      </c>
      <c r="G67" s="12" t="s">
        <v>296</v>
      </c>
      <c r="H67" s="140">
        <v>1</v>
      </c>
      <c r="I67" s="140" t="s">
        <v>107</v>
      </c>
    </row>
    <row r="68" spans="1:11">
      <c r="A68" s="165">
        <v>45354</v>
      </c>
      <c r="B68" s="12" t="s">
        <v>367</v>
      </c>
      <c r="C68" s="140">
        <v>1</v>
      </c>
      <c r="D68" s="140" t="s">
        <v>107</v>
      </c>
      <c r="F68" s="165">
        <v>45354</v>
      </c>
      <c r="G68" s="12" t="s">
        <v>296</v>
      </c>
      <c r="H68" s="140">
        <v>1</v>
      </c>
      <c r="I68" s="140" t="s">
        <v>107</v>
      </c>
    </row>
    <row r="69" spans="1:11">
      <c r="A69" s="165">
        <v>45355</v>
      </c>
      <c r="B69" s="12" t="s">
        <v>367</v>
      </c>
      <c r="C69" s="140">
        <v>1</v>
      </c>
      <c r="D69" s="140" t="s">
        <v>107</v>
      </c>
      <c r="F69" s="165">
        <v>45355</v>
      </c>
      <c r="G69" s="12" t="s">
        <v>296</v>
      </c>
      <c r="H69" s="140">
        <v>1</v>
      </c>
      <c r="I69" s="140" t="s">
        <v>107</v>
      </c>
    </row>
    <row r="70" spans="1:11">
      <c r="A70" s="165">
        <v>45356</v>
      </c>
      <c r="B70" s="12" t="s">
        <v>367</v>
      </c>
      <c r="C70" s="140">
        <v>1</v>
      </c>
      <c r="D70" s="140" t="s">
        <v>107</v>
      </c>
      <c r="F70" s="165">
        <v>45356</v>
      </c>
      <c r="G70" s="12" t="s">
        <v>296</v>
      </c>
      <c r="H70" s="140">
        <v>1</v>
      </c>
      <c r="I70" s="140" t="s">
        <v>107</v>
      </c>
    </row>
    <row r="71" spans="1:11">
      <c r="A71" s="165">
        <v>45357</v>
      </c>
      <c r="B71" s="12" t="s">
        <v>367</v>
      </c>
      <c r="C71" s="140">
        <v>1</v>
      </c>
      <c r="D71" s="140" t="s">
        <v>107</v>
      </c>
      <c r="F71" s="165">
        <v>45357</v>
      </c>
      <c r="G71" s="12" t="s">
        <v>296</v>
      </c>
      <c r="H71" s="140">
        <v>1</v>
      </c>
      <c r="I71" s="140" t="s">
        <v>107</v>
      </c>
    </row>
    <row r="72" spans="1:11">
      <c r="A72" s="165">
        <v>45358</v>
      </c>
      <c r="B72" s="12" t="s">
        <v>367</v>
      </c>
      <c r="C72" s="140">
        <v>1</v>
      </c>
      <c r="D72" s="140" t="s">
        <v>107</v>
      </c>
      <c r="F72" s="165">
        <v>45358</v>
      </c>
      <c r="G72" s="12" t="s">
        <v>296</v>
      </c>
      <c r="H72" s="140">
        <v>1</v>
      </c>
      <c r="I72" s="140" t="s">
        <v>107</v>
      </c>
    </row>
    <row r="73" spans="1:11">
      <c r="A73" s="165">
        <v>45359</v>
      </c>
      <c r="B73" s="12" t="s">
        <v>367</v>
      </c>
      <c r="C73" s="140">
        <v>1</v>
      </c>
      <c r="D73" s="140" t="s">
        <v>107</v>
      </c>
      <c r="F73" s="165">
        <v>45359</v>
      </c>
      <c r="G73" s="12" t="s">
        <v>296</v>
      </c>
      <c r="H73" s="140">
        <v>1</v>
      </c>
      <c r="I73" s="140" t="s">
        <v>107</v>
      </c>
    </row>
    <row r="74" spans="1:11">
      <c r="A74" s="165">
        <v>45360</v>
      </c>
      <c r="B74" s="12" t="s">
        <v>367</v>
      </c>
      <c r="C74" s="140">
        <v>1</v>
      </c>
      <c r="D74" s="140" t="s">
        <v>107</v>
      </c>
      <c r="F74" s="165">
        <v>45360</v>
      </c>
      <c r="G74" s="12" t="s">
        <v>484</v>
      </c>
      <c r="H74" s="140">
        <v>1</v>
      </c>
      <c r="I74" s="140" t="s">
        <v>107</v>
      </c>
    </row>
    <row r="75" spans="1:11">
      <c r="A75" s="165">
        <v>45361</v>
      </c>
      <c r="B75" s="12" t="s">
        <v>367</v>
      </c>
      <c r="C75" s="140">
        <v>1</v>
      </c>
      <c r="D75" s="140" t="s">
        <v>107</v>
      </c>
      <c r="F75" s="165">
        <v>45361</v>
      </c>
      <c r="G75" s="12" t="s">
        <v>484</v>
      </c>
      <c r="H75" s="140">
        <v>1</v>
      </c>
      <c r="I75" s="140" t="s">
        <v>107</v>
      </c>
    </row>
    <row r="76" spans="1:11">
      <c r="A76" s="165">
        <v>45362</v>
      </c>
      <c r="B76" s="12" t="s">
        <v>367</v>
      </c>
      <c r="C76" s="140">
        <v>1</v>
      </c>
      <c r="D76" s="140" t="s">
        <v>107</v>
      </c>
      <c r="F76" s="165">
        <v>45362</v>
      </c>
      <c r="G76" s="12" t="s">
        <v>484</v>
      </c>
      <c r="H76" s="140">
        <v>1</v>
      </c>
      <c r="I76" s="140" t="s">
        <v>107</v>
      </c>
    </row>
    <row r="77" spans="1:11">
      <c r="A77" s="165">
        <v>45363</v>
      </c>
      <c r="B77" s="12" t="s">
        <v>367</v>
      </c>
      <c r="C77" s="140">
        <v>1</v>
      </c>
      <c r="D77" s="140" t="s">
        <v>107</v>
      </c>
      <c r="F77" s="165">
        <v>45363</v>
      </c>
      <c r="G77" s="12" t="s">
        <v>484</v>
      </c>
      <c r="H77" s="140">
        <v>1</v>
      </c>
      <c r="I77" s="140" t="s">
        <v>107</v>
      </c>
    </row>
    <row r="78" spans="1:11">
      <c r="A78" s="165">
        <v>45364</v>
      </c>
      <c r="B78" s="12" t="s">
        <v>367</v>
      </c>
      <c r="C78" s="140">
        <v>1</v>
      </c>
      <c r="D78" s="140" t="s">
        <v>107</v>
      </c>
      <c r="F78" s="165">
        <v>45364</v>
      </c>
      <c r="G78" s="12" t="s">
        <v>484</v>
      </c>
      <c r="H78" s="140">
        <v>1</v>
      </c>
      <c r="I78" s="140" t="s">
        <v>107</v>
      </c>
    </row>
    <row r="79" spans="1:11">
      <c r="A79" s="165">
        <v>45365</v>
      </c>
      <c r="B79" s="12" t="s">
        <v>367</v>
      </c>
      <c r="C79" s="140">
        <v>1</v>
      </c>
      <c r="D79" s="140" t="s">
        <v>107</v>
      </c>
      <c r="F79" s="165">
        <v>45365</v>
      </c>
      <c r="G79" s="12" t="s">
        <v>484</v>
      </c>
      <c r="H79" s="140">
        <v>1</v>
      </c>
      <c r="I79" s="140" t="s">
        <v>107</v>
      </c>
    </row>
    <row r="80" spans="1:11">
      <c r="A80" s="165">
        <v>45366</v>
      </c>
      <c r="B80" s="12" t="s">
        <v>367</v>
      </c>
      <c r="C80" s="140">
        <v>1</v>
      </c>
      <c r="D80" s="140" t="s">
        <v>107</v>
      </c>
      <c r="F80" s="165">
        <v>45366</v>
      </c>
      <c r="G80" s="12" t="s">
        <v>484</v>
      </c>
      <c r="H80" s="140">
        <v>1</v>
      </c>
      <c r="I80" s="140" t="s">
        <v>107</v>
      </c>
    </row>
    <row r="81" spans="1:9">
      <c r="A81" s="165">
        <v>45367</v>
      </c>
      <c r="B81" s="12" t="s">
        <v>367</v>
      </c>
      <c r="C81" s="140">
        <v>1</v>
      </c>
      <c r="D81" s="140" t="s">
        <v>107</v>
      </c>
      <c r="F81" s="165">
        <v>45367</v>
      </c>
      <c r="G81" s="12" t="s">
        <v>484</v>
      </c>
      <c r="H81" s="140">
        <v>1</v>
      </c>
      <c r="I81" s="140" t="s">
        <v>107</v>
      </c>
    </row>
    <row r="82" spans="1:9">
      <c r="A82" s="165">
        <v>45368</v>
      </c>
      <c r="B82" s="12" t="s">
        <v>367</v>
      </c>
      <c r="C82" s="140">
        <v>1</v>
      </c>
      <c r="D82" s="140" t="s">
        <v>107</v>
      </c>
      <c r="F82" s="165">
        <v>45368</v>
      </c>
      <c r="G82" s="12" t="s">
        <v>484</v>
      </c>
      <c r="H82" s="140">
        <v>1</v>
      </c>
      <c r="I82" s="140" t="s">
        <v>107</v>
      </c>
    </row>
    <row r="83" spans="1:9">
      <c r="A83" s="165">
        <v>45369</v>
      </c>
      <c r="B83" s="12" t="s">
        <v>367</v>
      </c>
      <c r="C83" s="140">
        <v>1</v>
      </c>
      <c r="D83" s="140" t="s">
        <v>107</v>
      </c>
      <c r="F83" s="165">
        <v>45369</v>
      </c>
      <c r="G83" s="12" t="s">
        <v>484</v>
      </c>
      <c r="H83" s="140">
        <v>1</v>
      </c>
      <c r="I83" s="140" t="s">
        <v>107</v>
      </c>
    </row>
    <row r="84" spans="1:9">
      <c r="A84" s="165">
        <v>45370</v>
      </c>
      <c r="B84" s="12" t="s">
        <v>367</v>
      </c>
      <c r="C84" s="140">
        <v>1</v>
      </c>
      <c r="D84" s="140" t="s">
        <v>107</v>
      </c>
      <c r="F84" s="165">
        <v>45370</v>
      </c>
      <c r="G84" s="12" t="s">
        <v>484</v>
      </c>
      <c r="H84" s="140">
        <v>1</v>
      </c>
      <c r="I84" s="140" t="s">
        <v>107</v>
      </c>
    </row>
    <row r="85" spans="1:9">
      <c r="A85" s="165">
        <v>45371</v>
      </c>
      <c r="B85" s="12" t="s">
        <v>367</v>
      </c>
      <c r="C85" s="140">
        <v>1</v>
      </c>
      <c r="D85" s="140" t="s">
        <v>107</v>
      </c>
      <c r="F85" s="165">
        <v>45371</v>
      </c>
      <c r="G85" s="12" t="s">
        <v>484</v>
      </c>
      <c r="H85" s="140">
        <v>1</v>
      </c>
      <c r="I85" s="140" t="s">
        <v>107</v>
      </c>
    </row>
    <row r="86" spans="1:9">
      <c r="A86" s="165">
        <v>45372</v>
      </c>
      <c r="B86" s="12" t="s">
        <v>367</v>
      </c>
      <c r="C86" s="140">
        <v>1</v>
      </c>
      <c r="D86" s="140" t="s">
        <v>107</v>
      </c>
      <c r="F86" s="165">
        <v>45372</v>
      </c>
      <c r="G86" s="12" t="s">
        <v>484</v>
      </c>
      <c r="H86" s="140">
        <v>1</v>
      </c>
      <c r="I86" s="140" t="s">
        <v>107</v>
      </c>
    </row>
    <row r="87" spans="1:9">
      <c r="A87" s="165">
        <v>45373</v>
      </c>
      <c r="B87" s="12" t="s">
        <v>367</v>
      </c>
      <c r="C87" s="140">
        <v>1</v>
      </c>
      <c r="D87" s="140" t="s">
        <v>107</v>
      </c>
      <c r="F87" s="165">
        <v>45373</v>
      </c>
      <c r="G87" s="12" t="s">
        <v>484</v>
      </c>
      <c r="H87" s="140">
        <v>1</v>
      </c>
      <c r="I87" s="140" t="s">
        <v>107</v>
      </c>
    </row>
    <row r="88" spans="1:9">
      <c r="A88" s="165">
        <v>45374</v>
      </c>
      <c r="B88" s="12" t="s">
        <v>367</v>
      </c>
      <c r="C88" s="140">
        <v>1</v>
      </c>
      <c r="D88" s="140" t="s">
        <v>107</v>
      </c>
      <c r="F88" s="165">
        <v>45374</v>
      </c>
      <c r="G88" s="12" t="s">
        <v>484</v>
      </c>
      <c r="H88" s="140">
        <v>1</v>
      </c>
      <c r="I88" s="140" t="s">
        <v>107</v>
      </c>
    </row>
    <row r="89" spans="1:9">
      <c r="A89" s="165">
        <v>45375</v>
      </c>
      <c r="B89" s="12" t="s">
        <v>367</v>
      </c>
      <c r="C89" s="140">
        <v>1</v>
      </c>
      <c r="D89" s="140" t="s">
        <v>107</v>
      </c>
      <c r="F89" s="165">
        <v>45375</v>
      </c>
      <c r="G89" s="12" t="s">
        <v>484</v>
      </c>
      <c r="H89" s="140">
        <v>1</v>
      </c>
      <c r="I89" s="140" t="s">
        <v>107</v>
      </c>
    </row>
    <row r="90" spans="1:9">
      <c r="A90" s="165">
        <v>45376</v>
      </c>
      <c r="B90" s="12" t="s">
        <v>367</v>
      </c>
      <c r="C90" s="140">
        <v>1</v>
      </c>
      <c r="D90" s="140" t="s">
        <v>107</v>
      </c>
      <c r="F90" s="165">
        <v>45376</v>
      </c>
      <c r="G90" s="12" t="s">
        <v>484</v>
      </c>
      <c r="H90" s="140">
        <v>1</v>
      </c>
      <c r="I90" s="140" t="s">
        <v>107</v>
      </c>
    </row>
    <row r="91" spans="1:9">
      <c r="A91" s="165">
        <v>45377</v>
      </c>
      <c r="B91" s="12" t="s">
        <v>367</v>
      </c>
      <c r="C91" s="140">
        <v>1</v>
      </c>
      <c r="D91" s="140" t="s">
        <v>107</v>
      </c>
      <c r="F91" s="165">
        <v>45377</v>
      </c>
      <c r="G91" s="12" t="s">
        <v>484</v>
      </c>
      <c r="H91" s="140">
        <v>1</v>
      </c>
      <c r="I91" s="140" t="s">
        <v>107</v>
      </c>
    </row>
    <row r="92" spans="1:9">
      <c r="A92" s="165">
        <v>45378</v>
      </c>
      <c r="B92" s="240" t="s">
        <v>132</v>
      </c>
      <c r="C92" s="240" t="s">
        <v>132</v>
      </c>
      <c r="D92" s="140" t="s">
        <v>492</v>
      </c>
      <c r="F92" s="165">
        <v>45378</v>
      </c>
      <c r="G92" s="240" t="s">
        <v>132</v>
      </c>
      <c r="H92" s="240" t="s">
        <v>132</v>
      </c>
      <c r="I92" s="140" t="s">
        <v>492</v>
      </c>
    </row>
    <row r="93" spans="1:9">
      <c r="A93" s="165">
        <v>45379</v>
      </c>
      <c r="B93" s="12" t="s">
        <v>367</v>
      </c>
      <c r="C93" s="140">
        <v>1</v>
      </c>
      <c r="D93" s="140" t="s">
        <v>107</v>
      </c>
      <c r="F93" s="165">
        <v>45379</v>
      </c>
      <c r="G93" s="12" t="s">
        <v>484</v>
      </c>
      <c r="H93" s="140">
        <v>1</v>
      </c>
      <c r="I93" s="140" t="s">
        <v>107</v>
      </c>
    </row>
    <row r="94" spans="1:9">
      <c r="A94" s="165">
        <v>45380</v>
      </c>
      <c r="B94" s="12" t="s">
        <v>367</v>
      </c>
      <c r="C94" s="140">
        <v>1</v>
      </c>
      <c r="D94" s="140" t="s">
        <v>107</v>
      </c>
      <c r="F94" s="165">
        <v>45380</v>
      </c>
      <c r="G94" s="12" t="s">
        <v>484</v>
      </c>
      <c r="H94" s="140">
        <v>1</v>
      </c>
      <c r="I94" s="140" t="s">
        <v>107</v>
      </c>
    </row>
    <row r="95" spans="1:9">
      <c r="A95" s="165">
        <v>45381</v>
      </c>
      <c r="B95" s="12" t="s">
        <v>367</v>
      </c>
      <c r="C95" s="140">
        <v>1</v>
      </c>
      <c r="D95" s="140" t="s">
        <v>107</v>
      </c>
      <c r="F95" s="165">
        <v>45381</v>
      </c>
      <c r="G95" s="12" t="s">
        <v>484</v>
      </c>
      <c r="H95" s="140">
        <v>1</v>
      </c>
      <c r="I95" s="140" t="s">
        <v>107</v>
      </c>
    </row>
    <row r="96" spans="1:9">
      <c r="A96" s="165">
        <v>45382</v>
      </c>
      <c r="B96" s="12" t="s">
        <v>367</v>
      </c>
      <c r="C96" s="140">
        <v>1</v>
      </c>
      <c r="D96" s="140" t="s">
        <v>107</v>
      </c>
      <c r="F96" s="165">
        <v>45382</v>
      </c>
      <c r="G96" s="12" t="s">
        <v>484</v>
      </c>
      <c r="H96" s="140">
        <v>1</v>
      </c>
      <c r="I96" s="140" t="s">
        <v>107</v>
      </c>
    </row>
    <row r="97" spans="1:9">
      <c r="A97" s="165">
        <v>45383</v>
      </c>
      <c r="B97" s="12" t="s">
        <v>367</v>
      </c>
      <c r="C97" s="140">
        <v>1</v>
      </c>
      <c r="D97" s="140" t="s">
        <v>107</v>
      </c>
      <c r="F97" s="165">
        <v>45383</v>
      </c>
      <c r="G97" s="12" t="s">
        <v>484</v>
      </c>
      <c r="H97" s="140">
        <v>1</v>
      </c>
      <c r="I97" s="140" t="s">
        <v>107</v>
      </c>
    </row>
    <row r="98" spans="1:9">
      <c r="A98" s="165">
        <v>45384</v>
      </c>
      <c r="B98" s="12" t="s">
        <v>367</v>
      </c>
      <c r="C98" s="140">
        <v>1</v>
      </c>
      <c r="D98" s="140" t="s">
        <v>107</v>
      </c>
      <c r="F98" s="165">
        <v>45384</v>
      </c>
      <c r="G98" s="12" t="s">
        <v>496</v>
      </c>
      <c r="H98" s="140">
        <v>1</v>
      </c>
      <c r="I98" s="140" t="s">
        <v>107</v>
      </c>
    </row>
    <row r="99" spans="1:9">
      <c r="A99" s="165">
        <v>45385</v>
      </c>
      <c r="B99" s="12" t="s">
        <v>367</v>
      </c>
      <c r="C99" s="140">
        <v>1</v>
      </c>
      <c r="D99" s="140" t="s">
        <v>107</v>
      </c>
      <c r="F99" s="165">
        <v>45385</v>
      </c>
      <c r="G99" s="12" t="s">
        <v>496</v>
      </c>
      <c r="H99" s="140">
        <v>1</v>
      </c>
      <c r="I99" s="140" t="s">
        <v>107</v>
      </c>
    </row>
    <row r="100" spans="1:9">
      <c r="A100" s="165">
        <v>45386</v>
      </c>
      <c r="B100" s="12" t="s">
        <v>367</v>
      </c>
      <c r="C100" s="140">
        <v>1</v>
      </c>
      <c r="D100" s="140" t="s">
        <v>107</v>
      </c>
      <c r="F100" s="165">
        <v>45386</v>
      </c>
      <c r="G100" s="12" t="s">
        <v>496</v>
      </c>
      <c r="H100" s="140">
        <v>1</v>
      </c>
      <c r="I100" s="140" t="s">
        <v>107</v>
      </c>
    </row>
    <row r="101" spans="1:9">
      <c r="A101" s="165">
        <v>45387</v>
      </c>
      <c r="B101" s="12" t="s">
        <v>367</v>
      </c>
      <c r="C101" s="140">
        <v>1</v>
      </c>
      <c r="D101" s="140" t="s">
        <v>107</v>
      </c>
      <c r="F101" s="165">
        <v>45387</v>
      </c>
      <c r="G101" s="12" t="s">
        <v>496</v>
      </c>
      <c r="H101" s="140">
        <v>1</v>
      </c>
      <c r="I101" s="140" t="s">
        <v>107</v>
      </c>
    </row>
    <row r="102" spans="1:9">
      <c r="A102" s="165">
        <v>45388</v>
      </c>
      <c r="B102" s="240" t="s">
        <v>132</v>
      </c>
      <c r="C102" s="240" t="s">
        <v>132</v>
      </c>
      <c r="D102" s="140" t="s">
        <v>498</v>
      </c>
      <c r="F102" s="165">
        <v>45388</v>
      </c>
      <c r="G102" s="12" t="s">
        <v>496</v>
      </c>
      <c r="H102" s="140">
        <v>1</v>
      </c>
      <c r="I102" s="140" t="s">
        <v>107</v>
      </c>
    </row>
    <row r="103" spans="1:9">
      <c r="A103" s="165">
        <v>45389</v>
      </c>
      <c r="B103" s="12" t="s">
        <v>367</v>
      </c>
      <c r="C103" s="140">
        <v>1</v>
      </c>
      <c r="D103" s="140" t="s">
        <v>107</v>
      </c>
      <c r="F103" s="165">
        <v>45389</v>
      </c>
      <c r="G103" s="12" t="s">
        <v>496</v>
      </c>
      <c r="H103" s="140">
        <v>1</v>
      </c>
      <c r="I103" s="140" t="s">
        <v>107</v>
      </c>
    </row>
    <row r="104" spans="1:9">
      <c r="A104" s="165">
        <v>45390</v>
      </c>
      <c r="B104" s="12" t="s">
        <v>367</v>
      </c>
      <c r="C104" s="140">
        <v>1</v>
      </c>
      <c r="D104" s="140" t="s">
        <v>107</v>
      </c>
      <c r="F104" s="165">
        <v>45390</v>
      </c>
      <c r="G104" s="12" t="s">
        <v>496</v>
      </c>
      <c r="H104" s="140">
        <v>1</v>
      </c>
      <c r="I104" s="140" t="s">
        <v>107</v>
      </c>
    </row>
    <row r="105" spans="1:9">
      <c r="A105" s="165">
        <v>45391</v>
      </c>
      <c r="B105" s="12" t="s">
        <v>367</v>
      </c>
      <c r="C105" s="140">
        <v>1</v>
      </c>
      <c r="D105" s="140" t="s">
        <v>107</v>
      </c>
      <c r="F105" s="165">
        <v>45391</v>
      </c>
      <c r="G105" s="12" t="s">
        <v>496</v>
      </c>
      <c r="H105" s="140">
        <v>1</v>
      </c>
      <c r="I105" s="140" t="s">
        <v>107</v>
      </c>
    </row>
    <row r="106" spans="1:9">
      <c r="A106" s="165">
        <v>45392</v>
      </c>
      <c r="B106" s="12" t="s">
        <v>367</v>
      </c>
      <c r="C106" s="140">
        <v>1</v>
      </c>
      <c r="D106" s="140" t="s">
        <v>107</v>
      </c>
      <c r="F106" s="165">
        <v>45392</v>
      </c>
      <c r="G106" s="12" t="s">
        <v>496</v>
      </c>
      <c r="H106" s="140">
        <v>0</v>
      </c>
      <c r="I106" s="140" t="s">
        <v>311</v>
      </c>
    </row>
    <row r="107" spans="1:9">
      <c r="A107" s="165">
        <v>45393</v>
      </c>
      <c r="B107" s="12" t="s">
        <v>367</v>
      </c>
      <c r="C107" s="140">
        <v>1</v>
      </c>
      <c r="D107" s="140" t="s">
        <v>107</v>
      </c>
      <c r="F107" s="165">
        <v>45393</v>
      </c>
      <c r="G107" s="12" t="s">
        <v>496</v>
      </c>
      <c r="H107" s="140">
        <v>1</v>
      </c>
      <c r="I107" s="140" t="s">
        <v>107</v>
      </c>
    </row>
    <row r="108" spans="1:9">
      <c r="A108" s="165">
        <v>45394</v>
      </c>
      <c r="B108" s="12" t="s">
        <v>367</v>
      </c>
      <c r="C108" s="140">
        <v>1</v>
      </c>
      <c r="D108" s="140" t="s">
        <v>107</v>
      </c>
      <c r="F108" s="165">
        <v>45394</v>
      </c>
      <c r="G108" s="12" t="s">
        <v>496</v>
      </c>
      <c r="H108" s="140">
        <v>1</v>
      </c>
      <c r="I108" s="140" t="s">
        <v>107</v>
      </c>
    </row>
    <row r="109" spans="1:9">
      <c r="A109" s="165">
        <v>45395</v>
      </c>
      <c r="B109" s="12" t="s">
        <v>367</v>
      </c>
      <c r="C109" s="140">
        <v>1</v>
      </c>
      <c r="D109" s="140" t="s">
        <v>107</v>
      </c>
      <c r="F109" s="165">
        <v>45395</v>
      </c>
      <c r="G109" s="12" t="s">
        <v>509</v>
      </c>
      <c r="H109" s="140">
        <v>1</v>
      </c>
      <c r="I109" s="140" t="s">
        <v>107</v>
      </c>
    </row>
    <row r="110" spans="1:9">
      <c r="A110" s="165">
        <v>45396</v>
      </c>
      <c r="B110" s="12" t="s">
        <v>508</v>
      </c>
      <c r="C110" s="140">
        <v>1</v>
      </c>
      <c r="D110" s="140" t="s">
        <v>107</v>
      </c>
      <c r="F110" s="165">
        <v>45396</v>
      </c>
      <c r="G110" s="12" t="s">
        <v>509</v>
      </c>
      <c r="H110" s="140">
        <v>1</v>
      </c>
      <c r="I110" s="140" t="s">
        <v>107</v>
      </c>
    </row>
    <row r="111" spans="1:9">
      <c r="A111" s="165">
        <v>45397</v>
      </c>
      <c r="B111" s="12" t="s">
        <v>508</v>
      </c>
      <c r="C111" s="140">
        <v>1</v>
      </c>
      <c r="D111" s="140" t="s">
        <v>107</v>
      </c>
      <c r="F111" s="165">
        <v>45397</v>
      </c>
      <c r="G111" s="12" t="s">
        <v>509</v>
      </c>
      <c r="H111" s="140">
        <v>1</v>
      </c>
      <c r="I111" s="140" t="s">
        <v>107</v>
      </c>
    </row>
    <row r="112" spans="1:9">
      <c r="A112" s="165">
        <v>45398</v>
      </c>
      <c r="B112" s="12" t="s">
        <v>508</v>
      </c>
      <c r="C112" s="140">
        <v>1</v>
      </c>
      <c r="D112" s="140" t="s">
        <v>107</v>
      </c>
      <c r="F112" s="165">
        <v>45398</v>
      </c>
      <c r="G112" s="12" t="s">
        <v>509</v>
      </c>
      <c r="H112" s="140">
        <v>1</v>
      </c>
      <c r="I112" s="140" t="s">
        <v>107</v>
      </c>
    </row>
    <row r="113" spans="1:9">
      <c r="A113" s="165">
        <v>45399</v>
      </c>
      <c r="B113" s="12" t="s">
        <v>508</v>
      </c>
      <c r="C113" s="140">
        <v>1</v>
      </c>
      <c r="D113" s="140" t="s">
        <v>107</v>
      </c>
      <c r="F113" s="165">
        <v>45399</v>
      </c>
      <c r="G113" s="12" t="s">
        <v>509</v>
      </c>
      <c r="H113" s="140">
        <v>1</v>
      </c>
      <c r="I113" s="140" t="s">
        <v>107</v>
      </c>
    </row>
    <row r="114" spans="1:9">
      <c r="A114" s="165">
        <v>45400</v>
      </c>
      <c r="B114" s="12" t="s">
        <v>508</v>
      </c>
      <c r="C114" s="140">
        <v>1</v>
      </c>
      <c r="D114" s="140" t="s">
        <v>107</v>
      </c>
      <c r="F114" s="165">
        <v>45400</v>
      </c>
      <c r="G114" s="12" t="s">
        <v>509</v>
      </c>
      <c r="H114" s="140">
        <v>1</v>
      </c>
      <c r="I114" s="140" t="s">
        <v>107</v>
      </c>
    </row>
    <row r="115" spans="1:9">
      <c r="A115" s="165">
        <v>45401</v>
      </c>
      <c r="B115" s="12" t="s">
        <v>508</v>
      </c>
      <c r="C115" s="140">
        <v>1</v>
      </c>
      <c r="D115" s="140" t="s">
        <v>107</v>
      </c>
      <c r="F115" s="165">
        <v>45401</v>
      </c>
      <c r="G115" s="12" t="s">
        <v>509</v>
      </c>
      <c r="H115" s="140">
        <v>1</v>
      </c>
      <c r="I115" s="140" t="s">
        <v>107</v>
      </c>
    </row>
    <row r="116" spans="1:9">
      <c r="A116" s="165">
        <v>45402</v>
      </c>
      <c r="B116" s="12" t="s">
        <v>508</v>
      </c>
      <c r="C116" s="140">
        <v>1</v>
      </c>
      <c r="D116" s="140" t="s">
        <v>107</v>
      </c>
      <c r="F116" s="165">
        <v>45402</v>
      </c>
      <c r="G116" s="12" t="s">
        <v>509</v>
      </c>
      <c r="H116" s="140">
        <v>1</v>
      </c>
      <c r="I116" s="140" t="s">
        <v>107</v>
      </c>
    </row>
    <row r="117" spans="1:9">
      <c r="A117" s="165">
        <v>45403</v>
      </c>
      <c r="B117" s="12" t="s">
        <v>508</v>
      </c>
      <c r="C117" s="140">
        <v>1</v>
      </c>
      <c r="D117" s="140" t="s">
        <v>107</v>
      </c>
      <c r="F117" s="165">
        <v>45403</v>
      </c>
      <c r="G117" s="12" t="s">
        <v>509</v>
      </c>
      <c r="H117" s="140">
        <v>1</v>
      </c>
      <c r="I117" s="140" t="s">
        <v>107</v>
      </c>
    </row>
    <row r="118" spans="1:9">
      <c r="A118" s="165">
        <v>45404</v>
      </c>
      <c r="B118" s="12" t="s">
        <v>508</v>
      </c>
      <c r="C118" s="140">
        <v>1</v>
      </c>
      <c r="D118" s="140" t="s">
        <v>107</v>
      </c>
      <c r="F118" s="165">
        <v>45404</v>
      </c>
      <c r="G118" s="12" t="s">
        <v>509</v>
      </c>
      <c r="H118" s="140">
        <v>1</v>
      </c>
      <c r="I118" s="140" t="s">
        <v>107</v>
      </c>
    </row>
    <row r="119" spans="1:9">
      <c r="A119" s="165">
        <v>45405</v>
      </c>
      <c r="B119" s="12" t="s">
        <v>508</v>
      </c>
      <c r="C119" s="140">
        <v>1</v>
      </c>
      <c r="D119" s="140" t="s">
        <v>107</v>
      </c>
      <c r="F119" s="165">
        <v>45405</v>
      </c>
      <c r="G119" s="12" t="s">
        <v>509</v>
      </c>
      <c r="H119" s="140">
        <v>1</v>
      </c>
      <c r="I119" s="140" t="s">
        <v>107</v>
      </c>
    </row>
    <row r="120" spans="1:9">
      <c r="A120" s="165">
        <v>45406</v>
      </c>
      <c r="B120" s="12" t="s">
        <v>508</v>
      </c>
      <c r="C120" s="140">
        <v>1</v>
      </c>
      <c r="D120" s="140" t="s">
        <v>107</v>
      </c>
      <c r="F120" s="165">
        <v>45406</v>
      </c>
      <c r="G120" s="12" t="s">
        <v>509</v>
      </c>
      <c r="H120" s="140">
        <v>1</v>
      </c>
      <c r="I120" s="140" t="s">
        <v>107</v>
      </c>
    </row>
    <row r="121" spans="1:9">
      <c r="A121" s="165">
        <v>45407</v>
      </c>
      <c r="B121" s="12" t="s">
        <v>508</v>
      </c>
      <c r="C121" s="140">
        <v>1</v>
      </c>
      <c r="D121" s="140" t="s">
        <v>107</v>
      </c>
      <c r="F121" s="165">
        <v>45407</v>
      </c>
      <c r="G121" s="12" t="s">
        <v>514</v>
      </c>
      <c r="H121" s="140">
        <v>1</v>
      </c>
      <c r="I121" s="140" t="s">
        <v>107</v>
      </c>
    </row>
    <row r="122" spans="1:9">
      <c r="A122" s="165">
        <v>45408</v>
      </c>
      <c r="B122" s="12" t="s">
        <v>508</v>
      </c>
      <c r="C122" s="140">
        <v>1</v>
      </c>
      <c r="D122" s="140" t="s">
        <v>107</v>
      </c>
      <c r="F122" s="165">
        <v>45408</v>
      </c>
      <c r="G122" s="12" t="s">
        <v>514</v>
      </c>
      <c r="H122" s="140">
        <v>1</v>
      </c>
      <c r="I122" s="140" t="s">
        <v>107</v>
      </c>
    </row>
    <row r="123" spans="1:9">
      <c r="A123" s="165">
        <v>45409</v>
      </c>
      <c r="B123" s="12" t="s">
        <v>508</v>
      </c>
      <c r="C123" s="140">
        <v>1</v>
      </c>
      <c r="D123" s="140" t="s">
        <v>107</v>
      </c>
      <c r="F123" s="165">
        <v>45409</v>
      </c>
      <c r="G123" s="12" t="s">
        <v>514</v>
      </c>
      <c r="H123" s="140">
        <v>1</v>
      </c>
      <c r="I123" s="140" t="s">
        <v>107</v>
      </c>
    </row>
    <row r="124" spans="1:9">
      <c r="A124" s="165">
        <v>45410</v>
      </c>
      <c r="B124" s="12" t="s">
        <v>508</v>
      </c>
      <c r="C124" s="140">
        <v>1</v>
      </c>
      <c r="D124" s="140" t="s">
        <v>107</v>
      </c>
      <c r="F124" s="165">
        <v>45410</v>
      </c>
      <c r="G124" s="12" t="s">
        <v>514</v>
      </c>
      <c r="H124" s="140">
        <v>1</v>
      </c>
      <c r="I124" s="140" t="s">
        <v>107</v>
      </c>
    </row>
    <row r="125" spans="1:9">
      <c r="A125" s="165">
        <v>45411</v>
      </c>
      <c r="B125" s="12" t="s">
        <v>508</v>
      </c>
      <c r="C125" s="140">
        <v>1</v>
      </c>
      <c r="D125" s="140" t="s">
        <v>107</v>
      </c>
      <c r="F125" s="165">
        <v>45411</v>
      </c>
      <c r="G125" s="12" t="s">
        <v>514</v>
      </c>
      <c r="H125" s="140">
        <v>1</v>
      </c>
      <c r="I125" s="140" t="s">
        <v>107</v>
      </c>
    </row>
    <row r="126" spans="1:9">
      <c r="A126" s="165">
        <v>45412</v>
      </c>
      <c r="B126" s="12" t="s">
        <v>508</v>
      </c>
      <c r="C126" s="140">
        <v>1</v>
      </c>
      <c r="D126" s="140" t="s">
        <v>107</v>
      </c>
      <c r="F126" s="165">
        <v>45412</v>
      </c>
      <c r="G126" s="12" t="s">
        <v>514</v>
      </c>
      <c r="H126" s="140">
        <v>1</v>
      </c>
      <c r="I126" s="140" t="s">
        <v>107</v>
      </c>
    </row>
    <row r="127" spans="1:9">
      <c r="A127" s="165">
        <v>45413</v>
      </c>
      <c r="B127" s="12" t="s">
        <v>508</v>
      </c>
      <c r="C127" s="140">
        <v>1</v>
      </c>
      <c r="D127" s="140" t="s">
        <v>107</v>
      </c>
      <c r="F127" s="165">
        <v>45413</v>
      </c>
      <c r="G127" s="12" t="s">
        <v>514</v>
      </c>
      <c r="H127" s="140">
        <v>1</v>
      </c>
      <c r="I127" s="140" t="s">
        <v>107</v>
      </c>
    </row>
    <row r="128" spans="1:9">
      <c r="A128" s="165">
        <v>45414</v>
      </c>
      <c r="B128" s="12" t="s">
        <v>515</v>
      </c>
      <c r="C128" s="140">
        <v>1</v>
      </c>
      <c r="D128" s="140" t="s">
        <v>107</v>
      </c>
      <c r="F128" s="165">
        <v>45414</v>
      </c>
      <c r="G128" s="12" t="s">
        <v>514</v>
      </c>
      <c r="H128" s="140">
        <v>1</v>
      </c>
      <c r="I128" s="140" t="s">
        <v>107</v>
      </c>
    </row>
    <row r="129" spans="1:9">
      <c r="A129" s="165">
        <v>45415</v>
      </c>
      <c r="B129" s="12" t="s">
        <v>515</v>
      </c>
      <c r="C129" s="140">
        <v>1</v>
      </c>
      <c r="D129" s="140" t="s">
        <v>107</v>
      </c>
      <c r="F129" s="165">
        <v>45415</v>
      </c>
      <c r="G129" s="12" t="s">
        <v>514</v>
      </c>
      <c r="H129" s="140">
        <v>1</v>
      </c>
      <c r="I129" s="140" t="s">
        <v>107</v>
      </c>
    </row>
    <row r="130" spans="1:9">
      <c r="A130" s="165">
        <v>45416</v>
      </c>
      <c r="B130" s="12" t="s">
        <v>515</v>
      </c>
      <c r="C130" s="140">
        <v>1</v>
      </c>
      <c r="D130" s="140" t="s">
        <v>107</v>
      </c>
      <c r="F130" s="165">
        <v>45416</v>
      </c>
      <c r="G130" s="12" t="s">
        <v>514</v>
      </c>
      <c r="H130" s="140">
        <v>1</v>
      </c>
      <c r="I130" s="140" t="s">
        <v>107</v>
      </c>
    </row>
    <row r="131" spans="1:9">
      <c r="A131" s="165">
        <v>45417</v>
      </c>
      <c r="B131" s="12" t="s">
        <v>515</v>
      </c>
      <c r="C131" s="140">
        <v>1</v>
      </c>
      <c r="D131" s="140" t="s">
        <v>107</v>
      </c>
      <c r="F131" s="165">
        <v>45417</v>
      </c>
      <c r="G131" s="12" t="s">
        <v>514</v>
      </c>
      <c r="H131" s="140">
        <v>1</v>
      </c>
      <c r="I131" s="140" t="s">
        <v>107</v>
      </c>
    </row>
    <row r="132" spans="1:9">
      <c r="A132" s="165">
        <v>45418</v>
      </c>
      <c r="B132" s="12" t="s">
        <v>515</v>
      </c>
      <c r="C132" s="140">
        <v>1</v>
      </c>
      <c r="D132" s="140" t="s">
        <v>107</v>
      </c>
      <c r="F132" s="165">
        <v>45418</v>
      </c>
      <c r="G132" s="12" t="s">
        <v>514</v>
      </c>
      <c r="H132" s="140">
        <v>1</v>
      </c>
      <c r="I132" s="140" t="s">
        <v>107</v>
      </c>
    </row>
    <row r="133" spans="1:9">
      <c r="A133" s="165">
        <v>45419</v>
      </c>
      <c r="B133" s="12" t="s">
        <v>515</v>
      </c>
      <c r="C133" s="140">
        <v>1</v>
      </c>
      <c r="D133" s="140" t="s">
        <v>107</v>
      </c>
      <c r="F133" s="165">
        <v>45419</v>
      </c>
      <c r="G133" s="12" t="s">
        <v>516</v>
      </c>
      <c r="H133" s="140">
        <v>1</v>
      </c>
      <c r="I133" s="140" t="s">
        <v>107</v>
      </c>
    </row>
    <row r="134" spans="1:9">
      <c r="A134" s="165">
        <v>45420</v>
      </c>
      <c r="B134" s="12" t="s">
        <v>515</v>
      </c>
      <c r="C134" s="140">
        <v>1</v>
      </c>
      <c r="D134" s="140" t="s">
        <v>107</v>
      </c>
      <c r="F134" s="165">
        <v>45420</v>
      </c>
      <c r="G134" s="12" t="s">
        <v>516</v>
      </c>
      <c r="H134" s="140">
        <v>1</v>
      </c>
      <c r="I134" s="140" t="s">
        <v>107</v>
      </c>
    </row>
    <row r="135" spans="1:9">
      <c r="A135" s="165">
        <v>45421</v>
      </c>
      <c r="B135" s="12" t="s">
        <v>515</v>
      </c>
      <c r="C135" s="140">
        <v>1</v>
      </c>
      <c r="D135" s="140" t="s">
        <v>107</v>
      </c>
      <c r="F135" s="165">
        <v>45421</v>
      </c>
      <c r="G135" s="12" t="s">
        <v>516</v>
      </c>
      <c r="H135" s="140">
        <v>1</v>
      </c>
      <c r="I135" s="140" t="s">
        <v>107</v>
      </c>
    </row>
    <row r="136" spans="1:9">
      <c r="A136" s="165">
        <v>45422</v>
      </c>
      <c r="B136" s="12" t="s">
        <v>515</v>
      </c>
      <c r="C136" s="140">
        <v>1</v>
      </c>
      <c r="D136" s="140" t="s">
        <v>107</v>
      </c>
      <c r="F136" s="165">
        <v>45422</v>
      </c>
      <c r="G136" s="12" t="s">
        <v>516</v>
      </c>
      <c r="H136" s="140">
        <v>1</v>
      </c>
      <c r="I136" s="140" t="s">
        <v>107</v>
      </c>
    </row>
    <row r="137" spans="1:9">
      <c r="A137" s="165">
        <v>45423</v>
      </c>
      <c r="B137" s="12" t="s">
        <v>515</v>
      </c>
      <c r="C137" s="140">
        <v>1</v>
      </c>
      <c r="D137" s="140" t="s">
        <v>107</v>
      </c>
      <c r="F137" s="165">
        <v>45423</v>
      </c>
      <c r="G137" s="12" t="s">
        <v>516</v>
      </c>
      <c r="H137" s="140">
        <v>1</v>
      </c>
      <c r="I137" s="140" t="s">
        <v>107</v>
      </c>
    </row>
    <row r="138" spans="1:9">
      <c r="A138" s="165">
        <v>45424</v>
      </c>
      <c r="B138" s="12" t="s">
        <v>515</v>
      </c>
      <c r="C138" s="140">
        <v>1</v>
      </c>
      <c r="D138" s="140" t="s">
        <v>107</v>
      </c>
      <c r="F138" s="165">
        <v>45424</v>
      </c>
      <c r="G138" s="12" t="s">
        <v>516</v>
      </c>
      <c r="H138" s="140">
        <v>1</v>
      </c>
      <c r="I138" s="140" t="s">
        <v>107</v>
      </c>
    </row>
    <row r="139" spans="1:9">
      <c r="A139" s="165">
        <v>45425</v>
      </c>
      <c r="B139" s="12" t="s">
        <v>515</v>
      </c>
      <c r="C139" s="140">
        <v>1</v>
      </c>
      <c r="D139" s="140" t="s">
        <v>107</v>
      </c>
      <c r="F139" s="165">
        <v>45425</v>
      </c>
      <c r="G139" s="12" t="s">
        <v>516</v>
      </c>
      <c r="H139" s="140">
        <v>1</v>
      </c>
      <c r="I139" s="140" t="s">
        <v>107</v>
      </c>
    </row>
    <row r="140" spans="1:9">
      <c r="A140" s="165">
        <v>45426</v>
      </c>
      <c r="B140" s="12" t="s">
        <v>515</v>
      </c>
      <c r="C140" s="140">
        <v>1</v>
      </c>
      <c r="D140" s="140" t="s">
        <v>107</v>
      </c>
      <c r="F140" s="165">
        <v>45426</v>
      </c>
      <c r="G140" s="12" t="s">
        <v>516</v>
      </c>
      <c r="H140" s="140">
        <v>1</v>
      </c>
      <c r="I140" s="140" t="s">
        <v>107</v>
      </c>
    </row>
    <row r="141" spans="1:9">
      <c r="A141" s="165">
        <v>45427</v>
      </c>
      <c r="B141" s="12" t="s">
        <v>515</v>
      </c>
      <c r="C141" s="140">
        <v>1</v>
      </c>
      <c r="D141" s="140" t="s">
        <v>107</v>
      </c>
      <c r="F141" s="165">
        <v>45427</v>
      </c>
      <c r="G141" s="12" t="s">
        <v>516</v>
      </c>
      <c r="H141" s="140">
        <v>1</v>
      </c>
      <c r="I141" s="140" t="s">
        <v>107</v>
      </c>
    </row>
    <row r="142" spans="1:9">
      <c r="A142" s="165">
        <v>45428</v>
      </c>
      <c r="B142" s="12" t="s">
        <v>515</v>
      </c>
      <c r="C142" s="140">
        <v>1</v>
      </c>
      <c r="D142" s="140" t="s">
        <v>107</v>
      </c>
      <c r="F142" s="165">
        <v>45428</v>
      </c>
      <c r="G142" s="12" t="s">
        <v>516</v>
      </c>
      <c r="H142" s="140">
        <v>1</v>
      </c>
      <c r="I142" s="140" t="s">
        <v>107</v>
      </c>
    </row>
    <row r="143" spans="1:9">
      <c r="A143" s="165">
        <v>45429</v>
      </c>
      <c r="B143" s="12" t="s">
        <v>515</v>
      </c>
      <c r="C143" s="140">
        <v>1</v>
      </c>
      <c r="D143" s="140" t="s">
        <v>107</v>
      </c>
      <c r="F143" s="165">
        <v>45429</v>
      </c>
      <c r="G143" s="12" t="s">
        <v>517</v>
      </c>
      <c r="H143" s="140">
        <v>1</v>
      </c>
      <c r="I143" s="140" t="s">
        <v>107</v>
      </c>
    </row>
    <row r="144" spans="1:9">
      <c r="A144" s="165">
        <v>45430</v>
      </c>
      <c r="B144" s="12" t="s">
        <v>515</v>
      </c>
      <c r="C144" s="140">
        <v>1</v>
      </c>
      <c r="D144" s="140" t="s">
        <v>107</v>
      </c>
      <c r="F144" s="165">
        <v>45430</v>
      </c>
      <c r="G144" s="12" t="s">
        <v>517</v>
      </c>
      <c r="H144" s="140">
        <v>1</v>
      </c>
      <c r="I144" s="140" t="s">
        <v>107</v>
      </c>
    </row>
    <row r="145" spans="1:9">
      <c r="A145" s="165">
        <v>45431</v>
      </c>
      <c r="B145" s="12" t="s">
        <v>515</v>
      </c>
      <c r="C145" s="140">
        <v>1</v>
      </c>
      <c r="D145" s="140" t="s">
        <v>107</v>
      </c>
      <c r="F145" s="165">
        <v>45431</v>
      </c>
      <c r="G145" s="12" t="s">
        <v>517</v>
      </c>
      <c r="H145" s="140">
        <v>1</v>
      </c>
      <c r="I145" s="140" t="s">
        <v>107</v>
      </c>
    </row>
    <row r="146" spans="1:9">
      <c r="A146" s="165">
        <v>45432</v>
      </c>
      <c r="B146" s="12" t="s">
        <v>515</v>
      </c>
      <c r="C146" s="140">
        <v>1</v>
      </c>
      <c r="D146" s="140" t="s">
        <v>107</v>
      </c>
      <c r="F146" s="165">
        <v>45432</v>
      </c>
      <c r="G146" s="12" t="s">
        <v>517</v>
      </c>
      <c r="H146" s="140">
        <v>1</v>
      </c>
      <c r="I146" s="140" t="s">
        <v>107</v>
      </c>
    </row>
    <row r="147" spans="1:9">
      <c r="A147" s="165">
        <v>45433</v>
      </c>
      <c r="B147" s="12" t="s">
        <v>520</v>
      </c>
      <c r="C147" s="140">
        <v>1</v>
      </c>
      <c r="D147" s="140" t="s">
        <v>107</v>
      </c>
      <c r="F147" s="165">
        <v>45433</v>
      </c>
      <c r="G147" s="12" t="s">
        <v>517</v>
      </c>
      <c r="H147" s="140">
        <v>1</v>
      </c>
      <c r="I147" s="140" t="s">
        <v>107</v>
      </c>
    </row>
    <row r="148" spans="1:9">
      <c r="A148" s="165">
        <v>45434</v>
      </c>
      <c r="B148" s="12" t="s">
        <v>520</v>
      </c>
      <c r="C148" s="140">
        <v>1</v>
      </c>
      <c r="D148" s="140" t="s">
        <v>107</v>
      </c>
      <c r="F148" s="165">
        <v>45434</v>
      </c>
      <c r="G148" s="12" t="s">
        <v>518</v>
      </c>
      <c r="H148" s="140">
        <v>1</v>
      </c>
      <c r="I148" s="140" t="s">
        <v>107</v>
      </c>
    </row>
    <row r="149" spans="1:9">
      <c r="A149" s="165">
        <v>45435</v>
      </c>
      <c r="B149" s="12" t="s">
        <v>520</v>
      </c>
      <c r="C149" s="140">
        <v>1</v>
      </c>
      <c r="D149" s="140" t="s">
        <v>107</v>
      </c>
      <c r="F149" s="165">
        <v>45435</v>
      </c>
      <c r="G149" s="12" t="s">
        <v>518</v>
      </c>
      <c r="H149" s="140">
        <v>1</v>
      </c>
      <c r="I149" s="140" t="s">
        <v>107</v>
      </c>
    </row>
    <row r="150" spans="1:9">
      <c r="A150" s="165">
        <v>45436</v>
      </c>
      <c r="B150" s="12" t="s">
        <v>520</v>
      </c>
      <c r="C150" s="140">
        <v>1</v>
      </c>
      <c r="D150" s="140" t="s">
        <v>107</v>
      </c>
      <c r="F150" s="165">
        <v>45436</v>
      </c>
      <c r="G150" s="12" t="s">
        <v>518</v>
      </c>
      <c r="H150" s="140">
        <v>1</v>
      </c>
      <c r="I150" s="140" t="s">
        <v>107</v>
      </c>
    </row>
    <row r="151" spans="1:9">
      <c r="A151" s="165">
        <v>45437</v>
      </c>
      <c r="B151" s="12" t="s">
        <v>520</v>
      </c>
      <c r="C151" s="140">
        <v>1</v>
      </c>
      <c r="D151" s="140" t="s">
        <v>107</v>
      </c>
      <c r="F151" s="165">
        <v>45437</v>
      </c>
      <c r="G151" s="12" t="s">
        <v>518</v>
      </c>
      <c r="H151" s="140">
        <v>1</v>
      </c>
      <c r="I151" s="140" t="s">
        <v>107</v>
      </c>
    </row>
    <row r="152" spans="1:9">
      <c r="A152" s="165">
        <v>45438</v>
      </c>
      <c r="B152" s="12" t="s">
        <v>520</v>
      </c>
      <c r="C152" s="140">
        <v>1</v>
      </c>
      <c r="D152" s="140" t="s">
        <v>107</v>
      </c>
      <c r="F152" s="165">
        <v>45438</v>
      </c>
      <c r="G152" s="12" t="s">
        <v>518</v>
      </c>
      <c r="H152" s="140">
        <v>1</v>
      </c>
      <c r="I152" s="140" t="s">
        <v>107</v>
      </c>
    </row>
    <row r="153" spans="1:9">
      <c r="A153" s="165">
        <v>45439</v>
      </c>
      <c r="B153" s="12" t="s">
        <v>520</v>
      </c>
      <c r="C153" s="140">
        <v>1</v>
      </c>
      <c r="D153" s="140" t="s">
        <v>107</v>
      </c>
      <c r="F153" s="165">
        <v>45439</v>
      </c>
      <c r="G153" s="140" t="s">
        <v>521</v>
      </c>
      <c r="H153" s="140">
        <v>1</v>
      </c>
      <c r="I153" s="140" t="s">
        <v>107</v>
      </c>
    </row>
    <row r="154" spans="1:9">
      <c r="A154" s="165">
        <v>45440</v>
      </c>
      <c r="B154" s="12" t="s">
        <v>520</v>
      </c>
      <c r="C154" s="140">
        <v>1</v>
      </c>
      <c r="D154" s="140" t="s">
        <v>107</v>
      </c>
      <c r="F154" s="165">
        <v>45440</v>
      </c>
      <c r="G154" s="140" t="s">
        <v>521</v>
      </c>
      <c r="H154" s="140">
        <v>1</v>
      </c>
      <c r="I154" s="140" t="s">
        <v>107</v>
      </c>
    </row>
    <row r="155" spans="1:9">
      <c r="A155" s="165">
        <v>45441</v>
      </c>
      <c r="B155" s="260" t="s">
        <v>132</v>
      </c>
      <c r="C155" s="260" t="s">
        <v>132</v>
      </c>
      <c r="D155" s="140" t="s">
        <v>522</v>
      </c>
      <c r="F155" s="165">
        <v>45441</v>
      </c>
      <c r="G155" s="260" t="s">
        <v>132</v>
      </c>
      <c r="H155" s="260" t="s">
        <v>132</v>
      </c>
      <c r="I155" s="140" t="s">
        <v>522</v>
      </c>
    </row>
    <row r="156" spans="1:9">
      <c r="A156" s="165">
        <v>45442</v>
      </c>
      <c r="B156" s="12" t="s">
        <v>520</v>
      </c>
      <c r="C156" s="140">
        <v>1</v>
      </c>
      <c r="D156" s="140" t="s">
        <v>107</v>
      </c>
      <c r="F156" s="165">
        <v>45442</v>
      </c>
      <c r="G156" s="140" t="s">
        <v>521</v>
      </c>
      <c r="H156" s="140">
        <v>1</v>
      </c>
      <c r="I156" s="140" t="s">
        <v>107</v>
      </c>
    </row>
    <row r="157" spans="1:9">
      <c r="A157" s="165">
        <v>45443</v>
      </c>
      <c r="B157" s="12" t="s">
        <v>520</v>
      </c>
      <c r="C157" s="140">
        <v>1</v>
      </c>
      <c r="D157" s="140" t="s">
        <v>107</v>
      </c>
      <c r="F157" s="165">
        <v>45443</v>
      </c>
      <c r="G157" s="140" t="s">
        <v>521</v>
      </c>
      <c r="H157" s="140">
        <v>1</v>
      </c>
      <c r="I157" s="140" t="s">
        <v>107</v>
      </c>
    </row>
    <row r="158" spans="1:9">
      <c r="A158" s="165">
        <v>45444</v>
      </c>
      <c r="B158" s="260" t="s">
        <v>132</v>
      </c>
      <c r="C158" s="260" t="s">
        <v>132</v>
      </c>
      <c r="D158" s="140" t="s">
        <v>523</v>
      </c>
      <c r="F158" s="165">
        <v>45444</v>
      </c>
      <c r="G158" s="260" t="s">
        <v>132</v>
      </c>
      <c r="H158" s="260" t="s">
        <v>132</v>
      </c>
      <c r="I158" s="140" t="s">
        <v>523</v>
      </c>
    </row>
    <row r="159" spans="1:9">
      <c r="A159" s="165">
        <v>45445</v>
      </c>
      <c r="B159" s="12" t="s">
        <v>520</v>
      </c>
      <c r="C159" s="140">
        <v>1</v>
      </c>
      <c r="D159" s="140" t="s">
        <v>107</v>
      </c>
      <c r="F159" s="165">
        <v>45445</v>
      </c>
      <c r="G159" s="140" t="s">
        <v>521</v>
      </c>
      <c r="H159" s="140">
        <v>1</v>
      </c>
      <c r="I159" s="140" t="s">
        <v>107</v>
      </c>
    </row>
    <row r="160" spans="1:9">
      <c r="A160" s="165">
        <v>45446</v>
      </c>
      <c r="B160" s="12" t="s">
        <v>520</v>
      </c>
      <c r="C160" s="140">
        <v>1</v>
      </c>
      <c r="D160" s="140" t="s">
        <v>107</v>
      </c>
      <c r="F160" s="165">
        <v>45446</v>
      </c>
      <c r="G160" s="140" t="s">
        <v>525</v>
      </c>
      <c r="H160" s="140">
        <v>1</v>
      </c>
      <c r="I160" s="140" t="s">
        <v>107</v>
      </c>
    </row>
    <row r="161" spans="1:9">
      <c r="A161" s="165">
        <v>45447</v>
      </c>
      <c r="B161" s="12" t="s">
        <v>520</v>
      </c>
      <c r="C161" s="140">
        <v>1</v>
      </c>
      <c r="D161" s="140" t="s">
        <v>107</v>
      </c>
      <c r="F161" s="165">
        <v>45447</v>
      </c>
      <c r="G161" s="140" t="s">
        <v>525</v>
      </c>
      <c r="H161" s="140">
        <v>1</v>
      </c>
      <c r="I161" s="140" t="s">
        <v>107</v>
      </c>
    </row>
    <row r="162" spans="1:9">
      <c r="A162" s="165">
        <v>45448</v>
      </c>
      <c r="B162" s="12" t="s">
        <v>520</v>
      </c>
      <c r="C162" s="140">
        <v>1</v>
      </c>
      <c r="D162" s="140" t="s">
        <v>107</v>
      </c>
      <c r="F162" s="165">
        <v>45448</v>
      </c>
      <c r="G162" s="140" t="s">
        <v>525</v>
      </c>
      <c r="H162" s="140">
        <v>1</v>
      </c>
      <c r="I162" s="140" t="s">
        <v>107</v>
      </c>
    </row>
    <row r="163" spans="1:9">
      <c r="A163" s="165">
        <v>45449</v>
      </c>
      <c r="B163" s="12" t="s">
        <v>520</v>
      </c>
      <c r="C163" s="140">
        <v>1</v>
      </c>
      <c r="D163" s="140" t="s">
        <v>107</v>
      </c>
      <c r="F163" s="165">
        <v>45449</v>
      </c>
      <c r="G163" s="140" t="s">
        <v>525</v>
      </c>
      <c r="H163" s="140">
        <v>1</v>
      </c>
      <c r="I163" s="140" t="s">
        <v>107</v>
      </c>
    </row>
    <row r="164" spans="1:9">
      <c r="A164" s="165">
        <v>45450</v>
      </c>
      <c r="B164" s="260" t="s">
        <v>132</v>
      </c>
      <c r="C164" s="260" t="s">
        <v>132</v>
      </c>
      <c r="D164" s="140" t="s">
        <v>526</v>
      </c>
      <c r="F164" s="165">
        <v>45450</v>
      </c>
      <c r="G164" s="140" t="s">
        <v>525</v>
      </c>
      <c r="H164" s="140">
        <v>1</v>
      </c>
      <c r="I164" s="140" t="s">
        <v>107</v>
      </c>
    </row>
    <row r="165" spans="1:9">
      <c r="A165" s="165">
        <v>45451</v>
      </c>
      <c r="B165" s="12" t="s">
        <v>520</v>
      </c>
      <c r="C165" s="140">
        <v>1</v>
      </c>
      <c r="D165" s="140" t="s">
        <v>107</v>
      </c>
      <c r="F165" s="165">
        <v>45451</v>
      </c>
      <c r="G165" s="140" t="s">
        <v>525</v>
      </c>
      <c r="H165" s="140">
        <v>1</v>
      </c>
      <c r="I165" s="140" t="s">
        <v>107</v>
      </c>
    </row>
    <row r="166" spans="1:9">
      <c r="A166" s="165">
        <v>45452</v>
      </c>
      <c r="B166" s="12" t="s">
        <v>520</v>
      </c>
      <c r="C166" s="140">
        <v>1</v>
      </c>
      <c r="D166" s="140" t="s">
        <v>107</v>
      </c>
      <c r="F166" s="165">
        <v>45452</v>
      </c>
      <c r="G166" s="140" t="s">
        <v>527</v>
      </c>
      <c r="H166" s="140">
        <v>1</v>
      </c>
      <c r="I166" s="140" t="s">
        <v>107</v>
      </c>
    </row>
    <row r="167" spans="1:9">
      <c r="A167" s="165">
        <v>45453</v>
      </c>
      <c r="B167" s="12" t="s">
        <v>520</v>
      </c>
      <c r="C167" s="140">
        <v>1</v>
      </c>
      <c r="D167" s="140" t="s">
        <v>107</v>
      </c>
      <c r="F167" s="165">
        <v>45453</v>
      </c>
      <c r="G167" s="140" t="s">
        <v>527</v>
      </c>
      <c r="H167" s="140">
        <v>1</v>
      </c>
      <c r="I167" s="140" t="s">
        <v>107</v>
      </c>
    </row>
    <row r="168" spans="1:9">
      <c r="A168" s="165">
        <v>45454</v>
      </c>
      <c r="B168" s="12" t="s">
        <v>520</v>
      </c>
      <c r="C168" s="140">
        <v>1</v>
      </c>
      <c r="D168" s="140" t="s">
        <v>107</v>
      </c>
      <c r="F168" s="165">
        <v>45454</v>
      </c>
      <c r="G168" s="140" t="s">
        <v>529</v>
      </c>
      <c r="H168" s="140">
        <v>1</v>
      </c>
      <c r="I168" s="140" t="s">
        <v>107</v>
      </c>
    </row>
    <row r="169" spans="1:9">
      <c r="A169" s="165">
        <v>45455</v>
      </c>
      <c r="B169" s="12" t="s">
        <v>520</v>
      </c>
      <c r="C169" s="140">
        <v>1</v>
      </c>
      <c r="D169" s="140" t="s">
        <v>107</v>
      </c>
      <c r="F169" s="165">
        <v>45455</v>
      </c>
      <c r="G169" s="140" t="s">
        <v>529</v>
      </c>
      <c r="H169" s="140">
        <v>1</v>
      </c>
      <c r="I169" s="140" t="s">
        <v>107</v>
      </c>
    </row>
    <row r="170" spans="1:9">
      <c r="A170" s="165">
        <v>45456</v>
      </c>
      <c r="B170" s="12" t="s">
        <v>520</v>
      </c>
      <c r="C170" s="140">
        <v>1</v>
      </c>
      <c r="D170" s="140" t="s">
        <v>107</v>
      </c>
      <c r="F170" s="165">
        <v>45456</v>
      </c>
      <c r="G170" s="140" t="s">
        <v>529</v>
      </c>
      <c r="H170" s="140">
        <v>1</v>
      </c>
      <c r="I170" s="140" t="s">
        <v>107</v>
      </c>
    </row>
    <row r="171" spans="1:9">
      <c r="A171" s="165">
        <v>45457</v>
      </c>
      <c r="B171" s="12" t="s">
        <v>520</v>
      </c>
      <c r="C171" s="140">
        <v>1</v>
      </c>
      <c r="D171" s="140" t="s">
        <v>107</v>
      </c>
      <c r="F171" s="165">
        <v>45457</v>
      </c>
      <c r="G171" s="140" t="s">
        <v>529</v>
      </c>
      <c r="H171" s="140">
        <v>1</v>
      </c>
      <c r="I171" s="140" t="s">
        <v>107</v>
      </c>
    </row>
    <row r="172" spans="1:9">
      <c r="A172" s="165">
        <v>45458</v>
      </c>
      <c r="B172" s="12" t="s">
        <v>520</v>
      </c>
      <c r="C172" s="140">
        <v>1</v>
      </c>
      <c r="D172" s="140" t="s">
        <v>107</v>
      </c>
      <c r="F172" s="165">
        <v>45458</v>
      </c>
      <c r="G172" s="140" t="s">
        <v>529</v>
      </c>
      <c r="H172" s="140">
        <v>1</v>
      </c>
      <c r="I172" s="140" t="s">
        <v>107</v>
      </c>
    </row>
    <row r="173" spans="1:9">
      <c r="A173" s="165">
        <v>45459</v>
      </c>
      <c r="B173" s="12" t="s">
        <v>520</v>
      </c>
      <c r="C173" s="140">
        <v>1</v>
      </c>
      <c r="D173" s="140" t="s">
        <v>107</v>
      </c>
      <c r="F173" s="165">
        <v>45459</v>
      </c>
      <c r="G173" s="140" t="s">
        <v>529</v>
      </c>
      <c r="H173" s="140">
        <v>1</v>
      </c>
      <c r="I173" s="140" t="s">
        <v>107</v>
      </c>
    </row>
    <row r="174" spans="1:9">
      <c r="A174" s="165">
        <v>45460</v>
      </c>
      <c r="B174" s="12" t="s">
        <v>520</v>
      </c>
      <c r="C174" s="140">
        <v>1</v>
      </c>
      <c r="D174" s="140" t="s">
        <v>107</v>
      </c>
      <c r="F174" s="165">
        <v>45460</v>
      </c>
      <c r="G174" s="140" t="s">
        <v>529</v>
      </c>
      <c r="H174" s="140">
        <v>1</v>
      </c>
      <c r="I174" s="140" t="s">
        <v>107</v>
      </c>
    </row>
    <row r="175" spans="1:9">
      <c r="A175" s="165">
        <v>45461</v>
      </c>
      <c r="B175" s="12" t="s">
        <v>520</v>
      </c>
      <c r="C175" s="140">
        <v>1</v>
      </c>
      <c r="D175" s="140" t="s">
        <v>107</v>
      </c>
      <c r="F175" s="165">
        <v>45461</v>
      </c>
      <c r="G175" s="140" t="s">
        <v>529</v>
      </c>
      <c r="H175" s="140">
        <v>1</v>
      </c>
      <c r="I175" s="140" t="s">
        <v>107</v>
      </c>
    </row>
    <row r="176" spans="1:9">
      <c r="A176" s="165">
        <v>45462</v>
      </c>
      <c r="B176" s="12" t="s">
        <v>520</v>
      </c>
      <c r="C176" s="140">
        <v>1</v>
      </c>
      <c r="D176" s="140" t="s">
        <v>107</v>
      </c>
      <c r="F176" s="165">
        <v>45462</v>
      </c>
      <c r="G176" s="140" t="s">
        <v>529</v>
      </c>
      <c r="H176" s="140">
        <v>1</v>
      </c>
      <c r="I176" s="140" t="s">
        <v>107</v>
      </c>
    </row>
    <row r="177" spans="1:11">
      <c r="A177" s="165">
        <v>45463</v>
      </c>
      <c r="B177" s="12" t="s">
        <v>520</v>
      </c>
      <c r="C177" s="140">
        <v>1</v>
      </c>
      <c r="D177" s="140" t="s">
        <v>107</v>
      </c>
      <c r="F177" s="165">
        <v>45463</v>
      </c>
      <c r="G177" s="140" t="s">
        <v>529</v>
      </c>
      <c r="H177" s="140">
        <v>1</v>
      </c>
      <c r="I177" s="140" t="s">
        <v>107</v>
      </c>
    </row>
    <row r="178" spans="1:11">
      <c r="A178" s="165">
        <v>45464</v>
      </c>
      <c r="B178" s="12" t="s">
        <v>520</v>
      </c>
      <c r="C178" s="140">
        <v>1</v>
      </c>
      <c r="D178" s="140" t="s">
        <v>107</v>
      </c>
      <c r="F178" s="165">
        <v>45464</v>
      </c>
      <c r="G178" s="140" t="s">
        <v>529</v>
      </c>
      <c r="H178" s="140">
        <v>1</v>
      </c>
      <c r="I178" s="140" t="s">
        <v>107</v>
      </c>
    </row>
    <row r="179" spans="1:11">
      <c r="A179" s="165">
        <v>45465</v>
      </c>
      <c r="B179" s="12" t="s">
        <v>520</v>
      </c>
      <c r="C179" s="140">
        <v>1</v>
      </c>
      <c r="D179" s="140" t="s">
        <v>107</v>
      </c>
      <c r="F179" s="165">
        <v>45465</v>
      </c>
      <c r="G179" s="140" t="s">
        <v>529</v>
      </c>
      <c r="H179" s="140">
        <v>1</v>
      </c>
      <c r="I179" s="140" t="s">
        <v>107</v>
      </c>
    </row>
    <row r="180" spans="1:11">
      <c r="A180" s="165">
        <v>45466</v>
      </c>
      <c r="B180" s="12" t="s">
        <v>520</v>
      </c>
      <c r="C180" s="140">
        <v>1</v>
      </c>
      <c r="D180" s="140" t="s">
        <v>107</v>
      </c>
      <c r="F180" s="165">
        <v>45466</v>
      </c>
      <c r="G180" s="140" t="s">
        <v>529</v>
      </c>
      <c r="H180" s="140">
        <v>1</v>
      </c>
      <c r="I180" s="140" t="s">
        <v>107</v>
      </c>
      <c r="K180" s="86"/>
    </row>
    <row r="181" spans="1:11">
      <c r="A181" s="165">
        <v>45467</v>
      </c>
      <c r="B181" s="12" t="s">
        <v>520</v>
      </c>
      <c r="C181" s="140">
        <v>1</v>
      </c>
      <c r="D181" s="140" t="s">
        <v>107</v>
      </c>
      <c r="F181" s="165">
        <v>45467</v>
      </c>
      <c r="G181" s="140" t="s">
        <v>529</v>
      </c>
      <c r="H181" s="140">
        <v>1</v>
      </c>
      <c r="I181" s="140" t="s">
        <v>107</v>
      </c>
    </row>
    <row r="182" spans="1:11">
      <c r="A182" s="165">
        <v>45468</v>
      </c>
      <c r="B182" s="12" t="s">
        <v>520</v>
      </c>
      <c r="C182" s="140">
        <v>1</v>
      </c>
      <c r="D182" s="140" t="s">
        <v>107</v>
      </c>
      <c r="F182" s="165">
        <v>45468</v>
      </c>
      <c r="G182" s="140" t="s">
        <v>529</v>
      </c>
      <c r="H182" s="140">
        <v>1</v>
      </c>
      <c r="I182" s="140" t="s">
        <v>107</v>
      </c>
    </row>
    <row r="183" spans="1:11">
      <c r="A183" s="165">
        <v>45469</v>
      </c>
      <c r="B183" s="12" t="s">
        <v>540</v>
      </c>
      <c r="C183" s="140">
        <v>1</v>
      </c>
      <c r="D183" s="140" t="s">
        <v>107</v>
      </c>
      <c r="F183" s="165">
        <v>45469</v>
      </c>
      <c r="G183" s="140" t="s">
        <v>539</v>
      </c>
      <c r="H183" s="140">
        <v>1</v>
      </c>
      <c r="I183" s="140" t="s">
        <v>107</v>
      </c>
    </row>
    <row r="184" spans="1:11">
      <c r="A184" s="165">
        <v>45470</v>
      </c>
      <c r="B184" s="12" t="s">
        <v>540</v>
      </c>
      <c r="C184" s="140">
        <v>1</v>
      </c>
      <c r="D184" s="140" t="s">
        <v>107</v>
      </c>
      <c r="F184" s="165">
        <v>45470</v>
      </c>
      <c r="G184" s="140" t="s">
        <v>539</v>
      </c>
      <c r="H184" s="140">
        <v>1</v>
      </c>
      <c r="I184" s="140" t="s">
        <v>107</v>
      </c>
    </row>
    <row r="185" spans="1:11">
      <c r="A185" s="165">
        <v>45471</v>
      </c>
      <c r="B185" s="12" t="s">
        <v>540</v>
      </c>
      <c r="C185" s="140">
        <v>1</v>
      </c>
      <c r="D185" s="140" t="s">
        <v>107</v>
      </c>
      <c r="F185" s="165">
        <v>45471</v>
      </c>
      <c r="G185" s="140" t="s">
        <v>539</v>
      </c>
      <c r="H185" s="140">
        <v>1</v>
      </c>
      <c r="I185" s="140" t="s">
        <v>107</v>
      </c>
    </row>
    <row r="186" spans="1:11">
      <c r="A186" s="165">
        <v>45472</v>
      </c>
      <c r="B186" s="12" t="s">
        <v>540</v>
      </c>
      <c r="C186" s="140">
        <v>1</v>
      </c>
      <c r="D186" s="140" t="s">
        <v>107</v>
      </c>
      <c r="F186" s="165">
        <v>45472</v>
      </c>
      <c r="G186" s="140" t="s">
        <v>539</v>
      </c>
      <c r="H186" s="140">
        <v>1</v>
      </c>
      <c r="I186" s="140" t="s">
        <v>107</v>
      </c>
    </row>
    <row r="187" spans="1:11">
      <c r="A187" s="165">
        <v>45473</v>
      </c>
      <c r="B187" s="12" t="s">
        <v>540</v>
      </c>
      <c r="C187" s="140">
        <v>1</v>
      </c>
      <c r="D187" s="140" t="s">
        <v>107</v>
      </c>
      <c r="F187" s="165">
        <v>45473</v>
      </c>
      <c r="G187" s="140" t="s">
        <v>539</v>
      </c>
      <c r="H187" s="140">
        <v>1</v>
      </c>
      <c r="I187" s="140" t="s">
        <v>107</v>
      </c>
    </row>
    <row r="188" spans="1:11">
      <c r="A188" s="165">
        <v>45474</v>
      </c>
      <c r="B188" s="12" t="s">
        <v>540</v>
      </c>
      <c r="C188" s="140">
        <v>1</v>
      </c>
      <c r="D188" s="140" t="s">
        <v>107</v>
      </c>
      <c r="F188" s="165">
        <v>45474</v>
      </c>
      <c r="G188" s="140" t="s">
        <v>539</v>
      </c>
      <c r="H188" s="140">
        <v>1</v>
      </c>
      <c r="I188" s="140" t="s">
        <v>107</v>
      </c>
    </row>
    <row r="189" spans="1:11">
      <c r="A189" s="165">
        <v>45475</v>
      </c>
      <c r="B189" s="12" t="s">
        <v>540</v>
      </c>
      <c r="C189" s="140">
        <v>1</v>
      </c>
      <c r="D189" s="140" t="s">
        <v>107</v>
      </c>
      <c r="F189" s="165">
        <v>45475</v>
      </c>
      <c r="G189" s="140" t="s">
        <v>557</v>
      </c>
      <c r="H189" s="140">
        <v>1</v>
      </c>
      <c r="I189" s="140" t="s">
        <v>107</v>
      </c>
    </row>
    <row r="190" spans="1:11">
      <c r="A190" s="165">
        <v>45476</v>
      </c>
      <c r="B190" s="12" t="s">
        <v>540</v>
      </c>
      <c r="C190" s="140">
        <v>1</v>
      </c>
      <c r="D190" s="140" t="s">
        <v>107</v>
      </c>
      <c r="F190" s="165">
        <v>45476</v>
      </c>
      <c r="G190" s="140" t="s">
        <v>557</v>
      </c>
      <c r="H190" s="140">
        <v>1</v>
      </c>
      <c r="I190" s="140" t="s">
        <v>107</v>
      </c>
    </row>
    <row r="191" spans="1:11">
      <c r="A191" s="165">
        <v>45477</v>
      </c>
      <c r="B191" s="12" t="s">
        <v>540</v>
      </c>
      <c r="C191" s="140">
        <v>1</v>
      </c>
      <c r="D191" s="140" t="s">
        <v>107</v>
      </c>
      <c r="F191" s="165">
        <v>45477</v>
      </c>
      <c r="G191" s="140" t="s">
        <v>557</v>
      </c>
      <c r="H191" s="140">
        <v>1</v>
      </c>
      <c r="I191" s="140" t="s">
        <v>107</v>
      </c>
    </row>
    <row r="192" spans="1:11">
      <c r="A192" s="165">
        <v>45478</v>
      </c>
      <c r="B192" s="12" t="s">
        <v>540</v>
      </c>
      <c r="C192" s="140">
        <v>1</v>
      </c>
      <c r="D192" s="140" t="s">
        <v>107</v>
      </c>
      <c r="F192" s="165">
        <v>45478</v>
      </c>
      <c r="G192" s="140" t="s">
        <v>557</v>
      </c>
      <c r="H192" s="140">
        <v>1</v>
      </c>
      <c r="I192" s="140" t="s">
        <v>107</v>
      </c>
    </row>
    <row r="193" spans="1:9">
      <c r="A193" s="165">
        <v>45479</v>
      </c>
      <c r="B193" s="12" t="s">
        <v>540</v>
      </c>
      <c r="C193" s="140">
        <v>1</v>
      </c>
      <c r="D193" s="140" t="s">
        <v>107</v>
      </c>
      <c r="F193" s="165">
        <v>45479</v>
      </c>
      <c r="G193" s="140" t="s">
        <v>557</v>
      </c>
      <c r="H193" s="140">
        <v>1</v>
      </c>
      <c r="I193" s="140" t="s">
        <v>107</v>
      </c>
    </row>
    <row r="194" spans="1:9">
      <c r="A194" s="165">
        <v>45480</v>
      </c>
      <c r="B194" s="12" t="s">
        <v>540</v>
      </c>
      <c r="C194" s="140">
        <v>1</v>
      </c>
      <c r="D194" s="140" t="s">
        <v>107</v>
      </c>
      <c r="F194" s="165">
        <v>45480</v>
      </c>
      <c r="G194" s="140" t="s">
        <v>557</v>
      </c>
      <c r="H194" s="140">
        <v>1</v>
      </c>
      <c r="I194" s="140" t="s">
        <v>107</v>
      </c>
    </row>
    <row r="195" spans="1:9">
      <c r="A195" s="165">
        <v>45481</v>
      </c>
      <c r="B195" s="12" t="s">
        <v>540</v>
      </c>
      <c r="C195" s="140">
        <v>1</v>
      </c>
      <c r="D195" s="140" t="s">
        <v>107</v>
      </c>
      <c r="F195" s="165">
        <v>45481</v>
      </c>
      <c r="G195" s="140" t="s">
        <v>557</v>
      </c>
      <c r="H195" s="140">
        <v>1</v>
      </c>
      <c r="I195" s="140" t="s">
        <v>107</v>
      </c>
    </row>
    <row r="196" spans="1:9">
      <c r="A196" s="165">
        <v>45482</v>
      </c>
      <c r="B196" s="12" t="s">
        <v>540</v>
      </c>
      <c r="C196" s="140">
        <v>1</v>
      </c>
      <c r="D196" s="140" t="s">
        <v>107</v>
      </c>
      <c r="F196" s="165">
        <v>45482</v>
      </c>
      <c r="G196" s="140" t="s">
        <v>557</v>
      </c>
      <c r="H196" s="140">
        <v>1</v>
      </c>
      <c r="I196" s="140" t="s">
        <v>107</v>
      </c>
    </row>
    <row r="197" spans="1:9">
      <c r="A197" s="165">
        <v>45483</v>
      </c>
      <c r="B197" s="12" t="s">
        <v>540</v>
      </c>
      <c r="C197" s="140">
        <v>1</v>
      </c>
      <c r="D197" s="140" t="s">
        <v>107</v>
      </c>
      <c r="F197" s="165">
        <v>45483</v>
      </c>
      <c r="G197" s="140" t="s">
        <v>557</v>
      </c>
      <c r="H197" s="140">
        <v>1</v>
      </c>
      <c r="I197" s="140" t="s">
        <v>107</v>
      </c>
    </row>
    <row r="198" spans="1:9">
      <c r="A198" s="165">
        <v>45484</v>
      </c>
      <c r="B198" s="12" t="s">
        <v>540</v>
      </c>
      <c r="C198" s="140">
        <v>1</v>
      </c>
      <c r="D198" s="140" t="s">
        <v>107</v>
      </c>
      <c r="F198" s="165">
        <v>45484</v>
      </c>
      <c r="G198" s="140" t="s">
        <v>557</v>
      </c>
      <c r="H198" s="140">
        <v>1</v>
      </c>
      <c r="I198" s="140" t="s">
        <v>107</v>
      </c>
    </row>
    <row r="199" spans="1:9">
      <c r="A199" s="165">
        <v>45485</v>
      </c>
      <c r="B199" s="12" t="s">
        <v>540</v>
      </c>
      <c r="C199" s="140">
        <v>1</v>
      </c>
      <c r="D199" s="140" t="s">
        <v>107</v>
      </c>
      <c r="F199" s="165">
        <v>45485</v>
      </c>
      <c r="G199" s="140" t="s">
        <v>557</v>
      </c>
      <c r="H199" s="140">
        <v>1</v>
      </c>
      <c r="I199" s="140" t="s">
        <v>107</v>
      </c>
    </row>
    <row r="200" spans="1:9">
      <c r="A200" s="165">
        <v>45486</v>
      </c>
      <c r="B200" s="12" t="s">
        <v>540</v>
      </c>
      <c r="C200" s="140">
        <v>1</v>
      </c>
      <c r="D200" s="140" t="s">
        <v>107</v>
      </c>
      <c r="F200" s="165">
        <v>45486</v>
      </c>
      <c r="G200" s="140" t="s">
        <v>557</v>
      </c>
      <c r="H200" s="140">
        <v>1</v>
      </c>
      <c r="I200" s="140" t="s">
        <v>107</v>
      </c>
    </row>
    <row r="201" spans="1:9">
      <c r="A201" s="165">
        <v>45487</v>
      </c>
      <c r="B201" s="260" t="s">
        <v>132</v>
      </c>
      <c r="C201" s="260" t="s">
        <v>132</v>
      </c>
      <c r="D201" s="140" t="s">
        <v>558</v>
      </c>
      <c r="F201" s="165">
        <v>45487</v>
      </c>
      <c r="G201" s="260" t="s">
        <v>132</v>
      </c>
      <c r="H201" s="260" t="s">
        <v>132</v>
      </c>
      <c r="I201" s="140" t="s">
        <v>558</v>
      </c>
    </row>
    <row r="202" spans="1:9">
      <c r="A202" s="165">
        <v>45488</v>
      </c>
      <c r="B202" s="12" t="s">
        <v>540</v>
      </c>
      <c r="C202" s="140">
        <v>1</v>
      </c>
      <c r="D202" s="140" t="s">
        <v>107</v>
      </c>
      <c r="F202" s="165">
        <v>45488</v>
      </c>
      <c r="G202" s="140" t="s">
        <v>557</v>
      </c>
      <c r="H202" s="140">
        <v>1</v>
      </c>
      <c r="I202" s="140" t="s">
        <v>107</v>
      </c>
    </row>
    <row r="203" spans="1:9">
      <c r="A203" s="165">
        <v>45489</v>
      </c>
      <c r="B203" s="12" t="s">
        <v>540</v>
      </c>
      <c r="C203" s="140">
        <v>1</v>
      </c>
      <c r="D203" s="140" t="s">
        <v>107</v>
      </c>
      <c r="F203" s="165">
        <v>45489</v>
      </c>
      <c r="G203" s="140" t="s">
        <v>557</v>
      </c>
      <c r="H203" s="140">
        <v>1</v>
      </c>
      <c r="I203" s="140" t="s">
        <v>107</v>
      </c>
    </row>
    <row r="204" spans="1:9">
      <c r="A204" s="165">
        <v>45490</v>
      </c>
      <c r="B204" s="12" t="s">
        <v>540</v>
      </c>
      <c r="C204" s="140">
        <v>1</v>
      </c>
      <c r="D204" s="140" t="s">
        <v>107</v>
      </c>
      <c r="F204" s="165">
        <v>45490</v>
      </c>
      <c r="G204" s="260" t="s">
        <v>132</v>
      </c>
      <c r="H204" s="260" t="s">
        <v>132</v>
      </c>
      <c r="I204" s="140" t="s">
        <v>559</v>
      </c>
    </row>
    <row r="205" spans="1:9">
      <c r="A205" s="165">
        <v>45491</v>
      </c>
      <c r="B205" s="12" t="s">
        <v>540</v>
      </c>
      <c r="C205" s="140">
        <v>1</v>
      </c>
      <c r="D205" s="140" t="s">
        <v>107</v>
      </c>
      <c r="F205" s="165">
        <v>45491</v>
      </c>
      <c r="G205" s="260" t="s">
        <v>132</v>
      </c>
      <c r="H205" s="260" t="s">
        <v>132</v>
      </c>
      <c r="I205" s="140" t="s">
        <v>559</v>
      </c>
    </row>
    <row r="206" spans="1:9">
      <c r="A206" s="165">
        <v>45492</v>
      </c>
      <c r="B206" s="12" t="s">
        <v>540</v>
      </c>
      <c r="C206" s="140">
        <v>1</v>
      </c>
      <c r="D206" s="140" t="s">
        <v>107</v>
      </c>
      <c r="F206" s="165">
        <v>45492</v>
      </c>
      <c r="G206" s="260" t="s">
        <v>132</v>
      </c>
      <c r="H206" s="260" t="s">
        <v>132</v>
      </c>
      <c r="I206" s="140" t="s">
        <v>559</v>
      </c>
    </row>
    <row r="207" spans="1:9">
      <c r="A207" s="165">
        <v>45493</v>
      </c>
      <c r="B207" s="12" t="s">
        <v>540</v>
      </c>
      <c r="C207" s="140">
        <v>1</v>
      </c>
      <c r="D207" s="140" t="s">
        <v>107</v>
      </c>
      <c r="F207" s="165">
        <v>45493</v>
      </c>
      <c r="G207" s="260" t="s">
        <v>132</v>
      </c>
      <c r="H207" s="260" t="s">
        <v>132</v>
      </c>
      <c r="I207" s="140" t="s">
        <v>559</v>
      </c>
    </row>
    <row r="208" spans="1:9">
      <c r="A208" s="165">
        <v>45494</v>
      </c>
      <c r="B208" s="12" t="s">
        <v>540</v>
      </c>
      <c r="C208" s="140">
        <v>1</v>
      </c>
      <c r="D208" s="140" t="s">
        <v>107</v>
      </c>
      <c r="F208" s="165">
        <v>45494</v>
      </c>
      <c r="G208" s="260" t="s">
        <v>132</v>
      </c>
      <c r="H208" s="260" t="s">
        <v>132</v>
      </c>
      <c r="I208" s="140" t="s">
        <v>559</v>
      </c>
    </row>
    <row r="209" spans="1:9">
      <c r="A209" s="165">
        <v>45495</v>
      </c>
      <c r="B209" s="12" t="s">
        <v>540</v>
      </c>
      <c r="C209" s="140">
        <v>1</v>
      </c>
      <c r="D209" s="140" t="s">
        <v>107</v>
      </c>
      <c r="F209" s="165">
        <v>45495</v>
      </c>
      <c r="G209" s="260" t="s">
        <v>132</v>
      </c>
      <c r="H209" s="260" t="s">
        <v>132</v>
      </c>
      <c r="I209" s="140" t="s">
        <v>559</v>
      </c>
    </row>
    <row r="210" spans="1:9">
      <c r="A210" s="165">
        <v>45496</v>
      </c>
      <c r="B210" s="12" t="s">
        <v>540</v>
      </c>
      <c r="C210" s="140">
        <v>1</v>
      </c>
      <c r="D210" s="140" t="s">
        <v>107</v>
      </c>
      <c r="F210" s="165">
        <v>45496</v>
      </c>
      <c r="G210" s="140" t="s">
        <v>557</v>
      </c>
      <c r="H210" s="140">
        <v>1</v>
      </c>
      <c r="I210" s="140" t="s">
        <v>107</v>
      </c>
    </row>
    <row r="211" spans="1:9">
      <c r="A211" s="165">
        <v>45497</v>
      </c>
      <c r="B211" s="12" t="s">
        <v>540</v>
      </c>
      <c r="C211" s="140">
        <v>1</v>
      </c>
      <c r="D211" s="140" t="s">
        <v>107</v>
      </c>
      <c r="F211" s="165">
        <v>45497</v>
      </c>
      <c r="G211" s="140" t="s">
        <v>557</v>
      </c>
      <c r="H211" s="140">
        <v>1</v>
      </c>
      <c r="I211" s="140" t="s">
        <v>107</v>
      </c>
    </row>
    <row r="212" spans="1:9">
      <c r="A212" s="165">
        <v>45498</v>
      </c>
      <c r="B212" s="12" t="s">
        <v>540</v>
      </c>
      <c r="C212" s="140">
        <v>1</v>
      </c>
      <c r="D212" s="140" t="s">
        <v>107</v>
      </c>
      <c r="F212" s="165">
        <v>45498</v>
      </c>
      <c r="G212" s="140" t="s">
        <v>557</v>
      </c>
      <c r="H212" s="140">
        <v>1</v>
      </c>
      <c r="I212" s="140" t="s">
        <v>107</v>
      </c>
    </row>
    <row r="213" spans="1:9">
      <c r="A213" s="165">
        <v>45499</v>
      </c>
      <c r="B213" s="12" t="s">
        <v>540</v>
      </c>
      <c r="C213" s="140">
        <v>1</v>
      </c>
      <c r="D213" s="140" t="s">
        <v>107</v>
      </c>
      <c r="F213" s="165">
        <v>45499</v>
      </c>
      <c r="G213" s="260" t="s">
        <v>132</v>
      </c>
      <c r="H213" s="260" t="s">
        <v>132</v>
      </c>
      <c r="I213" s="140" t="s">
        <v>560</v>
      </c>
    </row>
    <row r="214" spans="1:9">
      <c r="A214" s="165">
        <v>45500</v>
      </c>
      <c r="B214" s="12" t="s">
        <v>540</v>
      </c>
      <c r="C214" s="140">
        <v>1</v>
      </c>
      <c r="D214" s="140" t="s">
        <v>107</v>
      </c>
      <c r="F214" s="165">
        <v>45500</v>
      </c>
      <c r="G214" s="140" t="s">
        <v>557</v>
      </c>
      <c r="H214" s="140">
        <v>1</v>
      </c>
      <c r="I214" s="140" t="s">
        <v>107</v>
      </c>
    </row>
    <row r="215" spans="1:9">
      <c r="A215" s="165">
        <v>45501</v>
      </c>
      <c r="B215" s="12" t="s">
        <v>540</v>
      </c>
      <c r="C215" s="140">
        <v>1</v>
      </c>
      <c r="D215" s="140" t="s">
        <v>107</v>
      </c>
      <c r="F215" s="165">
        <v>45501</v>
      </c>
      <c r="G215" s="260" t="s">
        <v>132</v>
      </c>
      <c r="H215" s="260" t="s">
        <v>132</v>
      </c>
      <c r="I215" s="140" t="s">
        <v>560</v>
      </c>
    </row>
    <row r="216" spans="1:9">
      <c r="A216" s="165">
        <v>45502</v>
      </c>
      <c r="B216" s="12" t="s">
        <v>540</v>
      </c>
      <c r="C216" s="140">
        <v>1</v>
      </c>
      <c r="D216" s="140" t="s">
        <v>107</v>
      </c>
      <c r="F216" s="165">
        <v>45502</v>
      </c>
      <c r="G216" s="140" t="s">
        <v>557</v>
      </c>
      <c r="H216" s="140">
        <v>1</v>
      </c>
      <c r="I216" s="140" t="s">
        <v>107</v>
      </c>
    </row>
    <row r="217" spans="1:9">
      <c r="A217" s="165">
        <v>45503</v>
      </c>
      <c r="B217" s="12" t="s">
        <v>540</v>
      </c>
      <c r="C217" s="140">
        <v>1</v>
      </c>
      <c r="D217" s="140" t="s">
        <v>107</v>
      </c>
      <c r="F217" s="165">
        <v>45503</v>
      </c>
      <c r="G217" s="260" t="s">
        <v>132</v>
      </c>
      <c r="H217" s="260" t="s">
        <v>132</v>
      </c>
      <c r="I217" s="140" t="s">
        <v>560</v>
      </c>
    </row>
    <row r="218" spans="1:9">
      <c r="A218" s="165">
        <v>45504</v>
      </c>
      <c r="B218" s="12" t="s">
        <v>540</v>
      </c>
      <c r="C218" s="140">
        <v>1</v>
      </c>
      <c r="D218" s="140" t="s">
        <v>107</v>
      </c>
      <c r="F218" s="165">
        <v>45504</v>
      </c>
      <c r="G218" s="140" t="s">
        <v>557</v>
      </c>
      <c r="H218" s="140">
        <v>1</v>
      </c>
      <c r="I218" s="140" t="s">
        <v>107</v>
      </c>
    </row>
    <row r="219" spans="1:9">
      <c r="A219" s="165">
        <v>45505</v>
      </c>
      <c r="B219" s="12" t="s">
        <v>540</v>
      </c>
      <c r="C219" s="140">
        <v>1</v>
      </c>
      <c r="D219" s="140" t="s">
        <v>107</v>
      </c>
      <c r="F219" s="165">
        <v>45505</v>
      </c>
      <c r="G219" s="260" t="s">
        <v>132</v>
      </c>
      <c r="H219" s="260" t="s">
        <v>132</v>
      </c>
      <c r="I219" s="140" t="s">
        <v>560</v>
      </c>
    </row>
    <row r="220" spans="1:9">
      <c r="A220" s="165">
        <v>45506</v>
      </c>
      <c r="B220" s="12" t="s">
        <v>540</v>
      </c>
      <c r="C220" s="140">
        <v>1</v>
      </c>
      <c r="D220" s="140" t="s">
        <v>107</v>
      </c>
      <c r="F220" s="165">
        <v>45506</v>
      </c>
      <c r="G220" s="140" t="s">
        <v>557</v>
      </c>
      <c r="H220" s="140">
        <v>1</v>
      </c>
      <c r="I220" s="140" t="s">
        <v>107</v>
      </c>
    </row>
    <row r="221" spans="1:9">
      <c r="A221" s="165">
        <v>45507</v>
      </c>
      <c r="B221" s="12" t="s">
        <v>540</v>
      </c>
      <c r="C221" s="140">
        <v>1</v>
      </c>
      <c r="D221" s="140" t="s">
        <v>107</v>
      </c>
      <c r="F221" s="165">
        <v>45507</v>
      </c>
      <c r="G221" s="260" t="s">
        <v>132</v>
      </c>
      <c r="H221" s="260" t="s">
        <v>132</v>
      </c>
      <c r="I221" s="140" t="s">
        <v>561</v>
      </c>
    </row>
    <row r="222" spans="1:9">
      <c r="A222" s="165">
        <v>45508</v>
      </c>
      <c r="B222" s="140"/>
      <c r="C222" s="140"/>
      <c r="D222" s="140"/>
      <c r="F222" s="165">
        <v>45508</v>
      </c>
      <c r="G222" s="140"/>
      <c r="H222" s="86"/>
      <c r="I222" s="86"/>
    </row>
    <row r="223" spans="1:9">
      <c r="A223" s="165">
        <v>45509</v>
      </c>
      <c r="B223" s="140"/>
      <c r="C223" s="140"/>
      <c r="D223" s="140"/>
      <c r="F223" s="165">
        <v>45509</v>
      </c>
      <c r="G223" s="140"/>
      <c r="H223" s="86"/>
      <c r="I223" s="86"/>
    </row>
    <row r="224" spans="1:9">
      <c r="A224" s="165">
        <v>45510</v>
      </c>
      <c r="B224" s="140"/>
      <c r="C224" s="140"/>
      <c r="D224" s="140"/>
      <c r="F224" s="165">
        <v>45510</v>
      </c>
      <c r="G224" s="140"/>
      <c r="H224" s="86"/>
      <c r="I224" s="86"/>
    </row>
    <row r="225" spans="1:9">
      <c r="A225" s="165">
        <v>45511</v>
      </c>
      <c r="B225" s="140"/>
      <c r="C225" s="140"/>
      <c r="D225" s="140"/>
      <c r="F225" s="165">
        <v>45511</v>
      </c>
      <c r="G225" s="140"/>
      <c r="H225" s="86"/>
      <c r="I225" s="86"/>
    </row>
    <row r="226" spans="1:9">
      <c r="A226" s="165">
        <v>45512</v>
      </c>
      <c r="B226" s="140"/>
      <c r="C226" s="140"/>
      <c r="D226" s="140"/>
      <c r="F226" s="165">
        <v>45512</v>
      </c>
      <c r="G226" s="140"/>
      <c r="H226" s="86"/>
      <c r="I226" s="86"/>
    </row>
    <row r="227" spans="1:9">
      <c r="A227" s="165">
        <v>45513</v>
      </c>
      <c r="B227" s="140"/>
      <c r="C227" s="140"/>
      <c r="D227" s="140"/>
      <c r="F227" s="165">
        <v>45513</v>
      </c>
      <c r="G227" s="140"/>
      <c r="H227" s="86"/>
      <c r="I227" s="86"/>
    </row>
    <row r="228" spans="1:9">
      <c r="A228" s="165">
        <v>45514</v>
      </c>
      <c r="B228" s="140"/>
      <c r="C228" s="140"/>
      <c r="D228" s="140"/>
      <c r="F228" s="165">
        <v>45514</v>
      </c>
      <c r="G228" s="140"/>
      <c r="H228" s="86"/>
      <c r="I228" s="86"/>
    </row>
    <row r="229" spans="1:9">
      <c r="A229" s="165">
        <v>45515</v>
      </c>
      <c r="B229" s="140"/>
      <c r="C229" s="140"/>
      <c r="D229" s="140"/>
      <c r="F229" s="165">
        <v>45515</v>
      </c>
      <c r="G229" s="140"/>
      <c r="H229" s="86"/>
      <c r="I229" s="86"/>
    </row>
    <row r="230" spans="1:9">
      <c r="A230" s="165">
        <v>45516</v>
      </c>
      <c r="B230" s="140"/>
      <c r="C230" s="140"/>
      <c r="D230" s="140"/>
      <c r="F230" s="165">
        <v>45516</v>
      </c>
      <c r="G230" s="140"/>
      <c r="H230" s="86"/>
      <c r="I230" s="86"/>
    </row>
    <row r="231" spans="1:9">
      <c r="A231" s="165">
        <v>45517</v>
      </c>
      <c r="B231" s="140"/>
      <c r="C231" s="140"/>
      <c r="D231" s="140"/>
      <c r="F231" s="165">
        <v>45517</v>
      </c>
      <c r="G231" s="140"/>
      <c r="H231" s="86"/>
      <c r="I231" s="86"/>
    </row>
    <row r="232" spans="1:9">
      <c r="A232" s="165">
        <v>45518</v>
      </c>
      <c r="B232" s="140"/>
      <c r="C232" s="140"/>
      <c r="D232" s="140"/>
      <c r="F232" s="165">
        <v>45518</v>
      </c>
      <c r="G232" s="140"/>
      <c r="H232" s="86"/>
      <c r="I232" s="86"/>
    </row>
    <row r="233" spans="1:9">
      <c r="A233" s="165">
        <v>45519</v>
      </c>
      <c r="B233" s="140"/>
      <c r="C233" s="140"/>
      <c r="D233" s="140"/>
      <c r="F233" s="165">
        <v>45519</v>
      </c>
      <c r="G233" s="140"/>
      <c r="H233" s="86"/>
      <c r="I233" s="86"/>
    </row>
    <row r="234" spans="1:9">
      <c r="A234" s="165">
        <v>45520</v>
      </c>
      <c r="B234" s="140"/>
      <c r="C234" s="140"/>
      <c r="D234" s="140"/>
      <c r="F234" s="165">
        <v>45520</v>
      </c>
      <c r="G234" s="140"/>
      <c r="H234" s="86"/>
      <c r="I234" s="86"/>
    </row>
    <row r="235" spans="1:9">
      <c r="A235" s="165">
        <v>45521</v>
      </c>
      <c r="B235" s="140"/>
      <c r="C235" s="140"/>
      <c r="D235" s="140"/>
      <c r="F235" s="165">
        <v>45521</v>
      </c>
      <c r="G235" s="140"/>
      <c r="H235" s="86"/>
      <c r="I235" s="86"/>
    </row>
    <row r="236" spans="1:9">
      <c r="A236" s="165">
        <v>45522</v>
      </c>
      <c r="B236" s="140"/>
      <c r="C236" s="140"/>
      <c r="D236" s="140"/>
      <c r="F236" s="165">
        <v>45522</v>
      </c>
      <c r="G236" s="140"/>
      <c r="H236" s="86"/>
      <c r="I236" s="86"/>
    </row>
    <row r="237" spans="1:9">
      <c r="A237" s="165">
        <v>45523</v>
      </c>
      <c r="B237" s="140"/>
      <c r="C237" s="140"/>
      <c r="D237" s="140"/>
      <c r="F237" s="165">
        <v>45523</v>
      </c>
      <c r="G237" s="140"/>
      <c r="H237" s="86"/>
      <c r="I237" s="86"/>
    </row>
    <row r="238" spans="1:9">
      <c r="A238" s="165">
        <v>45524</v>
      </c>
      <c r="B238" s="140"/>
      <c r="C238" s="140"/>
      <c r="D238" s="140"/>
      <c r="F238" s="165">
        <v>45524</v>
      </c>
      <c r="G238" s="140"/>
      <c r="H238" s="86"/>
      <c r="I238" s="86"/>
    </row>
    <row r="239" spans="1:9">
      <c r="A239" s="165">
        <v>45525</v>
      </c>
      <c r="B239" s="140"/>
      <c r="C239" s="140"/>
      <c r="D239" s="140"/>
      <c r="F239" s="165">
        <v>45525</v>
      </c>
      <c r="G239" s="140"/>
      <c r="H239" s="86"/>
      <c r="I239" s="86"/>
    </row>
    <row r="240" spans="1:9">
      <c r="A240" s="165">
        <v>45526</v>
      </c>
      <c r="B240" s="140"/>
      <c r="C240" s="140"/>
      <c r="D240" s="140"/>
      <c r="F240" s="165">
        <v>45526</v>
      </c>
      <c r="G240" s="140"/>
      <c r="H240" s="86"/>
      <c r="I240" s="86"/>
    </row>
    <row r="241" spans="1:9">
      <c r="A241" s="165">
        <v>45527</v>
      </c>
      <c r="B241" s="140"/>
      <c r="C241" s="140"/>
      <c r="D241" s="140"/>
      <c r="F241" s="165">
        <v>45527</v>
      </c>
      <c r="G241" s="140"/>
      <c r="H241" s="86"/>
      <c r="I241" s="86"/>
    </row>
    <row r="242" spans="1:9">
      <c r="A242" s="165">
        <v>45528</v>
      </c>
      <c r="B242" s="140"/>
      <c r="C242" s="140"/>
      <c r="D242" s="140"/>
      <c r="F242" s="165">
        <v>45528</v>
      </c>
      <c r="G242" s="140"/>
      <c r="H242" s="86"/>
      <c r="I242" s="86"/>
    </row>
    <row r="243" spans="1:9">
      <c r="A243" s="165">
        <v>45529</v>
      </c>
      <c r="B243" s="140"/>
      <c r="C243" s="140"/>
      <c r="D243" s="140"/>
      <c r="F243" s="165">
        <v>45529</v>
      </c>
      <c r="G243" s="140"/>
      <c r="H243" s="86"/>
      <c r="I243" s="86"/>
    </row>
    <row r="244" spans="1:9">
      <c r="A244" s="165">
        <v>45530</v>
      </c>
      <c r="B244" s="140"/>
      <c r="C244" s="140"/>
      <c r="D244" s="140"/>
      <c r="F244" s="165">
        <v>45530</v>
      </c>
      <c r="G244" s="140"/>
      <c r="H244" s="86"/>
      <c r="I244" s="86"/>
    </row>
  </sheetData>
  <mergeCells count="3">
    <mergeCell ref="B1:D1"/>
    <mergeCell ref="G1:I1"/>
    <mergeCell ref="J65:K65"/>
  </mergeCells>
  <conditionalFormatting sqref="G1:I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{14A94FD6-96DE-40CA-ABDE-7AD3BB2CC55E}</x14:id>
        </ext>
      </extLst>
    </cfRule>
  </conditionalFormatting>
  <conditionalFormatting sqref="B1:D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{3CFCE477-C348-485D-BDA3-6236399E3B62}</x14:id>
        </ext>
      </extLst>
    </cfRule>
  </conditionalFormatting>
  <hyperlinks>
    <hyperlink ref="Q8" r:id="rId1" xr:uid="{EAE85DEA-8583-4D6E-9007-880F13DB93F1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A94FD6-96DE-40CA-ABDE-7AD3BB2CC5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G1:I1</xm:sqref>
        </x14:conditionalFormatting>
        <x14:conditionalFormatting xmlns:xm="http://schemas.microsoft.com/office/excel/2006/main">
          <x14:cfRule type="dataBar" id="{3CFCE477-C348-485D-BDA3-6236399E3B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Habits</vt:lpstr>
      <vt:lpstr>2024 Habits</vt:lpstr>
      <vt:lpstr>Books Reading</vt:lpstr>
      <vt:lpstr>Freelance</vt:lpstr>
      <vt:lpstr>Client</vt:lpstr>
      <vt:lpstr>Deliverate Practice</vt:lpstr>
      <vt:lpstr>Workout</vt:lpstr>
      <vt:lpstr>Web Dev</vt:lpstr>
      <vt:lpstr>Assym.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 Balaguer</dc:creator>
  <cp:lastModifiedBy>Balaguer, Ryan</cp:lastModifiedBy>
  <cp:lastPrinted>2023-06-19T05:26:58Z</cp:lastPrinted>
  <dcterms:created xsi:type="dcterms:W3CDTF">2015-06-05T18:17:20Z</dcterms:created>
  <dcterms:modified xsi:type="dcterms:W3CDTF">2024-08-08T16:46:47Z</dcterms:modified>
</cp:coreProperties>
</file>