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\Reports\Lab7\"/>
    </mc:Choice>
  </mc:AlternateContent>
  <xr:revisionPtr revIDLastSave="0" documentId="13_ncr:1_{D9365664-9FA8-4DAB-B5D5-63FE9DCB63F9}" xr6:coauthVersionLast="47" xr6:coauthVersionMax="47" xr10:uidLastSave="{00000000-0000-0000-0000-000000000000}"/>
  <bookViews>
    <workbookView xWindow="-108" yWindow="-108" windowWidth="23256" windowHeight="12576" xr2:uid="{03B57FD0-5515-461E-B877-C236C53AD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5" i="1" l="1"/>
  <c r="O47" i="1"/>
  <c r="O46" i="1"/>
  <c r="G16" i="1"/>
  <c r="G40" i="1"/>
  <c r="D8" i="1" s="1"/>
  <c r="G32" i="1"/>
  <c r="D7" i="1" s="1"/>
  <c r="G24" i="1"/>
  <c r="D6" i="1" s="1"/>
  <c r="F38" i="1"/>
  <c r="E38" i="1"/>
  <c r="D38" i="1"/>
  <c r="C38" i="1"/>
  <c r="F30" i="1"/>
  <c r="E30" i="1"/>
  <c r="D30" i="1"/>
  <c r="C30" i="1"/>
  <c r="D22" i="1"/>
  <c r="C22" i="1"/>
  <c r="G22" i="1" s="1"/>
  <c r="E6" i="1" s="1"/>
  <c r="D14" i="1"/>
  <c r="E14" i="1"/>
  <c r="F14" i="1"/>
  <c r="C14" i="1"/>
  <c r="D4" i="1"/>
  <c r="M9" i="1"/>
  <c r="O9" i="1" s="1"/>
  <c r="K9" i="1"/>
  <c r="M5" i="1"/>
  <c r="O5" i="1" s="1"/>
  <c r="C5" i="1" s="1"/>
  <c r="M6" i="1"/>
  <c r="O6" i="1" s="1"/>
  <c r="C6" i="1" s="1"/>
  <c r="M7" i="1"/>
  <c r="O7" i="1" s="1"/>
  <c r="C7" i="1" s="1"/>
  <c r="M8" i="1"/>
  <c r="O8" i="1" s="1"/>
  <c r="C8" i="1" s="1"/>
  <c r="K8" i="1"/>
  <c r="K7" i="1"/>
  <c r="K6" i="1"/>
  <c r="K5" i="1"/>
  <c r="M4" i="1"/>
  <c r="O4" i="1" s="1"/>
  <c r="C4" i="1" s="1"/>
  <c r="K4" i="1"/>
  <c r="G14" i="1" l="1"/>
  <c r="G30" i="1"/>
  <c r="E7" i="1" s="1"/>
  <c r="G38" i="1"/>
  <c r="E8" i="1" s="1"/>
  <c r="E4" i="1"/>
</calcChain>
</file>

<file path=xl/sharedStrings.xml><?xml version="1.0" encoding="utf-8"?>
<sst xmlns="http://schemas.openxmlformats.org/spreadsheetml/2006/main" count="81" uniqueCount="36">
  <si>
    <t>6 mil</t>
  </si>
  <si>
    <t>2 wire</t>
  </si>
  <si>
    <t>10 mil</t>
  </si>
  <si>
    <t>Line width</t>
  </si>
  <si>
    <t>Estimate</t>
  </si>
  <si>
    <t>4-wire with 1 A current</t>
  </si>
  <si>
    <t>8 mil</t>
  </si>
  <si>
    <t>20 mil</t>
  </si>
  <si>
    <t>100 mil</t>
  </si>
  <si>
    <t>cm</t>
  </si>
  <si>
    <t>mm</t>
  </si>
  <si>
    <t>mil</t>
  </si>
  <si>
    <t>Squares</t>
  </si>
  <si>
    <t>R</t>
  </si>
  <si>
    <t>R(mohm)</t>
  </si>
  <si>
    <t>m Ohm resistance</t>
  </si>
  <si>
    <t>Width</t>
  </si>
  <si>
    <t>Calculate Sheet resistance</t>
  </si>
  <si>
    <t>http://www.referencedesigner.com/cal/cal_09.php</t>
  </si>
  <si>
    <t>4-wire</t>
  </si>
  <si>
    <t>I</t>
  </si>
  <si>
    <t>2-wire (m Ohm)</t>
  </si>
  <si>
    <t>V (mV)</t>
  </si>
  <si>
    <t>R (m Ohm)</t>
  </si>
  <si>
    <t>Estimate (Safe Margin)</t>
  </si>
  <si>
    <t>NA</t>
  </si>
  <si>
    <t>Ratio</t>
  </si>
  <si>
    <t>Sample 1</t>
  </si>
  <si>
    <t>Sample 2</t>
  </si>
  <si>
    <t>Sample 3</t>
  </si>
  <si>
    <t>Sample 4</t>
  </si>
  <si>
    <t>Method</t>
  </si>
  <si>
    <t>Width (mil)</t>
  </si>
  <si>
    <t>Warm (A)</t>
  </si>
  <si>
    <t>Hot (A)</t>
  </si>
  <si>
    <t>Smoke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</si>
</sst>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2" borderId="1" xfId="0" applyFill="1" applyBorder="1"/>
    <xf numFmtId="0" fontId="0" fillId="2" borderId="0" xfId="0" applyFill="1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ferencedesigner.com/cal/cal_0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AB53-F9F2-4C87-B939-57A8B7084529}">
  <dimension ref="A1:S48"/>
  <sheetViews>
    <sheetView tabSelected="1" topLeftCell="D25" workbookViewId="0">
      <selection activeCell="J44" sqref="J44:O48"/>
    </sheetView>
  </sheetViews>
  <sheetFormatPr defaultRowHeight="14.4" x14ac:dyDescent="0.3"/>
  <cols>
    <col min="2" max="2" width="22.5546875" bestFit="1" customWidth="1"/>
    <col min="3" max="3" width="12" bestFit="1" customWidth="1"/>
    <col min="4" max="4" width="13.77734375" bestFit="1" customWidth="1"/>
    <col min="5" max="5" width="19.77734375" bestFit="1" customWidth="1"/>
    <col min="6" max="6" width="12" bestFit="1" customWidth="1"/>
    <col min="7" max="7" width="9.5546875" bestFit="1" customWidth="1"/>
    <col min="8" max="8" width="15.6640625" bestFit="1" customWidth="1"/>
    <col min="9" max="9" width="22.5546875" bestFit="1" customWidth="1"/>
    <col min="10" max="10" width="9.88671875" bestFit="1" customWidth="1"/>
    <col min="11" max="11" width="19.5546875" bestFit="1" customWidth="1"/>
    <col min="12" max="13" width="12" bestFit="1" customWidth="1"/>
    <col min="14" max="14" width="9.109375" bestFit="1" customWidth="1"/>
    <col min="15" max="15" width="15.6640625" bestFit="1" customWidth="1"/>
    <col min="16" max="16" width="8.21875" bestFit="1" customWidth="1"/>
    <col min="17" max="17" width="6.109375" bestFit="1" customWidth="1"/>
  </cols>
  <sheetData>
    <row r="1" spans="1:19" x14ac:dyDescent="0.3">
      <c r="A1" s="6" t="s">
        <v>18</v>
      </c>
    </row>
    <row r="2" spans="1:19" x14ac:dyDescent="0.3">
      <c r="I2" t="s">
        <v>17</v>
      </c>
      <c r="R2">
        <v>2</v>
      </c>
      <c r="S2">
        <v>1</v>
      </c>
    </row>
    <row r="3" spans="1:19" x14ac:dyDescent="0.3">
      <c r="B3" s="1" t="s">
        <v>3</v>
      </c>
      <c r="C3" s="1" t="s">
        <v>4</v>
      </c>
      <c r="D3" s="1" t="s">
        <v>21</v>
      </c>
      <c r="E3" s="1" t="s">
        <v>5</v>
      </c>
      <c r="I3" s="1" t="s">
        <v>16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14</v>
      </c>
      <c r="O3" s="1" t="s">
        <v>15</v>
      </c>
      <c r="R3">
        <v>4</v>
      </c>
      <c r="S3">
        <v>3</v>
      </c>
    </row>
    <row r="4" spans="1:19" x14ac:dyDescent="0.3">
      <c r="B4" s="1" t="s">
        <v>0</v>
      </c>
      <c r="C4" s="1">
        <f>O4</f>
        <v>82.020997375328079</v>
      </c>
      <c r="D4" s="1">
        <f>G16</f>
        <v>160</v>
      </c>
      <c r="E4" s="1">
        <f>G14</f>
        <v>63.727499999999999</v>
      </c>
      <c r="I4" s="1">
        <v>6</v>
      </c>
      <c r="J4" s="1">
        <v>2.5</v>
      </c>
      <c r="K4" s="1">
        <f t="shared" ref="K4:K9" si="0" xml:space="preserve"> J4*10</f>
        <v>25</v>
      </c>
      <c r="L4" s="1">
        <v>984.25196850393695</v>
      </c>
      <c r="M4" s="1">
        <f>L4/I4</f>
        <v>164.04199475065616</v>
      </c>
      <c r="N4" s="1">
        <v>0.5</v>
      </c>
      <c r="O4" s="1">
        <f>M4*N4</f>
        <v>82.020997375328079</v>
      </c>
    </row>
    <row r="5" spans="1:19" x14ac:dyDescent="0.3">
      <c r="B5" s="4" t="s">
        <v>6</v>
      </c>
      <c r="C5" s="4">
        <f>O5</f>
        <v>61.515748031496059</v>
      </c>
      <c r="D5" s="5"/>
      <c r="E5" s="4"/>
      <c r="I5" s="4">
        <v>8</v>
      </c>
      <c r="J5" s="4">
        <v>2.5</v>
      </c>
      <c r="K5" s="4">
        <f t="shared" si="0"/>
        <v>25</v>
      </c>
      <c r="L5" s="4">
        <v>984.25196850393695</v>
      </c>
      <c r="M5" s="4">
        <f t="shared" ref="M5:M9" si="1">L5/I5</f>
        <v>123.03149606299212</v>
      </c>
      <c r="N5" s="4">
        <v>0.5</v>
      </c>
      <c r="O5" s="4">
        <f t="shared" ref="O5:O9" si="2">M5*N5</f>
        <v>61.515748031496059</v>
      </c>
    </row>
    <row r="6" spans="1:19" x14ac:dyDescent="0.3">
      <c r="B6" s="1" t="s">
        <v>2</v>
      </c>
      <c r="C6" s="1">
        <f>O6</f>
        <v>49.212598425196845</v>
      </c>
      <c r="D6" s="1">
        <f>G24</f>
        <v>135</v>
      </c>
      <c r="E6" s="1">
        <f>G22</f>
        <v>34.375</v>
      </c>
      <c r="I6" s="1">
        <v>10</v>
      </c>
      <c r="J6" s="1">
        <v>2.5</v>
      </c>
      <c r="K6" s="1">
        <f t="shared" si="0"/>
        <v>25</v>
      </c>
      <c r="L6" s="1">
        <v>984.25196850393695</v>
      </c>
      <c r="M6" s="1">
        <f t="shared" si="1"/>
        <v>98.425196850393689</v>
      </c>
      <c r="N6" s="1">
        <v>0.5</v>
      </c>
      <c r="O6" s="1">
        <f t="shared" si="2"/>
        <v>49.212598425196845</v>
      </c>
    </row>
    <row r="7" spans="1:19" x14ac:dyDescent="0.3">
      <c r="B7" s="1" t="s">
        <v>7</v>
      </c>
      <c r="C7" s="1">
        <f>O7</f>
        <v>24.606299212598422</v>
      </c>
      <c r="D7" s="1">
        <f>G32</f>
        <v>117.5</v>
      </c>
      <c r="E7" s="1">
        <f>G30</f>
        <v>16.577500000000001</v>
      </c>
      <c r="I7" s="1">
        <v>20</v>
      </c>
      <c r="J7" s="1">
        <v>2.5</v>
      </c>
      <c r="K7" s="1">
        <f t="shared" si="0"/>
        <v>25</v>
      </c>
      <c r="L7" s="1">
        <v>984.25196850393695</v>
      </c>
      <c r="M7" s="1">
        <f t="shared" si="1"/>
        <v>49.212598425196845</v>
      </c>
      <c r="N7" s="1">
        <v>0.5</v>
      </c>
      <c r="O7" s="1">
        <f t="shared" si="2"/>
        <v>24.606299212598422</v>
      </c>
    </row>
    <row r="8" spans="1:19" x14ac:dyDescent="0.3">
      <c r="B8" s="1" t="s">
        <v>8</v>
      </c>
      <c r="C8" s="1">
        <f>O8</f>
        <v>4.9212598425196852</v>
      </c>
      <c r="D8" s="1">
        <f>G40</f>
        <v>100</v>
      </c>
      <c r="E8" s="1">
        <f>G38</f>
        <v>3.6050000000000004</v>
      </c>
      <c r="I8" s="1">
        <v>100</v>
      </c>
      <c r="J8" s="1">
        <v>2.5</v>
      </c>
      <c r="K8" s="1">
        <f t="shared" si="0"/>
        <v>25</v>
      </c>
      <c r="L8" s="1">
        <v>984.25196850393695</v>
      </c>
      <c r="M8" s="1">
        <f t="shared" si="1"/>
        <v>9.8425196850393704</v>
      </c>
      <c r="N8" s="1">
        <v>0.5</v>
      </c>
      <c r="O8" s="1">
        <f t="shared" si="2"/>
        <v>4.9212598425196852</v>
      </c>
    </row>
    <row r="9" spans="1:19" x14ac:dyDescent="0.3">
      <c r="I9" s="2">
        <v>393.70078740157402</v>
      </c>
      <c r="J9" s="1">
        <v>10</v>
      </c>
      <c r="K9" s="1">
        <f t="shared" si="0"/>
        <v>100</v>
      </c>
      <c r="L9" s="3">
        <v>3937.0078740157401</v>
      </c>
      <c r="M9" s="1">
        <f t="shared" si="1"/>
        <v>10</v>
      </c>
      <c r="N9" s="1">
        <v>0.5</v>
      </c>
      <c r="O9" s="1">
        <f t="shared" si="2"/>
        <v>5</v>
      </c>
    </row>
    <row r="10" spans="1:19" x14ac:dyDescent="0.3">
      <c r="B10" s="1" t="s">
        <v>16</v>
      </c>
      <c r="C10" s="7" t="s">
        <v>0</v>
      </c>
      <c r="D10" s="8"/>
      <c r="E10" s="8"/>
      <c r="F10" s="9"/>
      <c r="G10" s="1" t="s">
        <v>23</v>
      </c>
    </row>
    <row r="11" spans="1:19" x14ac:dyDescent="0.3">
      <c r="A11" t="s">
        <v>31</v>
      </c>
      <c r="B11" s="1" t="s">
        <v>19</v>
      </c>
      <c r="C11" s="1" t="s">
        <v>27</v>
      </c>
      <c r="D11" s="1" t="s">
        <v>28</v>
      </c>
      <c r="E11" s="1" t="s">
        <v>29</v>
      </c>
      <c r="F11" s="1" t="s">
        <v>30</v>
      </c>
      <c r="G11" s="1"/>
    </row>
    <row r="12" spans="1:19" x14ac:dyDescent="0.3">
      <c r="B12" s="1" t="s">
        <v>22</v>
      </c>
      <c r="C12" s="1">
        <v>64.849999999999994</v>
      </c>
      <c r="D12" s="1">
        <v>64.56</v>
      </c>
      <c r="E12" s="1">
        <v>60.19</v>
      </c>
      <c r="F12" s="1">
        <v>65.31</v>
      </c>
      <c r="G12" s="1"/>
    </row>
    <row r="13" spans="1:19" x14ac:dyDescent="0.3">
      <c r="B13" s="1" t="s">
        <v>20</v>
      </c>
      <c r="C13" s="1">
        <v>1</v>
      </c>
      <c r="D13" s="1">
        <v>1</v>
      </c>
      <c r="E13" s="1">
        <v>1</v>
      </c>
      <c r="F13" s="1">
        <v>1</v>
      </c>
      <c r="G13" s="1"/>
    </row>
    <row r="14" spans="1:19" x14ac:dyDescent="0.3">
      <c r="B14" s="1" t="s">
        <v>13</v>
      </c>
      <c r="C14" s="1">
        <f>C12/C13</f>
        <v>64.849999999999994</v>
      </c>
      <c r="D14" s="1">
        <f t="shared" ref="D14:F14" si="3">D12/D13</f>
        <v>64.56</v>
      </c>
      <c r="E14" s="1">
        <f t="shared" si="3"/>
        <v>60.19</v>
      </c>
      <c r="F14" s="1">
        <f t="shared" si="3"/>
        <v>65.31</v>
      </c>
      <c r="G14" s="1">
        <f>(C14+D14+E14+F14)/4</f>
        <v>63.727499999999999</v>
      </c>
    </row>
    <row r="15" spans="1:19" x14ac:dyDescent="0.3">
      <c r="B15" s="1"/>
      <c r="C15" s="1">
        <v>1</v>
      </c>
      <c r="D15" s="1">
        <v>2</v>
      </c>
      <c r="E15" s="1">
        <v>3</v>
      </c>
      <c r="F15" s="1">
        <v>4</v>
      </c>
      <c r="G15" s="1"/>
    </row>
    <row r="16" spans="1:19" x14ac:dyDescent="0.3">
      <c r="A16" t="s">
        <v>31</v>
      </c>
      <c r="B16" s="1" t="s">
        <v>1</v>
      </c>
      <c r="C16" s="1">
        <v>0.16</v>
      </c>
      <c r="D16" s="1">
        <v>0.16</v>
      </c>
      <c r="E16" s="1">
        <v>0.16</v>
      </c>
      <c r="F16" s="1">
        <v>0.16</v>
      </c>
      <c r="G16" s="1">
        <f>((C16+D16+E16+F16)/4)*(1000)</f>
        <v>160</v>
      </c>
    </row>
    <row r="18" spans="1:7" x14ac:dyDescent="0.3">
      <c r="B18" s="1" t="s">
        <v>16</v>
      </c>
      <c r="C18" s="7" t="s">
        <v>2</v>
      </c>
      <c r="D18" s="8"/>
      <c r="E18" s="8"/>
      <c r="F18" s="9"/>
      <c r="G18" s="1" t="s">
        <v>23</v>
      </c>
    </row>
    <row r="19" spans="1:7" x14ac:dyDescent="0.3">
      <c r="A19" t="s">
        <v>31</v>
      </c>
      <c r="B19" s="1" t="s">
        <v>19</v>
      </c>
      <c r="C19" s="1" t="s">
        <v>27</v>
      </c>
      <c r="D19" s="1" t="s">
        <v>28</v>
      </c>
      <c r="E19" s="1"/>
      <c r="F19" s="1"/>
      <c r="G19" s="1"/>
    </row>
    <row r="20" spans="1:7" x14ac:dyDescent="0.3">
      <c r="B20" s="1" t="s">
        <v>22</v>
      </c>
      <c r="C20" s="1">
        <v>34.78</v>
      </c>
      <c r="D20" s="1">
        <v>33.97</v>
      </c>
      <c r="E20" s="1"/>
      <c r="F20" s="1"/>
      <c r="G20" s="1"/>
    </row>
    <row r="21" spans="1:7" x14ac:dyDescent="0.3">
      <c r="B21" s="1" t="s">
        <v>20</v>
      </c>
      <c r="C21" s="1">
        <v>1</v>
      </c>
      <c r="D21" s="1">
        <v>1</v>
      </c>
      <c r="E21" s="1"/>
      <c r="F21" s="1"/>
      <c r="G21" s="1"/>
    </row>
    <row r="22" spans="1:7" x14ac:dyDescent="0.3">
      <c r="B22" s="1" t="s">
        <v>13</v>
      </c>
      <c r="C22" s="1">
        <f>C20/C21</f>
        <v>34.78</v>
      </c>
      <c r="D22" s="1">
        <f t="shared" ref="D22" si="4">D20/D21</f>
        <v>33.97</v>
      </c>
      <c r="E22" s="1"/>
      <c r="F22" s="1"/>
      <c r="G22" s="1">
        <f>(C22+D22+E22+F22)/2</f>
        <v>34.375</v>
      </c>
    </row>
    <row r="23" spans="1:7" x14ac:dyDescent="0.3">
      <c r="B23" s="1"/>
      <c r="C23" s="1">
        <v>1</v>
      </c>
      <c r="D23" s="1">
        <v>2</v>
      </c>
      <c r="E23" s="1"/>
      <c r="F23" s="1"/>
      <c r="G23" s="1"/>
    </row>
    <row r="24" spans="1:7" x14ac:dyDescent="0.3">
      <c r="A24" t="s">
        <v>31</v>
      </c>
      <c r="B24" s="1" t="s">
        <v>1</v>
      </c>
      <c r="C24" s="1">
        <v>0.13</v>
      </c>
      <c r="D24" s="1">
        <v>0.14000000000000001</v>
      </c>
      <c r="E24" s="1"/>
      <c r="F24" s="1"/>
      <c r="G24" s="1">
        <f>((C24+D24+E24+F24)/2)*1000</f>
        <v>135</v>
      </c>
    </row>
    <row r="26" spans="1:7" x14ac:dyDescent="0.3">
      <c r="B26" s="1" t="s">
        <v>16</v>
      </c>
      <c r="C26" s="7" t="s">
        <v>7</v>
      </c>
      <c r="D26" s="8"/>
      <c r="E26" s="8"/>
      <c r="F26" s="9"/>
      <c r="G26" s="1" t="s">
        <v>23</v>
      </c>
    </row>
    <row r="27" spans="1:7" x14ac:dyDescent="0.3">
      <c r="A27" t="s">
        <v>31</v>
      </c>
      <c r="B27" s="1" t="s">
        <v>19</v>
      </c>
      <c r="C27" s="1" t="s">
        <v>27</v>
      </c>
      <c r="D27" s="1" t="s">
        <v>28</v>
      </c>
      <c r="E27" s="1" t="s">
        <v>29</v>
      </c>
      <c r="F27" s="1" t="s">
        <v>30</v>
      </c>
      <c r="G27" s="1"/>
    </row>
    <row r="28" spans="1:7" x14ac:dyDescent="0.3">
      <c r="B28" s="1" t="s">
        <v>22</v>
      </c>
      <c r="C28" s="1">
        <v>16.600000000000001</v>
      </c>
      <c r="D28" s="1">
        <v>16.190000000000001</v>
      </c>
      <c r="E28" s="1">
        <v>16.32</v>
      </c>
      <c r="F28" s="1">
        <v>17.2</v>
      </c>
      <c r="G28" s="1"/>
    </row>
    <row r="29" spans="1:7" x14ac:dyDescent="0.3">
      <c r="B29" s="1" t="s">
        <v>20</v>
      </c>
      <c r="C29" s="1">
        <v>1</v>
      </c>
      <c r="D29" s="1">
        <v>1</v>
      </c>
      <c r="E29" s="1">
        <v>1</v>
      </c>
      <c r="F29" s="1">
        <v>1</v>
      </c>
      <c r="G29" s="1"/>
    </row>
    <row r="30" spans="1:7" x14ac:dyDescent="0.3">
      <c r="B30" s="1" t="s">
        <v>13</v>
      </c>
      <c r="C30" s="1">
        <f>C28/C29</f>
        <v>16.600000000000001</v>
      </c>
      <c r="D30" s="1">
        <f t="shared" ref="D30" si="5">D28/D29</f>
        <v>16.190000000000001</v>
      </c>
      <c r="E30" s="1">
        <f t="shared" ref="E30" si="6">E28/E29</f>
        <v>16.32</v>
      </c>
      <c r="F30" s="1">
        <f t="shared" ref="F30" si="7">F28/F29</f>
        <v>17.2</v>
      </c>
      <c r="G30" s="1">
        <f>(C30+D30+E30+F30)/4</f>
        <v>16.577500000000001</v>
      </c>
    </row>
    <row r="31" spans="1:7" x14ac:dyDescent="0.3">
      <c r="B31" s="1"/>
      <c r="C31" s="1">
        <v>1</v>
      </c>
      <c r="D31" s="1">
        <v>2</v>
      </c>
      <c r="E31" s="1">
        <v>3</v>
      </c>
      <c r="F31" s="1">
        <v>4</v>
      </c>
      <c r="G31" s="1"/>
    </row>
    <row r="32" spans="1:7" x14ac:dyDescent="0.3">
      <c r="A32" t="s">
        <v>31</v>
      </c>
      <c r="B32" s="1" t="s">
        <v>1</v>
      </c>
      <c r="C32" s="1">
        <v>0.11</v>
      </c>
      <c r="D32" s="1">
        <v>0.12</v>
      </c>
      <c r="E32" s="1">
        <v>0.12</v>
      </c>
      <c r="F32" s="1">
        <v>0.12</v>
      </c>
      <c r="G32" s="1">
        <f>((C32+D32+E32+F32)/4)*1000</f>
        <v>117.5</v>
      </c>
    </row>
    <row r="34" spans="1:15" x14ac:dyDescent="0.3">
      <c r="B34" s="1" t="s">
        <v>16</v>
      </c>
      <c r="C34" s="7" t="s">
        <v>8</v>
      </c>
      <c r="D34" s="8"/>
      <c r="E34" s="8"/>
      <c r="F34" s="9"/>
      <c r="G34" s="1" t="s">
        <v>23</v>
      </c>
    </row>
    <row r="35" spans="1:15" x14ac:dyDescent="0.3">
      <c r="A35" t="s">
        <v>31</v>
      </c>
      <c r="B35" s="1" t="s">
        <v>19</v>
      </c>
      <c r="C35" s="1" t="s">
        <v>27</v>
      </c>
      <c r="D35" s="1" t="s">
        <v>28</v>
      </c>
      <c r="E35" s="1" t="s">
        <v>29</v>
      </c>
      <c r="F35" s="1" t="s">
        <v>30</v>
      </c>
      <c r="G35" s="1"/>
    </row>
    <row r="36" spans="1:15" x14ac:dyDescent="0.3">
      <c r="B36" s="1" t="s">
        <v>22</v>
      </c>
      <c r="C36" s="1">
        <v>3.55</v>
      </c>
      <c r="D36" s="1">
        <v>3.44</v>
      </c>
      <c r="E36" s="1">
        <v>3.63</v>
      </c>
      <c r="F36" s="1">
        <v>3.8</v>
      </c>
      <c r="G36" s="1"/>
    </row>
    <row r="37" spans="1:15" x14ac:dyDescent="0.3">
      <c r="B37" s="1" t="s">
        <v>20</v>
      </c>
      <c r="C37" s="1">
        <v>1</v>
      </c>
      <c r="D37" s="1">
        <v>1</v>
      </c>
      <c r="E37" s="1">
        <v>1</v>
      </c>
      <c r="F37" s="1">
        <v>1</v>
      </c>
      <c r="G37" s="1"/>
    </row>
    <row r="38" spans="1:15" x14ac:dyDescent="0.3">
      <c r="B38" s="1" t="s">
        <v>13</v>
      </c>
      <c r="C38" s="1">
        <f>C36/C37</f>
        <v>3.55</v>
      </c>
      <c r="D38" s="1">
        <f t="shared" ref="D38" si="8">D36/D37</f>
        <v>3.44</v>
      </c>
      <c r="E38" s="1">
        <f t="shared" ref="E38" si="9">E36/E37</f>
        <v>3.63</v>
      </c>
      <c r="F38" s="1">
        <f t="shared" ref="F38" si="10">F36/F37</f>
        <v>3.8</v>
      </c>
      <c r="G38" s="1">
        <f>(C38+D38+E38+F38)/4</f>
        <v>3.6050000000000004</v>
      </c>
    </row>
    <row r="39" spans="1:15" x14ac:dyDescent="0.3">
      <c r="B39" s="1"/>
      <c r="C39" s="1">
        <v>1</v>
      </c>
      <c r="D39" s="1">
        <v>2</v>
      </c>
      <c r="E39" s="1">
        <v>3</v>
      </c>
      <c r="F39" s="1">
        <v>4</v>
      </c>
      <c r="G39" s="1"/>
    </row>
    <row r="40" spans="1:15" x14ac:dyDescent="0.3">
      <c r="A40" t="s">
        <v>31</v>
      </c>
      <c r="B40" s="1" t="s">
        <v>1</v>
      </c>
      <c r="C40" s="1">
        <v>0.1</v>
      </c>
      <c r="D40" s="1">
        <v>0.1</v>
      </c>
      <c r="E40" s="1">
        <v>0.1</v>
      </c>
      <c r="F40" s="1">
        <v>0.1</v>
      </c>
      <c r="G40" s="1">
        <f>((C40+D40+E40+F40)/4)*1000</f>
        <v>100</v>
      </c>
    </row>
    <row r="44" spans="1:15" x14ac:dyDescent="0.3">
      <c r="J44" s="1" t="s">
        <v>32</v>
      </c>
      <c r="K44" s="1" t="s">
        <v>24</v>
      </c>
      <c r="L44" s="1" t="s">
        <v>33</v>
      </c>
      <c r="M44" s="1" t="s">
        <v>34</v>
      </c>
      <c r="N44" s="1" t="s">
        <v>35</v>
      </c>
      <c r="O44" s="1" t="s">
        <v>26</v>
      </c>
    </row>
    <row r="45" spans="1:15" x14ac:dyDescent="0.3">
      <c r="J45" s="1">
        <v>6</v>
      </c>
      <c r="K45" s="1">
        <v>1.2195</v>
      </c>
      <c r="L45" s="1">
        <v>2.5</v>
      </c>
      <c r="M45" s="1">
        <v>3.5</v>
      </c>
      <c r="N45" s="1">
        <v>4.5</v>
      </c>
      <c r="O45" s="1">
        <f>N45/K45</f>
        <v>3.6900369003690034</v>
      </c>
    </row>
    <row r="46" spans="1:15" x14ac:dyDescent="0.3">
      <c r="J46" s="1">
        <v>10</v>
      </c>
      <c r="K46" s="1">
        <v>1.9773000000000001</v>
      </c>
      <c r="L46" s="1">
        <v>3.4</v>
      </c>
      <c r="M46" s="1">
        <v>4.75</v>
      </c>
      <c r="N46" s="1">
        <v>6.5</v>
      </c>
      <c r="O46" s="1">
        <f>N46/K46</f>
        <v>3.2873109796186717</v>
      </c>
    </row>
    <row r="47" spans="1:15" x14ac:dyDescent="0.3">
      <c r="J47" s="1">
        <v>20</v>
      </c>
      <c r="K47" s="1">
        <v>3.3226</v>
      </c>
      <c r="L47" s="1">
        <v>6.5</v>
      </c>
      <c r="M47" s="1">
        <v>7.5</v>
      </c>
      <c r="N47" s="1">
        <v>10</v>
      </c>
      <c r="O47" s="1">
        <f>N47/K47</f>
        <v>3.0096912056822971</v>
      </c>
    </row>
    <row r="48" spans="1:15" x14ac:dyDescent="0.3">
      <c r="J48" s="1">
        <v>100</v>
      </c>
      <c r="K48" s="1">
        <v>9.3273299999999999</v>
      </c>
      <c r="L48" s="1" t="s">
        <v>25</v>
      </c>
      <c r="M48" s="1" t="s">
        <v>25</v>
      </c>
      <c r="N48" s="1" t="s">
        <v>25</v>
      </c>
      <c r="O48" s="1"/>
    </row>
  </sheetData>
  <mergeCells count="4">
    <mergeCell ref="C10:F10"/>
    <mergeCell ref="C18:F18"/>
    <mergeCell ref="C26:F26"/>
    <mergeCell ref="C34:F34"/>
  </mergeCells>
  <hyperlinks>
    <hyperlink ref="A1" r:id="rId1" xr:uid="{4ABC4244-22EE-47EB-B923-B43B958AA2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Shah</dc:creator>
  <cp:lastModifiedBy>Rishab Shah</cp:lastModifiedBy>
  <dcterms:created xsi:type="dcterms:W3CDTF">2022-02-14T16:45:24Z</dcterms:created>
  <dcterms:modified xsi:type="dcterms:W3CDTF">2022-02-20T21:51:17Z</dcterms:modified>
</cp:coreProperties>
</file>