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tables/table1.xml" ContentType="application/vnd.openxmlformats-officedocument.spreadsheetml.tab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5.xml" ContentType="application/vnd.ms-office.chartstyle+xml"/>
  <Override PartName="/xl/charts/colors15.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E:\CD\HR Analysis\"/>
    </mc:Choice>
  </mc:AlternateContent>
  <xr:revisionPtr revIDLastSave="0" documentId="13_ncr:1_{521A6829-9CFF-419D-8EEA-295DEED6E903}" xr6:coauthVersionLast="36" xr6:coauthVersionMax="36" xr10:uidLastSave="{00000000-0000-0000-0000-000000000000}"/>
  <bookViews>
    <workbookView xWindow="0" yWindow="0" windowWidth="20490" windowHeight="7545" activeTab="1" xr2:uid="{33FEE82D-8D95-4B8C-A48C-75A728219A3D}"/>
  </bookViews>
  <sheets>
    <sheet name="KPI" sheetId="2" r:id="rId1"/>
    <sheet name="HR Dashboard" sheetId="3" r:id="rId2"/>
    <sheet name="Ratings" sheetId="4" r:id="rId3"/>
    <sheet name="Gender" sheetId="5" r:id="rId4"/>
    <sheet name="Education by Attrition" sheetId="6" r:id="rId5"/>
    <sheet name="Attrition by Job Role" sheetId="7" r:id="rId6"/>
    <sheet name="Dept wise attrition" sheetId="8" r:id="rId7"/>
    <sheet name="Attrition by Age group" sheetId="9" r:id="rId8"/>
    <sheet name="Attrition by Status" sheetId="11" r:id="rId9"/>
    <sheet name="HR Data" sheetId="1" r:id="rId10"/>
  </sheets>
  <definedNames>
    <definedName name="_xlchart.v1.0" hidden="1">'Attrition by Job Role'!$D$5:$D$13</definedName>
    <definedName name="_xlchart.v1.1" hidden="1">'Attrition by Job Role'!$E$5:$E$13</definedName>
    <definedName name="_xlchart.v1.4" hidden="1">'Attrition by Job Role'!$D$5:$D$13</definedName>
    <definedName name="_xlchart.v1.5" hidden="1">'Attrition by Job Role'!$E$5:$E$13</definedName>
    <definedName name="_xlchart.v2.2" hidden="1">'Attrition by Status'!$D$5:$D$7</definedName>
    <definedName name="_xlchart.v2.3" hidden="1">'Attrition by Status'!$E$5:$E$7</definedName>
    <definedName name="_xlchart.v2.6" hidden="1">'Attrition by Status'!$D$5:$D$7</definedName>
    <definedName name="_xlchart.v2.7" hidden="1">'Attrition by Status'!$E$5:$E$7</definedName>
    <definedName name="Slicer_Department">#N/A</definedName>
    <definedName name="Slicer_Education_Field">#N/A</definedName>
    <definedName name="Slicer_Gender2">#N/A</definedName>
    <definedName name="Slicer_Job_Role">#N/A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6" i="11" l="1"/>
  <c r="D7" i="11"/>
  <c r="D5" i="11"/>
  <c r="D7" i="9"/>
  <c r="D9" i="9"/>
  <c r="D10" i="9"/>
  <c r="D8" i="9"/>
  <c r="D6" i="9"/>
  <c r="D6" i="7"/>
  <c r="D7" i="7"/>
  <c r="D8" i="7"/>
  <c r="D9" i="7"/>
  <c r="D10" i="7"/>
  <c r="D11" i="7"/>
  <c r="D12" i="7"/>
  <c r="D13" i="7"/>
  <c r="D5" i="7"/>
  <c r="E13" i="7"/>
  <c r="E6" i="7"/>
  <c r="E5" i="11"/>
  <c r="B10" i="5"/>
  <c r="E7" i="7"/>
  <c r="E7" i="9"/>
  <c r="B6" i="4"/>
  <c r="E8" i="7"/>
  <c r="E9" i="9"/>
  <c r="C9" i="2"/>
  <c r="E9" i="7"/>
  <c r="E6" i="9"/>
  <c r="E6" i="11"/>
  <c r="E5" i="7"/>
  <c r="E10" i="7"/>
  <c r="E7" i="11"/>
  <c r="B9" i="5"/>
  <c r="E11" i="7"/>
  <c r="E8" i="9"/>
  <c r="D9" i="2"/>
  <c r="E12" i="7"/>
  <c r="E10" i="9"/>
  <c r="B9" i="2"/>
  <c r="C9" i="5" l="1"/>
  <c r="C10" i="5"/>
  <c r="C6" i="4"/>
  <c r="B7" i="4"/>
  <c r="C7" i="4" s="1"/>
  <c r="E9" i="2"/>
  <c r="F9" i="2"/>
</calcChain>
</file>

<file path=xl/sharedStrings.xml><?xml version="1.0" encoding="utf-8"?>
<sst xmlns="http://schemas.openxmlformats.org/spreadsheetml/2006/main" count="19226" uniqueCount="1571">
  <si>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</si>
  <si>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</si>
  <si>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</si>
  <si>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</si>
  <si>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</si>
  <si>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</si>
  <si>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</si>
  <si>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</si>
  <si>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</si>
  <si>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</si>
  <si>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</si>
  <si>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</si>
  <si>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</si>
  <si>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</si>
  <si>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</si>
  <si>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</si>
  <si>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</si>
  <si>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</si>
  <si>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</si>
  <si>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</si>
  <si>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</si>
  <si>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</si>
  <si>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</si>
  <si>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</si>
  <si>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</si>
  <si>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</si>
  <si>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</si>
  <si>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</si>
  <si>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</si>
  <si>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</si>
  <si>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</si>
  <si>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</si>
  <si>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</si>
  <si>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</si>
  <si>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</si>
  <si>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</si>
  <si>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</si>
  <si>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</si>
  <si>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</si>
  <si>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</si>
  <si>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</si>
  <si>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</si>
  <si>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</si>
  <si>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</si>
  <si>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</si>
  <si>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</si>
  <si>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</si>
  <si>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</si>
  <si>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</si>
  <si>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</si>
  <si>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</si>
  <si>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</si>
  <si>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</si>
  <si>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</si>
  <si>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</si>
  <si>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</si>
  <si>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</si>
  <si>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</si>
  <si>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</si>
  <si>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</si>
  <si>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</si>
  <si>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</si>
  <si>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</si>
  <si>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</si>
  <si>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</si>
  <si>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</si>
  <si>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</si>
  <si>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</si>
  <si>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</si>
  <si>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</si>
  <si>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</si>
  <si>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</si>
  <si>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</si>
  <si>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</si>
  <si>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</si>
  <si>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</si>
  <si>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</si>
  <si>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</si>
  <si>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</si>
  <si>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</si>
  <si>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</si>
  <si>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</si>
  <si>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</si>
  <si>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</si>
  <si>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</si>
  <si>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</si>
  <si>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</si>
  <si>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</si>
  <si>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</si>
  <si>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</si>
  <si>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</si>
  <si>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</si>
  <si>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</si>
  <si>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</si>
  <si>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</si>
  <si>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</si>
  <si>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</si>
  <si>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</si>
  <si>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</si>
  <si>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</si>
  <si>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</si>
  <si>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</si>
  <si>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</si>
  <si>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</si>
  <si>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</si>
  <si>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</si>
  <si>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</si>
  <si>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</si>
  <si>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</si>
  <si>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</si>
  <si>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</si>
  <si>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</si>
  <si>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</si>
  <si>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</si>
  <si>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</si>
  <si>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</si>
  <si>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</si>
  <si>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</si>
  <si>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</si>
  <si>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</si>
  <si>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</si>
  <si>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</si>
  <si>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</si>
  <si>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</si>
  <si>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</si>
  <si>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</si>
  <si>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</si>
  <si>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</si>
  <si>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</si>
  <si>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</si>
  <si>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</si>
  <si>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</si>
  <si>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</si>
  <si>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</si>
  <si>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</si>
  <si>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</si>
  <si>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</si>
  <si>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</si>
  <si>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</si>
  <si>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</si>
  <si>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</si>
  <si>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</si>
  <si>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</si>
  <si>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</si>
  <si>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</si>
  <si>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</si>
  <si>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</si>
  <si>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</si>
  <si>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</si>
  <si>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</si>
  <si>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</si>
  <si>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</si>
  <si>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</si>
  <si>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</si>
  <si>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</si>
  <si>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</si>
  <si>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</si>
  <si>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</si>
  <si>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</si>
  <si>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</si>
  <si>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</si>
  <si>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</si>
  <si>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</si>
  <si>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</si>
  <si>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</si>
  <si>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</si>
  <si>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</si>
  <si>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</si>
  <si>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</si>
  <si>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</si>
  <si>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</si>
  <si>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</si>
  <si>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</si>
  <si>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</si>
  <si>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</si>
  <si>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</si>
  <si>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</si>
  <si>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</si>
  <si>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</si>
  <si>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</si>
  <si>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</si>
  <si>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</si>
  <si>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</si>
  <si>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</si>
  <si>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</si>
  <si>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</si>
  <si>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</si>
  <si>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</si>
  <si>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</si>
  <si>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</si>
  <si>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</si>
  <si>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</si>
  <si>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</si>
  <si>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</si>
  <si>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</si>
  <si>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</si>
  <si>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</si>
  <si>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</si>
  <si>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</si>
  <si>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</si>
  <si>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</si>
  <si>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</si>
  <si>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</si>
  <si>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</si>
  <si>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</si>
  <si>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</si>
  <si>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</si>
  <si>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</si>
  <si>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</si>
  <si>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</si>
  <si>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</si>
  <si>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</si>
  <si>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</si>
  <si>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</si>
  <si>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</si>
  <si>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</si>
  <si>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</si>
  <si>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</si>
  <si>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</si>
  <si>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</si>
  <si>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</si>
  <si>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</si>
  <si>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</si>
  <si>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</si>
  <si>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</si>
  <si>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</si>
  <si>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</si>
  <si>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</si>
  <si>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</si>
  <si>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</si>
  <si>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</si>
  <si>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</si>
  <si>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</si>
  <si>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</si>
  <si>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</si>
  <si>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</si>
  <si>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</si>
  <si>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</si>
  <si>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</si>
  <si>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</si>
  <si>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</si>
  <si>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</si>
  <si>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</si>
  <si>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</si>
  <si>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</si>
  <si>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</si>
  <si>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</si>
  <si>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</si>
  <si>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</si>
  <si>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</si>
  <si>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</si>
  <si>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</si>
  <si>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</si>
  <si>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</si>
  <si>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</si>
  <si>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</si>
  <si>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</si>
  <si>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</si>
  <si>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</si>
  <si>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</si>
  <si>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</si>
  <si>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</si>
  <si>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</si>
  <si>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</si>
  <si>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</si>
  <si>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</si>
  <si>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</si>
  <si>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</si>
  <si>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</si>
  <si>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</si>
  <si>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</si>
  <si>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</si>
  <si>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</si>
  <si>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</si>
  <si>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</si>
  <si>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</si>
  <si>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</si>
  <si>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</si>
  <si>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</si>
  <si>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</si>
  <si>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</si>
  <si>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</si>
  <si>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</si>
  <si>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</si>
  <si>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</si>
  <si>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</si>
  <si>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</si>
  <si>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</si>
  <si>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</si>
  <si>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</si>
  <si>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</si>
  <si>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</si>
  <si>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</si>
  <si>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</si>
  <si>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</si>
  <si>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</si>
  <si>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</si>
  <si>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</si>
  <si>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</si>
  <si>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</si>
  <si>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</si>
  <si>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</si>
  <si>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</si>
  <si>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</si>
  <si>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</si>
  <si>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</si>
  <si>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</si>
  <si>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</si>
  <si>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</si>
  <si>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</si>
  <si>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</si>
  <si>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</si>
  <si>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</si>
  <si>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</si>
  <si>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</si>
  <si>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</si>
  <si>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</si>
  <si>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</si>
  <si>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</si>
  <si>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</si>
  <si>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</si>
  <si>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</si>
  <si>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</si>
  <si>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</si>
  <si>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</si>
  <si>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</si>
  <si>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</si>
  <si>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</si>
  <si>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</si>
  <si>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</si>
  <si>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</si>
  <si>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</si>
  <si>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</si>
  <si>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</si>
  <si>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</si>
  <si>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</si>
  <si>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</si>
  <si>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</si>
  <si>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</si>
  <si>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</si>
  <si>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</si>
  <si>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</si>
  <si>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</si>
  <si>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</si>
  <si>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</si>
  <si>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</si>
  <si>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</si>
  <si>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</si>
  <si>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</si>
  <si>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</si>
  <si>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</si>
  <si>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</si>
  <si>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</si>
  <si>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</si>
  <si>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</si>
  <si>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</si>
  <si>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</si>
  <si>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</si>
  <si>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</si>
  <si>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</si>
  <si>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</si>
  <si>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</si>
  <si>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</si>
  <si>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</si>
  <si>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</si>
  <si>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</si>
  <si>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</si>
  <si>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</si>
  <si>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</si>
  <si>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</si>
  <si>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</si>
  <si>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</si>
  <si>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</si>
  <si>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</si>
  <si>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</si>
  <si>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</si>
  <si>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</si>
  <si>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</si>
  <si>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</si>
  <si>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</si>
  <si>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</si>
  <si>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</si>
  <si>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</si>
  <si>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</si>
  <si>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</si>
  <si>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</si>
  <si>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</si>
  <si>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</si>
  <si>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</si>
  <si>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</si>
  <si>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</si>
  <si>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</si>
  <si>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</si>
  <si>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</si>
  <si>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</si>
  <si>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</si>
  <si>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</si>
  <si>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</si>
  <si>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</si>
  <si>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</si>
  <si>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</si>
  <si>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</si>
  <si>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</si>
  <si>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</si>
  <si>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</si>
  <si>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</si>
  <si>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</si>
  <si>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</si>
  <si>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</si>
  <si>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</si>
  <si>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</si>
  <si>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</si>
  <si>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</si>
  <si>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</si>
  <si>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</si>
  <si>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</si>
  <si>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</si>
  <si>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</si>
  <si>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</si>
  <si>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</si>
  <si>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</si>
  <si>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</si>
  <si>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</si>
  <si>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</si>
  <si>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</si>
  <si>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</si>
  <si>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</si>
  <si>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</si>
  <si>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</si>
  <si>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</si>
  <si>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</si>
  <si>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</si>
  <si>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</si>
  <si>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</si>
  <si>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</si>
  <si>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</si>
  <si>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</si>
  <si>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</si>
  <si>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</si>
  <si>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</si>
  <si>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</si>
  <si>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</si>
  <si>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</si>
  <si>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</si>
  <si>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</si>
  <si>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</si>
  <si>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</si>
  <si>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</si>
  <si>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</si>
  <si>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</si>
  <si>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</si>
  <si>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</si>
  <si>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</si>
  <si>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</si>
  <si>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</si>
  <si>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</si>
  <si>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</si>
  <si>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</si>
  <si>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</si>
  <si>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</si>
  <si>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</si>
  <si>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</si>
  <si>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</si>
  <si>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</si>
  <si>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</si>
  <si>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</si>
  <si>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</si>
  <si>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</si>
  <si>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</si>
  <si>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</si>
  <si>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</si>
  <si>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</si>
  <si>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</si>
  <si>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</si>
  <si>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</si>
  <si>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</si>
  <si>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</si>
  <si>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</si>
  <si>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</si>
  <si>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</si>
  <si>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</si>
  <si>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</si>
  <si>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</si>
  <si>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</si>
  <si>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</si>
  <si>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</si>
  <si>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</si>
  <si>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</si>
  <si>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</si>
  <si>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</si>
  <si>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</si>
  <si>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</si>
  <si>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</si>
  <si>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</si>
  <si>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</si>
  <si>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</si>
  <si>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</si>
  <si>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</si>
  <si>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</si>
  <si>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</si>
  <si>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</si>
  <si>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</si>
  <si>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</si>
  <si>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</si>
  <si>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</si>
  <si>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</si>
  <si>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</si>
  <si>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</si>
  <si>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</si>
  <si>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</si>
  <si>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</si>
  <si>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</si>
  <si>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</si>
  <si>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</si>
  <si>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</si>
  <si>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</si>
  <si>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</si>
  <si>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</si>
  <si>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</si>
  <si>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</si>
  <si>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</si>
  <si>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</si>
  <si>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</si>
  <si>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</si>
  <si>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</si>
  <si>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</si>
  <si>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</si>
  <si>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</si>
  <si>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</si>
  <si>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</si>
  <si>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</si>
  <si>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</si>
  <si>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</si>
  <si>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</si>
  <si>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</si>
  <si>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</si>
  <si>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</si>
  <si>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</si>
  <si>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</si>
  <si>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</si>
  <si>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</si>
  <si>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</si>
  <si>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</si>
  <si>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</si>
  <si>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</si>
  <si>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</si>
  <si>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</si>
  <si>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</si>
  <si>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</si>
  <si>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</si>
  <si>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</si>
  <si>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</si>
  <si>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</si>
  <si>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</si>
  <si>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</si>
  <si>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</si>
  <si>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</si>
  <si>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</si>
  <si>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</si>
  <si>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</si>
  <si>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</si>
  <si>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</si>
  <si>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</si>
  <si>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</si>
  <si>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</si>
  <si>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</si>
  <si>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</si>
  <si>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</si>
  <si>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</si>
  <si>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</si>
  <si>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</si>
  <si>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</si>
  <si>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</si>
  <si>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</si>
  <si>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</si>
  <si>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</si>
  <si>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</si>
  <si>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</si>
  <si>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</si>
  <si>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</si>
  <si>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</si>
  <si>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</si>
  <si>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</si>
  <si>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</si>
  <si>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</si>
  <si>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</si>
  <si>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</si>
  <si>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</si>
  <si>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</si>
  <si>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</si>
  <si>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</si>
  <si>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</si>
  <si>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</si>
  <si>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</si>
  <si>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</si>
  <si>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</si>
  <si>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</si>
  <si>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</si>
  <si>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</si>
  <si>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</si>
  <si>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</si>
  <si>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</si>
  <si>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</si>
  <si>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</si>
  <si>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</si>
  <si>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</si>
  <si>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</si>
  <si>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</si>
  <si>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</si>
  <si>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</si>
  <si>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</si>
  <si>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</si>
  <si>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</si>
  <si>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</si>
  <si>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</si>
  <si>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</si>
  <si>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</si>
  <si>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</si>
  <si>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</si>
  <si>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</si>
  <si>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</si>
  <si>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</si>
  <si>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</si>
  <si>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</si>
  <si>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</si>
  <si>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</si>
  <si>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</si>
  <si>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</si>
  <si>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</si>
  <si>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</si>
  <si>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</si>
  <si>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</si>
  <si>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</si>
  <si>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</si>
  <si>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</si>
  <si>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</si>
  <si>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</si>
  <si>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</si>
  <si>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</si>
  <si>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</si>
  <si>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</si>
  <si>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</si>
  <si>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</si>
  <si>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</si>
  <si>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</si>
  <si>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</si>
  <si>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</si>
  <si>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</si>
  <si>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</si>
  <si>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</si>
  <si>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</si>
  <si>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</si>
  <si>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</si>
  <si>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</si>
  <si>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</si>
  <si>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</si>
  <si>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</si>
  <si>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</si>
  <si>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</si>
  <si>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</si>
  <si>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</si>
  <si>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</si>
  <si>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</si>
  <si>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</si>
  <si>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</si>
  <si>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</si>
  <si>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</si>
  <si>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</si>
  <si>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</si>
  <si>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</si>
  <si>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</si>
  <si>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</si>
  <si>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</si>
  <si>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</si>
  <si>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</si>
  <si>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</si>
  <si>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</si>
  <si>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</si>
  <si>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</si>
  <si>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</si>
  <si>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</si>
  <si>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</si>
  <si>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</si>
  <si>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</si>
  <si>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</si>
  <si>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</si>
  <si>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</si>
  <si>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</si>
  <si>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</si>
  <si>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</si>
  <si>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</si>
  <si>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</si>
  <si>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</si>
  <si>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</si>
  <si>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</si>
  <si>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</si>
  <si>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</si>
  <si>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</si>
  <si>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</si>
  <si>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</si>
  <si>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</si>
  <si>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</si>
  <si>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</si>
  <si>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</si>
  <si>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</si>
  <si>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</si>
  <si>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</si>
  <si>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</si>
  <si>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</si>
  <si>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</si>
  <si>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</si>
  <si>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</si>
  <si>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</si>
  <si>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</si>
  <si>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</si>
  <si>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</si>
  <si>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</si>
  <si>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</si>
  <si>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</si>
  <si>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</si>
  <si>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</si>
  <si>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</si>
  <si>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</si>
  <si>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</si>
  <si>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</si>
  <si>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</si>
  <si>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</si>
  <si>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</si>
  <si>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</si>
  <si>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</si>
  <si>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</si>
  <si>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</si>
  <si>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</si>
  <si>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</si>
  <si>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</si>
  <si>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</si>
  <si>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</si>
  <si>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</si>
  <si>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</si>
  <si>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</si>
  <si>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</si>
  <si>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</si>
  <si>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</si>
  <si>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</si>
  <si>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</si>
  <si>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</si>
  <si>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</si>
  <si>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</si>
  <si>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</si>
  <si>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</si>
  <si>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</si>
  <si>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</si>
  <si>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</si>
  <si>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</si>
  <si>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</si>
  <si>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</si>
  <si>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</si>
  <si>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</si>
  <si>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</si>
  <si>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</si>
  <si>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</si>
  <si>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</si>
  <si>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</si>
  <si>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</si>
  <si>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</si>
  <si>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</si>
  <si>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</si>
  <si>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</si>
  <si>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</si>
  <si>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</si>
  <si>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</si>
  <si>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</si>
  <si>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</si>
  <si>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</si>
  <si>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</si>
  <si>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</si>
  <si>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</si>
  <si>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</si>
  <si>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</si>
  <si>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</si>
  <si>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</si>
  <si>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</si>
  <si>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</si>
  <si>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</si>
  <si>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</si>
  <si>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</si>
  <si>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</si>
  <si>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</si>
  <si>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</si>
  <si>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</si>
  <si>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</si>
  <si>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</si>
  <si>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</si>
  <si>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</si>
  <si>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</si>
  <si>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</si>
  <si>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</si>
  <si>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</si>
  <si>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</si>
  <si>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</si>
  <si>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</si>
  <si>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</si>
  <si>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</si>
  <si>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</si>
  <si>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</si>
  <si>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</si>
  <si>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</si>
  <si>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</si>
  <si>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</si>
  <si>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</si>
  <si>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</si>
  <si>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</si>
  <si>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</si>
  <si>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</si>
  <si>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</si>
  <si>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</si>
  <si>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</si>
  <si>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</si>
  <si>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</si>
  <si>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</si>
  <si>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</si>
  <si>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</si>
  <si>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</si>
  <si>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</si>
  <si>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</si>
  <si>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</si>
  <si>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</si>
  <si>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</si>
  <si>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</si>
  <si>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</si>
  <si>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</si>
  <si>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</si>
  <si>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</si>
  <si>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</si>
  <si>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</si>
  <si>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</si>
  <si>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</si>
  <si>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</si>
  <si>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</si>
  <si>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</si>
  <si>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</si>
  <si>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</si>
  <si>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</si>
  <si>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</si>
  <si>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</si>
  <si>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</si>
  <si>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</si>
  <si>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</si>
  <si>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</si>
  <si>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</si>
  <si>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</si>
  <si>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</si>
  <si>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</si>
  <si>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</si>
  <si>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</si>
  <si>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</si>
  <si>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</si>
  <si>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</si>
  <si>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</si>
  <si>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</si>
  <si>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</si>
  <si>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</si>
  <si>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</si>
  <si>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</si>
  <si>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</si>
  <si>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</si>
  <si>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</si>
  <si>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</si>
  <si>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</si>
  <si>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</si>
  <si>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</si>
  <si>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</si>
  <si>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</si>
  <si>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</si>
  <si>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</si>
  <si>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</si>
  <si>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</si>
  <si>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</si>
  <si>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</si>
  <si>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</si>
  <si>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</si>
  <si>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</si>
  <si>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</si>
  <si>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</si>
  <si>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</si>
  <si>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</si>
  <si>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</si>
  <si>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</si>
  <si>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</si>
  <si>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</si>
  <si>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</si>
  <si>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</si>
  <si>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</si>
  <si>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</si>
  <si>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</si>
  <si>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</si>
  <si>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</si>
  <si>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</si>
  <si>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</si>
  <si>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</si>
  <si>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</si>
  <si>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</si>
  <si>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</si>
  <si>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</si>
  <si>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</si>
  <si>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</si>
  <si>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</si>
  <si>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</si>
  <si>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</si>
  <si>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</si>
  <si>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</si>
  <si>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</si>
  <si>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</si>
  <si>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</si>
  <si>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</si>
  <si>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</si>
  <si>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</si>
  <si>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</si>
  <si>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</si>
  <si>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</si>
  <si>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</si>
  <si>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</si>
  <si>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</si>
  <si>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</si>
  <si>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</si>
  <si>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</si>
  <si>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</si>
  <si>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</si>
  <si>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</si>
  <si>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</si>
  <si>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</si>
  <si>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</si>
  <si>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</si>
  <si>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</si>
  <si>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</si>
  <si>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</si>
  <si>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</si>
  <si>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</si>
  <si>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</si>
  <si>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</si>
  <si>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</si>
  <si>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</si>
  <si>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</si>
  <si>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</si>
  <si>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</si>
  <si>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</si>
  <si>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</si>
  <si>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</si>
  <si>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</si>
  <si>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</si>
  <si>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</si>
  <si>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</si>
  <si>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</si>
  <si>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</si>
  <si>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</si>
  <si>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</si>
  <si>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</si>
  <si>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</si>
  <si>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</si>
  <si>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</si>
  <si>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</si>
  <si>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</si>
  <si>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</si>
  <si>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</si>
  <si>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</si>
  <si>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</si>
  <si>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</si>
  <si>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</si>
  <si>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</si>
  <si>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</si>
  <si>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</si>
  <si>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</si>
  <si>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</si>
  <si>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</si>
  <si>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</si>
  <si>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</si>
  <si>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</si>
  <si>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</si>
  <si>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</si>
  <si>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</si>
  <si>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</si>
  <si>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</si>
  <si>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</si>
  <si>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</si>
  <si>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</si>
  <si>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</si>
  <si>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</si>
  <si>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</si>
  <si>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</si>
  <si>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</si>
  <si>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</si>
  <si>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</si>
  <si>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</si>
  <si>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</si>
  <si>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</si>
  <si>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</si>
  <si>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</si>
  <si>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</si>
  <si>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</si>
  <si>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</si>
  <si>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</si>
  <si>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</si>
  <si>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</si>
  <si>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</si>
  <si>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</si>
  <si>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</si>
  <si>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</si>
  <si>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</si>
  <si>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</si>
  <si>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</si>
  <si>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</si>
  <si>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</si>
  <si>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</si>
  <si>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</si>
  <si>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</si>
  <si>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</si>
  <si>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</si>
  <si>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</si>
  <si>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</si>
  <si>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</si>
  <si>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</si>
  <si>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</si>
  <si>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</si>
  <si>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</si>
  <si>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</si>
  <si>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</si>
  <si>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</si>
  <si>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</si>
  <si>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</si>
  <si>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</si>
  <si>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</si>
  <si>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</si>
  <si>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</si>
  <si>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</si>
  <si>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</si>
  <si>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</si>
  <si>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</si>
  <si>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</si>
  <si>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</si>
  <si>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</si>
  <si>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</si>
  <si>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</si>
  <si>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</si>
  <si>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</si>
  <si>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</si>
  <si>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</si>
  <si>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</si>
  <si>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</si>
  <si>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</si>
  <si>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</si>
  <si>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</si>
  <si>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</si>
  <si>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</si>
  <si>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</si>
  <si>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</si>
  <si>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</si>
  <si>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</si>
  <si>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</si>
  <si>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</si>
  <si>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</si>
  <si>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</si>
  <si>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</si>
  <si>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</si>
  <si>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</si>
  <si>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</si>
  <si>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</si>
  <si>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</si>
  <si>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</si>
  <si>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</si>
  <si>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</si>
  <si>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</si>
  <si>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</si>
  <si>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</si>
  <si>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</si>
  <si>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</si>
  <si>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</si>
  <si>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</si>
  <si>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</si>
  <si>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</si>
  <si>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</si>
  <si>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</si>
  <si>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</si>
  <si>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</si>
  <si>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</si>
  <si>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</si>
  <si>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</si>
  <si>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</si>
  <si>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</si>
  <si>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</si>
  <si>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</si>
  <si>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</si>
  <si>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</si>
  <si>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</si>
  <si>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</si>
  <si>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</si>
  <si>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</si>
  <si>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</si>
  <si>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</si>
  <si>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</si>
  <si>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</si>
  <si>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</si>
  <si>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</si>
  <si>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</si>
  <si>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</si>
  <si>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</si>
  <si>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</si>
  <si>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</si>
  <si>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</si>
  <si>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</si>
  <si>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</si>
  <si>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</si>
  <si>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</si>
  <si>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</si>
  <si>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</si>
  <si>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</si>
  <si>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</si>
  <si>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</si>
  <si>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</si>
  <si>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</si>
  <si>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</si>
  <si>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</si>
  <si>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</si>
  <si>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</si>
  <si>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</si>
  <si>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</si>
  <si>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</si>
  <si>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</si>
  <si>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</si>
  <si>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</si>
  <si>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</si>
  <si>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</si>
  <si>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</si>
  <si>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</si>
  <si>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</si>
  <si>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</si>
  <si>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</si>
  <si>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</si>
  <si>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</si>
  <si>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</si>
  <si>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</si>
  <si>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</si>
  <si>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</si>
  <si>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</si>
  <si>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</si>
  <si>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</si>
  <si>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</si>
  <si>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</si>
  <si>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</si>
  <si>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</si>
  <si>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</si>
  <si>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</si>
  <si>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</si>
  <si>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</si>
  <si>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</si>
  <si>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</si>
  <si>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</si>
  <si>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</si>
  <si>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</si>
  <si>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</si>
  <si>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</si>
  <si>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</si>
  <si>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</si>
  <si>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</si>
  <si>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</si>
  <si>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</si>
  <si>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</si>
  <si>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</si>
  <si>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</si>
  <si>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</si>
  <si>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</si>
  <si>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</si>
  <si>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</si>
  <si>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</si>
  <si>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</si>
  <si>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</si>
  <si>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</si>
  <si>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</si>
  <si>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</si>
  <si>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</si>
  <si>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</si>
  <si>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</si>
  <si>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</si>
  <si>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</si>
  <si>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</si>
  <si>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</si>
  <si>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</si>
  <si>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</si>
  <si>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</si>
  <si>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</si>
  <si>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</si>
  <si>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</si>
  <si>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</si>
  <si>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</si>
  <si>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</si>
  <si>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</si>
  <si>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</si>
  <si>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</si>
  <si>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</si>
  <si>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</si>
  <si>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</si>
  <si>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</si>
  <si>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</si>
  <si>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</si>
  <si>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</si>
  <si>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</si>
  <si>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</si>
  <si>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</si>
  <si>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</si>
  <si>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</si>
  <si>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</si>
  <si>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</si>
  <si>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</si>
  <si>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</si>
  <si>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</si>
  <si>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</si>
  <si>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</si>
  <si>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</si>
  <si>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</si>
  <si>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</si>
  <si>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</si>
  <si>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</si>
  <si>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</si>
  <si>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</si>
  <si>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</si>
  <si>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</si>
  <si>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</si>
  <si>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</si>
  <si>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</si>
  <si>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</si>
  <si>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</si>
  <si>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</si>
  <si>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</si>
  <si>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</si>
  <si>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</si>
  <si>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</si>
  <si>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</si>
  <si>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</si>
  <si>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</si>
  <si>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</si>
  <si>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</si>
  <si>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</si>
  <si>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</si>
  <si>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</si>
  <si>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</si>
  <si>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</si>
  <si>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</si>
  <si>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</si>
  <si>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</si>
  <si>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</si>
  <si>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</si>
  <si>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</si>
  <si>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</si>
  <si>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</si>
  <si>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</si>
  <si>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</si>
  <si>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</si>
  <si>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</si>
  <si>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</si>
  <si>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</si>
  <si>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</si>
  <si>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</si>
  <si>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</si>
  <si>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</si>
  <si>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</si>
  <si>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</si>
  <si>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</si>
  <si>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</si>
  <si>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</si>
  <si>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</si>
  <si>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</si>
  <si>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</si>
  <si>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</si>
  <si>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</si>
  <si>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</si>
  <si>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</si>
  <si>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</si>
  <si>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</si>
  <si>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</si>
  <si>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</si>
  <si>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</si>
  <si>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</si>
  <si>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</si>
  <si>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</si>
  <si>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</si>
  <si>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</si>
  <si>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</si>
  <si>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</si>
  <si>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</si>
  <si>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</si>
  <si>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</si>
  <si>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</si>
  <si>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</si>
  <si>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</si>
  <si>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</si>
  <si>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</si>
  <si>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</si>
  <si>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</si>
  <si>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</si>
  <si>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</si>
  <si>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</si>
  <si>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</si>
  <si>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</si>
  <si>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</si>
  <si>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</si>
  <si>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</si>
  <si>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</si>
  <si>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</si>
  <si>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</si>
  <si>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</si>
  <si>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</si>
  <si>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</si>
  <si>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</si>
  <si>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</si>
  <si>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</si>
  <si>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</si>
  <si>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</si>
  <si>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</si>
  <si>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</si>
  <si>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</si>
  <si>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</si>
  <si>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</si>
  <si>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</si>
  <si>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</si>
  <si>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</si>
  <si>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</si>
  <si>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</si>
  <si>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</si>
  <si>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</si>
  <si>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</si>
  <si>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</si>
  <si>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</si>
  <si>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</si>
  <si>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</si>
  <si>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</si>
  <si>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</si>
  <si>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</si>
  <si>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</si>
  <si>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</si>
  <si>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</si>
  <si>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</si>
  <si>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</si>
  <si>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</si>
  <si>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</si>
  <si>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</si>
  <si>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</si>
  <si>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</si>
  <si>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</si>
  <si>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</si>
  <si>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</si>
  <si>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</si>
  <si>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</si>
  <si>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</si>
  <si>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</si>
  <si>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</si>
  <si>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</si>
  <si>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</si>
  <si>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</si>
  <si>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</si>
  <si>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</si>
  <si>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</si>
  <si>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</si>
  <si>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</si>
  <si>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</si>
  <si>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</si>
  <si>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</si>
  <si>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</si>
  <si>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</si>
  <si>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</si>
  <si>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</si>
  <si>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</si>
  <si>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</si>
  <si>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</si>
  <si>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</si>
  <si>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</si>
  <si>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</si>
  <si>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</si>
  <si>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</si>
  <si>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</si>
  <si>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</si>
  <si>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</si>
  <si>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</si>
  <si>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</si>
  <si>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</si>
  <si>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</si>
  <si>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</si>
  <si>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</si>
  <si>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</si>
  <si>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</si>
  <si>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</si>
  <si>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</si>
  <si>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</si>
  <si>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</si>
  <si>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</si>
  <si>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</si>
  <si>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</si>
  <si>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</si>
  <si>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</si>
  <si>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</si>
  <si>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</si>
  <si>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</si>
  <si>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</si>
  <si>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</si>
  <si>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</si>
  <si>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</si>
  <si>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</si>
  <si>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</si>
  <si>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</si>
  <si>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</si>
  <si>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</si>
  <si>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</si>
  <si>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</si>
  <si>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</si>
  <si>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</si>
  <si>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</si>
  <si>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</si>
  <si>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</si>
  <si>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</si>
  <si>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</si>
  <si>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</si>
  <si>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</si>
  <si>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</si>
  <si>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</si>
  <si>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</si>
  <si>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</si>
  <si>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</si>
  <si>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</si>
  <si>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</si>
  <si>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</si>
  <si>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</si>
  <si>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</si>
  <si>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</si>
  <si>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</si>
  <si>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</si>
  <si>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</si>
  <si>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</si>
  <si>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</si>
  <si>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</si>
  <si>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</si>
  <si>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</si>
  <si>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</si>
  <si>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</si>
  <si>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</si>
  <si>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</si>
  <si>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</si>
  <si>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</si>
  <si>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</si>
  <si>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</si>
  <si>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</si>
  <si>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</si>
  <si>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</si>
  <si>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</si>
  <si>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</si>
  <si>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</si>
  <si>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</si>
  <si>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</si>
  <si>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</si>
  <si>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</si>
  <si>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</si>
  <si>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</si>
  <si>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</si>
  <si>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</si>
  <si>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</si>
  <si>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</si>
  <si>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</si>
  <si>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</si>
  <si>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</si>
  <si>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</si>
  <si>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</si>
  <si>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</si>
  <si>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</si>
  <si>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</si>
  <si>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</si>
  <si>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</si>
  <si>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</si>
  <si>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</si>
  <si>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</si>
  <si>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</si>
  <si>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</si>
  <si>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</si>
  <si>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</si>
  <si>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</si>
  <si>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</si>
  <si>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</si>
  <si>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</si>
  <si>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</si>
  <si>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</si>
  <si>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</si>
  <si>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</si>
  <si>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</si>
  <si>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</si>
  <si>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</si>
  <si>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</si>
  <si>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</si>
  <si>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</si>
  <si>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</si>
  <si>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</si>
  <si>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</si>
  <si>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</si>
  <si>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</si>
  <si>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</si>
  <si>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</si>
  <si>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</si>
  <si>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</si>
  <si>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</si>
  <si>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</si>
  <si>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</si>
  <si>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</si>
  <si>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</si>
  <si>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</si>
  <si>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</si>
  <si>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</si>
  <si>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</si>
  <si>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</si>
  <si>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</si>
  <si>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</si>
  <si>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</si>
  <si>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</si>
  <si>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</si>
  <si>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</si>
  <si>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</si>
  <si>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</si>
  <si>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</si>
  <si>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</si>
  <si>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</si>
  <si>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</si>
  <si>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</si>
  <si>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</si>
  <si>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</si>
  <si>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</si>
  <si>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</si>
  <si>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</si>
  <si>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</si>
  <si>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</si>
  <si>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</si>
  <si>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</si>
  <si>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</si>
  <si>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</si>
  <si>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</si>
  <si>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</si>
  <si>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</si>
  <si>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</si>
  <si>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</si>
  <si>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</si>
  <si>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</si>
  <si>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</si>
  <si>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</si>
  <si>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</si>
  <si>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</si>
  <si>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</si>
  <si>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</si>
  <si>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</si>
  <si>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</si>
  <si>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</si>
  <si>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</si>
  <si>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Total</t>
  </si>
  <si>
    <t>Count of Employee Number</t>
  </si>
  <si>
    <t>Values</t>
  </si>
  <si>
    <t>Sum of CF_attrition count</t>
  </si>
  <si>
    <t>Average of Age</t>
  </si>
  <si>
    <t>Total Employee</t>
  </si>
  <si>
    <t>Attrition Count</t>
  </si>
  <si>
    <t>Average Age</t>
  </si>
  <si>
    <t>Active Employees</t>
  </si>
  <si>
    <t>Attrition Rate</t>
  </si>
  <si>
    <t>Average of Job Satisfaction</t>
  </si>
  <si>
    <t>Rating</t>
  </si>
  <si>
    <t>Balance Rating</t>
  </si>
  <si>
    <t>Grand Total</t>
  </si>
  <si>
    <t>Column1</t>
  </si>
  <si>
    <t>Column2</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</si>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</sst>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1"/>
      <color theme="1"/>
      <name val="Calibri"/>
      <family val="2"/>
      <scheme val="minor"/>
    </font>
    <font>
      <sz val="12"/>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2" fillId="0" borderId="0" xfId="0" applyFont="1"/>
    <xf numFmtId="0" fontId="0" fillId="0" borderId="0" xfId="0" pivotButton="1"/>
    <xf numFmtId="0" fontId="0" fillId="0" borderId="0" xfId="0" applyNumberFormat="1"/>
    <xf numFmtId="164" fontId="0" fillId="0" borderId="0" xfId="0" applyNumberFormat="1"/>
    <xf numFmtId="1" fontId="0" fillId="0" borderId="0" xfId="0" applyNumberFormat="1"/>
    <xf numFmtId="9" fontId="0" fillId="0" borderId="0" xfId="1" applyFont="1"/>
    <xf numFmtId="10" fontId="0" fillId="0" borderId="0" xfId="1" applyNumberFormat="1" applyFont="1"/>
    <xf numFmtId="10" fontId="0" fillId="0" borderId="0" xfId="0" applyNumberFormat="1"/>
  </cellXfs>
  <cellStyles count="2">
    <cellStyle name="Normal" xfId="0" builtinId="0"/>
    <cellStyle name="Percent" xfId="1" builtinId="5"/>
  </cellStyles>
  <dxfs count="18">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fill>
        <patternFill>
          <bgColor theme="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xr9:uid="{00000000-0011-0000-FFFF-FFFF00000000}">
      <tableStyleElement type="headerRow" dxfId="17"/>
      <tableStyleElement type="firstRowStripe" dxfId="16"/>
      <tableStyleElement type="secondRowStripe" dxfId="15"/>
    </tableStyle>
    <tableStyle name="Slicer" pivot="0" table="0" count="4" xr9:uid="{02D29A1D-6B11-4705-8C0D-57CF2DC4E0C8}">
      <tableStyleElement type="wholeTable" dxfId="14"/>
    </tableStyle>
  </tableStyles>
  <colors>
    <mruColors>
      <color rgb="FFBF8F00"/>
    </mruColors>
  </colors>
  <extLst>
    <ext xmlns:x14="http://schemas.microsoft.com/office/spreadsheetml/2009/9/main" uri="{46F421CA-312F-682f-3DD2-61675219B42D}">
      <x14:dxfs count="3">
        <dxf>
          <fill>
            <gradientFill>
              <stop position="0">
                <color theme="8" tint="-0.25098422193060094"/>
              </stop>
              <stop position="1">
                <color theme="0"/>
              </stop>
            </gradientFill>
          </fill>
        </dxf>
        <dxf>
          <font>
            <b/>
            <i val="0"/>
            <color theme="0"/>
            <name val="Comic Sans MS"/>
            <family val="4"/>
            <scheme val="none"/>
          </font>
          <fill>
            <gradientFill>
              <stop position="0">
                <color theme="7" tint="-0.25098422193060094"/>
              </stop>
              <stop position="1">
                <color theme="7" tint="0.40000610370189521"/>
              </stop>
            </gradientFill>
          </fill>
        </dxf>
        <dxf>
          <fill>
            <gradientFill>
              <stop position="0">
                <color theme="8" tint="-0.25098422193060094"/>
              </stop>
              <stop position="1">
                <color theme="0"/>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600491054324942"/>
          <c:y val="0.18759710533772178"/>
          <c:w val="0.43567147147394569"/>
          <c:h val="0.71007720084170267"/>
        </c:manualLayout>
      </c:layout>
      <c:doughnutChart>
        <c:varyColors val="1"/>
        <c:ser>
          <c:idx val="0"/>
          <c:order val="0"/>
          <c:spPr>
            <a:ln>
              <a:noFill/>
            </a:ln>
          </c:spPr>
          <c:dPt>
            <c:idx val="0"/>
            <c:bubble3D val="0"/>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1-DABA-4B67-AEF1-93DFC977E505}"/>
              </c:ext>
            </c:extLst>
          </c:dPt>
          <c:dPt>
            <c:idx val="1"/>
            <c:bubble3D val="0"/>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3-DABA-4B67-AEF1-93DFC977E505}"/>
              </c:ext>
            </c:extLst>
          </c:dPt>
          <c:val>
            <c:numRef>
              <c:f>Ratings!$C$6:$C$7</c:f>
              <c:numCache>
                <c:formatCode>0%</c:formatCode>
                <c:ptCount val="2"/>
                <c:pt idx="0">
                  <c:v>0.65663265306122454</c:v>
                </c:pt>
                <c:pt idx="1">
                  <c:v>0.34336734693877546</c:v>
                </c:pt>
              </c:numCache>
            </c:numRef>
          </c:val>
          <c:extLst>
            <c:ext xmlns:c16="http://schemas.microsoft.com/office/drawing/2014/chart" uri="{C3380CC4-5D6E-409C-BE32-E72D297353CC}">
              <c16:uniqueId val="{00000004-DABA-4B67-AEF1-93DFC977E505}"/>
            </c:ext>
          </c:extLst>
        </c:ser>
        <c:dLbls>
          <c:showLegendKey val="0"/>
          <c:showVal val="0"/>
          <c:showCatName val="0"/>
          <c:showSerName val="0"/>
          <c:showPercent val="0"/>
          <c:showBubbleSize val="0"/>
          <c:showLeaderLines val="1"/>
        </c:dLbls>
        <c:firstSliceAng val="0"/>
        <c:holeSize val="70"/>
      </c:doughnutChart>
      <c:spPr>
        <a:noFill/>
        <a:ln>
          <a:noFill/>
        </a:ln>
        <a:effectLst>
          <a:outerShdw blurRad="50800" dist="50800" dir="5400000" sx="1000" sy="1000" algn="ctr" rotWithShape="0">
            <a:srgbClr val="000000">
              <a:alpha val="43137"/>
            </a:srgbClr>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gradFill>
              <a:ln w="19050">
                <a:noFill/>
              </a:ln>
              <a:effectLst/>
            </c:spPr>
            <c:extLst>
              <c:ext xmlns:c16="http://schemas.microsoft.com/office/drawing/2014/chart" uri="{C3380CC4-5D6E-409C-BE32-E72D297353CC}">
                <c16:uniqueId val="{00000001-1D1C-4D99-8C1F-6496485EE3B6}"/>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1D1C-4D99-8C1F-6496485EE3B6}"/>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1D1C-4D99-8C1F-6496485EE3B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8F0A-4E91-84BE-EF0FF178EBEC}"/>
              </c:ext>
            </c:extLst>
          </c:dPt>
          <c:dPt>
            <c:idx val="1"/>
            <c:bubble3D val="0"/>
            <c:spPr>
              <a:gradFill flip="none" rotWithShape="1">
                <a:gsLst>
                  <a:gs pos="0">
                    <a:schemeClr val="accent5">
                      <a:lumMod val="40000"/>
                      <a:lumOff val="60000"/>
                    </a:schemeClr>
                  </a:gs>
                  <a:gs pos="46000">
                    <a:schemeClr val="accent5">
                      <a:lumMod val="95000"/>
                      <a:lumOff val="5000"/>
                    </a:schemeClr>
                  </a:gs>
                  <a:gs pos="100000">
                    <a:schemeClr val="accent5">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3-8F0A-4E91-84BE-EF0FF178EBE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8F0A-4E91-84BE-EF0FF178EBE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5">
                  <a:lumMod val="40000"/>
                  <a:lumOff val="60000"/>
                </a:schemeClr>
              </a:gs>
              <a:gs pos="46000">
                <a:schemeClr val="accent5">
                  <a:lumMod val="95000"/>
                  <a:lumOff val="5000"/>
                </a:schemeClr>
              </a:gs>
              <a:gs pos="100000">
                <a:schemeClr val="accent5">
                  <a:lumMod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Attrition'!$B$3:$B$4</c:f>
              <c:strCache>
                <c:ptCount val="1"/>
                <c:pt idx="0">
                  <c:v>Total</c:v>
                </c:pt>
              </c:strCache>
            </c:strRef>
          </c:tx>
          <c:spPr>
            <a:gradFill flip="none" rotWithShape="1">
              <a:gsLst>
                <a:gs pos="0">
                  <a:schemeClr val="accent5">
                    <a:lumMod val="40000"/>
                    <a:lumOff val="60000"/>
                  </a:schemeClr>
                </a:gs>
                <a:gs pos="46000">
                  <a:schemeClr val="accent5">
                    <a:lumMod val="95000"/>
                    <a:lumOff val="5000"/>
                  </a:schemeClr>
                </a:gs>
                <a:gs pos="100000">
                  <a:schemeClr val="accent5">
                    <a:lumMod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Attrition'!$A$5:$A$10</c:f>
              <c:strCache>
                <c:ptCount val="5"/>
                <c:pt idx="0">
                  <c:v>Doctoral Degree</c:v>
                </c:pt>
                <c:pt idx="1">
                  <c:v>High School</c:v>
                </c:pt>
                <c:pt idx="2">
                  <c:v>Associates Degree</c:v>
                </c:pt>
                <c:pt idx="3">
                  <c:v>Master's Degree</c:v>
                </c:pt>
                <c:pt idx="4">
                  <c:v>Bachelor's Degree</c:v>
                </c:pt>
              </c:strCache>
            </c:strRef>
          </c:cat>
          <c:val>
            <c:numRef>
              <c:f>'Education by Attrition'!$B$5:$B$10</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322-4B04-8767-608D0A108398}"/>
            </c:ext>
          </c:extLst>
        </c:ser>
        <c:dLbls>
          <c:dLblPos val="outEnd"/>
          <c:showLegendKey val="0"/>
          <c:showVal val="1"/>
          <c:showCatName val="0"/>
          <c:showSerName val="0"/>
          <c:showPercent val="0"/>
          <c:showBubbleSize val="0"/>
        </c:dLbls>
        <c:gapWidth val="75"/>
        <c:axId val="325606319"/>
        <c:axId val="189404799"/>
      </c:barChart>
      <c:catAx>
        <c:axId val="3256063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Comic Sans MS" panose="030F0702030302020204" pitchFamily="66" charset="0"/>
                <a:ea typeface="+mn-ea"/>
                <a:cs typeface="+mn-cs"/>
              </a:defRPr>
            </a:pPr>
            <a:endParaRPr lang="en-US"/>
          </a:p>
        </c:txPr>
        <c:crossAx val="189404799"/>
        <c:crosses val="autoZero"/>
        <c:auto val="1"/>
        <c:lblAlgn val="ctr"/>
        <c:lblOffset val="100"/>
        <c:noMultiLvlLbl val="0"/>
      </c:catAx>
      <c:valAx>
        <c:axId val="189404799"/>
        <c:scaling>
          <c:orientation val="minMax"/>
        </c:scaling>
        <c:delete val="1"/>
        <c:axPos val="b"/>
        <c:numFmt formatCode="General" sourceLinked="1"/>
        <c:majorTickMark val="out"/>
        <c:minorTickMark val="none"/>
        <c:tickLblPos val="nextTo"/>
        <c:crossAx val="325606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Dashboard.xlsx]Dept wise attrition!Dept wise attrition</c:name>
    <c:fmtId val="2"/>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5">
                  <a:lumMod val="40000"/>
                  <a:lumOff val="60000"/>
                </a:schemeClr>
              </a:gs>
              <a:gs pos="46000">
                <a:schemeClr val="accent5">
                  <a:lumMod val="95000"/>
                  <a:lumOff val="5000"/>
                </a:schemeClr>
              </a:gs>
              <a:gs pos="100000">
                <a:schemeClr val="accent5">
                  <a:lumMod val="60000"/>
                </a:schemeClr>
              </a:gs>
            </a:gsLst>
            <a:path path="circle">
              <a:fillToRect l="100000" t="100000"/>
            </a:path>
          </a:gradFill>
          <a:ln w="19050">
            <a:noFill/>
          </a:ln>
          <a:effectLst/>
        </c:spPr>
      </c:pivotFmt>
      <c:pivotFmt>
        <c:idx val="2"/>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w="19050">
            <a:noFill/>
          </a:ln>
          <a:effectLst/>
        </c:spPr>
      </c:pivotFmt>
      <c:pivotFmt>
        <c:idx val="3"/>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w="19050">
            <a:no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w="19050">
            <a:noFill/>
          </a:ln>
          <a:effectLst/>
        </c:spPr>
      </c:pivotFmt>
      <c:pivotFmt>
        <c:idx val="6"/>
        <c:spPr>
          <a:gradFill>
            <a:gsLst>
              <a:gs pos="0">
                <a:schemeClr val="accent5">
                  <a:lumMod val="40000"/>
                  <a:lumOff val="60000"/>
                </a:schemeClr>
              </a:gs>
              <a:gs pos="46000">
                <a:schemeClr val="accent5">
                  <a:lumMod val="95000"/>
                  <a:lumOff val="5000"/>
                </a:schemeClr>
              </a:gs>
              <a:gs pos="100000">
                <a:schemeClr val="accent5">
                  <a:lumMod val="60000"/>
                </a:schemeClr>
              </a:gs>
            </a:gsLst>
            <a:path path="circle">
              <a:fillToRect l="100000" t="100000"/>
            </a:path>
          </a:gradFill>
          <a:ln w="19050">
            <a:noFill/>
          </a:ln>
          <a:effectLst/>
        </c:spPr>
      </c:pivotFmt>
      <c:pivotFmt>
        <c:idx val="7"/>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w="19050">
            <a:noFill/>
          </a:ln>
          <a:effectLst/>
        </c:spPr>
      </c:pivotFmt>
      <c:pivotFmt>
        <c:idx val="8"/>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w="19050">
            <a:noFill/>
          </a:ln>
          <a:effectLst/>
        </c:spPr>
        <c:dLbl>
          <c:idx val="0"/>
          <c:tx>
            <c:rich>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fld id="{E78CC081-3322-45AD-95B8-152BE53F733A}" type="VALUE">
                  <a:rPr lang="en-US" b="1">
                    <a:solidFill>
                      <a:schemeClr val="bg1"/>
                    </a:solidFill>
                  </a:rPr>
                  <a:pPr>
                    <a:defRPr sz="1600"/>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gradFill>
            <a:gsLst>
              <a:gs pos="0">
                <a:schemeClr val="accent5">
                  <a:lumMod val="40000"/>
                  <a:lumOff val="60000"/>
                </a:schemeClr>
              </a:gs>
              <a:gs pos="46000">
                <a:schemeClr val="accent5">
                  <a:lumMod val="95000"/>
                  <a:lumOff val="5000"/>
                </a:schemeClr>
              </a:gs>
              <a:gs pos="100000">
                <a:schemeClr val="accent5">
                  <a:lumMod val="60000"/>
                </a:schemeClr>
              </a:gs>
            </a:gsLst>
            <a:path path="circle">
              <a:fillToRect l="100000" t="100000"/>
            </a:path>
          </a:gradFill>
          <a:ln w="19050">
            <a:noFill/>
          </a:ln>
          <a:effectLst/>
        </c:spPr>
      </c:pivotFmt>
      <c:pivotFmt>
        <c:idx val="11"/>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w="19050">
            <a:noFill/>
          </a:ln>
          <a:effectLst/>
        </c:spPr>
        <c:dLbl>
          <c:idx val="0"/>
          <c:tx>
            <c:rich>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fld id="{4D9DC36D-57B2-4747-BA6E-3F66D0EFF44C}" type="VALUE">
                  <a:rPr lang="en-US" sz="1600" b="1">
                    <a:solidFill>
                      <a:schemeClr val="bg1"/>
                    </a:solidFill>
                  </a:rPr>
                  <a:pPr>
                    <a:defRPr sz="1600"/>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'Dept wise attrition'!$B$3:$B$4</c:f>
              <c:strCache>
                <c:ptCount val="1"/>
                <c:pt idx="0">
                  <c:v>Total</c:v>
                </c:pt>
              </c:strCache>
            </c:strRef>
          </c:tx>
          <c:spPr>
            <a:ln>
              <a:noFill/>
            </a:ln>
          </c:spPr>
          <c:dPt>
            <c:idx val="0"/>
            <c:bubble3D val="0"/>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1-521D-4204-B365-22595AA32CA2}"/>
              </c:ext>
            </c:extLst>
          </c:dPt>
          <c:dPt>
            <c:idx val="1"/>
            <c:bubble3D val="0"/>
            <c:spPr>
              <a:gradFill>
                <a:gsLst>
                  <a:gs pos="0">
                    <a:schemeClr val="accent5">
                      <a:lumMod val="40000"/>
                      <a:lumOff val="60000"/>
                    </a:schemeClr>
                  </a:gs>
                  <a:gs pos="46000">
                    <a:schemeClr val="accent5">
                      <a:lumMod val="95000"/>
                      <a:lumOff val="5000"/>
                    </a:schemeClr>
                  </a:gs>
                  <a:gs pos="100000">
                    <a:schemeClr val="accent5">
                      <a:lumMod val="60000"/>
                    </a:schemeClr>
                  </a:gs>
                </a:gsLst>
                <a:path path="circle">
                  <a:fillToRect l="100000" t="100000"/>
                </a:path>
              </a:gradFill>
              <a:ln w="19050">
                <a:noFill/>
              </a:ln>
              <a:effectLst/>
            </c:spPr>
            <c:extLst>
              <c:ext xmlns:c16="http://schemas.microsoft.com/office/drawing/2014/chart" uri="{C3380CC4-5D6E-409C-BE32-E72D297353CC}">
                <c16:uniqueId val="{00000003-521D-4204-B365-22595AA32CA2}"/>
              </c:ext>
            </c:extLst>
          </c:dPt>
          <c:dPt>
            <c:idx val="2"/>
            <c:bubble3D val="0"/>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5-521D-4204-B365-22595AA32CA2}"/>
              </c:ext>
            </c:extLst>
          </c:dPt>
          <c:dLbls>
            <c:dLbl>
              <c:idx val="0"/>
              <c:tx>
                <c:rich>
                  <a:bodyPr/>
                  <a:lstStyle/>
                  <a:p>
                    <a:fld id="{E78CC081-3322-45AD-95B8-152BE53F733A}" type="VALUE">
                      <a:rPr lang="en-US"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521D-4204-B365-22595AA32CA2}"/>
                </c:ext>
              </c:extLst>
            </c:dLbl>
            <c:dLbl>
              <c:idx val="2"/>
              <c:tx>
                <c:rich>
                  <a:bodyPr/>
                  <a:lstStyle/>
                  <a:p>
                    <a:fld id="{4D9DC36D-57B2-4747-BA6E-3F66D0EFF44C}" type="VALUE">
                      <a:rPr lang="en-US" sz="1600"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521D-4204-B365-22595AA32CA2}"/>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attrition'!$A$5:$A$8</c:f>
              <c:strCache>
                <c:ptCount val="3"/>
                <c:pt idx="0">
                  <c:v>HR</c:v>
                </c:pt>
                <c:pt idx="1">
                  <c:v>R&amp;D</c:v>
                </c:pt>
                <c:pt idx="2">
                  <c:v>Sales</c:v>
                </c:pt>
              </c:strCache>
            </c:strRef>
          </c:cat>
          <c:val>
            <c:numRef>
              <c:f>'Dept wise attrition'!$B$5:$B$8</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521D-4204-B365-22595AA32CA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800" b="1" i="0" u="none" strike="noStrike" kern="1200" baseline="0">
              <a:solidFill>
                <a:sysClr val="windowText" lastClr="000000"/>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a:gsLst>
                <a:gs pos="0">
                  <a:schemeClr val="accent5">
                    <a:lumMod val="75000"/>
                  </a:schemeClr>
                </a:gs>
                <a:gs pos="46000">
                  <a:schemeClr val="accent5">
                    <a:lumMod val="95000"/>
                    <a:lumOff val="5000"/>
                  </a:schemeClr>
                </a:gs>
                <a:gs pos="100000">
                  <a:schemeClr val="accent5">
                    <a:lumMod val="60000"/>
                  </a:schemeClr>
                </a:gs>
              </a:gsLst>
              <a:path path="circle">
                <a:fillToRect l="100000" t="100000"/>
              </a:path>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group'!$D$6:$D$10</c:f>
              <c:strCache>
                <c:ptCount val="5"/>
                <c:pt idx="0">
                  <c:v>25 - 34</c:v>
                </c:pt>
                <c:pt idx="1">
                  <c:v>35 - 44</c:v>
                </c:pt>
                <c:pt idx="2">
                  <c:v>45 - 54</c:v>
                </c:pt>
                <c:pt idx="3">
                  <c:v>Over 55</c:v>
                </c:pt>
                <c:pt idx="4">
                  <c:v>Under 25</c:v>
                </c:pt>
              </c:strCache>
            </c:strRef>
          </c:cat>
          <c:val>
            <c:numRef>
              <c:f>'Attrition by Age group'!$E$6:$E$10</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AD27-4176-AD69-7C1E3FC95B00}"/>
            </c:ext>
          </c:extLst>
        </c:ser>
        <c:dLbls>
          <c:showLegendKey val="0"/>
          <c:showVal val="0"/>
          <c:showCatName val="0"/>
          <c:showSerName val="0"/>
          <c:showPercent val="0"/>
          <c:showBubbleSize val="0"/>
        </c:dLbls>
        <c:gapWidth val="100"/>
        <c:overlap val="-27"/>
        <c:axId val="331103135"/>
        <c:axId val="384583695"/>
      </c:barChart>
      <c:catAx>
        <c:axId val="331103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Comic Sans MS" panose="030F0702030302020204" pitchFamily="66" charset="0"/>
                <a:ea typeface="+mn-ea"/>
                <a:cs typeface="+mn-cs"/>
              </a:defRPr>
            </a:pPr>
            <a:endParaRPr lang="en-US"/>
          </a:p>
        </c:txPr>
        <c:crossAx val="384583695"/>
        <c:crosses val="autoZero"/>
        <c:auto val="1"/>
        <c:lblAlgn val="ctr"/>
        <c:lblOffset val="100"/>
        <c:noMultiLvlLbl val="0"/>
      </c:catAx>
      <c:valAx>
        <c:axId val="384583695"/>
        <c:scaling>
          <c:orientation val="minMax"/>
        </c:scaling>
        <c:delete val="1"/>
        <c:axPos val="l"/>
        <c:numFmt formatCode="General" sourceLinked="1"/>
        <c:majorTickMark val="none"/>
        <c:minorTickMark val="none"/>
        <c:tickLblPos val="nextTo"/>
        <c:crossAx val="33110313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B9D-41A3-8DF9-466E0087F1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B9D-41A3-8DF9-466E0087F145}"/>
              </c:ext>
            </c:extLst>
          </c:dPt>
          <c:val>
            <c:numRef>
              <c:f>Ratings!$C$6:$C$7</c:f>
              <c:numCache>
                <c:formatCode>0%</c:formatCode>
                <c:ptCount val="2"/>
                <c:pt idx="0">
                  <c:v>0.65663265306122454</c:v>
                </c:pt>
                <c:pt idx="1">
                  <c:v>0.34336734693877546</c:v>
                </c:pt>
              </c:numCache>
            </c:numRef>
          </c:val>
          <c:extLst>
            <c:ext xmlns:c16="http://schemas.microsoft.com/office/drawing/2014/chart" uri="{C3380CC4-5D6E-409C-BE32-E72D297353CC}">
              <c16:uniqueId val="{00000000-4AA9-47B2-B4AA-9B1E84EAA1E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4DE-4291-A233-0A38A3BCD20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4DE-4291-A233-0A38A3BCD20B}"/>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BB54-4B4D-B1CB-A0D98586257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Attrition'!$A$5:$A$10</c:f>
              <c:strCache>
                <c:ptCount val="5"/>
                <c:pt idx="0">
                  <c:v>Doctoral Degree</c:v>
                </c:pt>
                <c:pt idx="1">
                  <c:v>High School</c:v>
                </c:pt>
                <c:pt idx="2">
                  <c:v>Associates Degree</c:v>
                </c:pt>
                <c:pt idx="3">
                  <c:v>Master's Degree</c:v>
                </c:pt>
                <c:pt idx="4">
                  <c:v>Bachelor's Degree</c:v>
                </c:pt>
              </c:strCache>
            </c:strRef>
          </c:cat>
          <c:val>
            <c:numRef>
              <c:f>'Education by Attrition'!$B$5:$B$10</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941-4DF7-8511-0AAA8C75DE1E}"/>
            </c:ext>
          </c:extLst>
        </c:ser>
        <c:dLbls>
          <c:dLblPos val="outEnd"/>
          <c:showLegendKey val="0"/>
          <c:showVal val="1"/>
          <c:showCatName val="0"/>
          <c:showSerName val="0"/>
          <c:showPercent val="0"/>
          <c:showBubbleSize val="0"/>
        </c:dLbls>
        <c:gapWidth val="182"/>
        <c:axId val="325606319"/>
        <c:axId val="189404799"/>
      </c:barChart>
      <c:catAx>
        <c:axId val="3256063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404799"/>
        <c:crosses val="autoZero"/>
        <c:auto val="1"/>
        <c:lblAlgn val="ctr"/>
        <c:lblOffset val="100"/>
        <c:noMultiLvlLbl val="0"/>
      </c:catAx>
      <c:valAx>
        <c:axId val="189404799"/>
        <c:scaling>
          <c:orientation val="minMax"/>
        </c:scaling>
        <c:delete val="1"/>
        <c:axPos val="b"/>
        <c:numFmt formatCode="General" sourceLinked="1"/>
        <c:majorTickMark val="out"/>
        <c:minorTickMark val="none"/>
        <c:tickLblPos val="nextTo"/>
        <c:crossAx val="325606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Dashboard.xlsx]Dept wise attrition!Dept wise attrition</c:name>
    <c:fmtId val="0"/>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noFill/>
          </a:ln>
          <a:effectLst/>
        </c:spPr>
      </c:pivotFmt>
      <c:pivotFmt>
        <c:idx val="2"/>
        <c:spPr>
          <a:solidFill>
            <a:schemeClr val="accent1"/>
          </a:solidFill>
          <a:ln w="19050">
            <a:noFill/>
          </a:ln>
          <a:effectLst/>
        </c:spPr>
      </c:pivotFmt>
      <c:pivotFmt>
        <c:idx val="3"/>
        <c:spPr>
          <a:solidFill>
            <a:schemeClr val="accent1"/>
          </a:solidFill>
          <a:ln w="19050">
            <a:noFill/>
          </a:ln>
          <a:effectLst/>
        </c:spPr>
      </c:pivotFmt>
    </c:pivotFmts>
    <c:plotArea>
      <c:layout/>
      <c:pieChart>
        <c:varyColors val="1"/>
        <c:ser>
          <c:idx val="0"/>
          <c:order val="0"/>
          <c:tx>
            <c:strRef>
              <c:f>'Dept wise attrition'!$B$3:$B$4</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3-51A5-46FC-A2DD-845D31E71234}"/>
              </c:ext>
            </c:extLst>
          </c:dPt>
          <c:dPt>
            <c:idx val="1"/>
            <c:bubble3D val="0"/>
            <c:spPr>
              <a:solidFill>
                <a:schemeClr val="accent2"/>
              </a:solidFill>
              <a:ln w="19050">
                <a:noFill/>
              </a:ln>
              <a:effectLst/>
            </c:spPr>
            <c:extLst>
              <c:ext xmlns:c16="http://schemas.microsoft.com/office/drawing/2014/chart" uri="{C3380CC4-5D6E-409C-BE32-E72D297353CC}">
                <c16:uniqueId val="{00000001-51A5-46FC-A2DD-845D31E71234}"/>
              </c:ext>
            </c:extLst>
          </c:dPt>
          <c:dPt>
            <c:idx val="2"/>
            <c:bubble3D val="0"/>
            <c:spPr>
              <a:solidFill>
                <a:schemeClr val="accent3"/>
              </a:solidFill>
              <a:ln w="19050">
                <a:noFill/>
              </a:ln>
              <a:effectLst/>
            </c:spPr>
            <c:extLst>
              <c:ext xmlns:c16="http://schemas.microsoft.com/office/drawing/2014/chart" uri="{C3380CC4-5D6E-409C-BE32-E72D297353CC}">
                <c16:uniqueId val="{00000002-51A5-46FC-A2DD-845D31E712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attrition'!$A$5:$A$8</c:f>
              <c:strCache>
                <c:ptCount val="3"/>
                <c:pt idx="0">
                  <c:v>HR</c:v>
                </c:pt>
                <c:pt idx="1">
                  <c:v>R&amp;D</c:v>
                </c:pt>
                <c:pt idx="2">
                  <c:v>Sales</c:v>
                </c:pt>
              </c:strCache>
            </c:strRef>
          </c:cat>
          <c:val>
            <c:numRef>
              <c:f>'Dept wise attrition'!$B$5:$B$8</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51A5-46FC-A2DD-845D31E7123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'Attrition by Age group'!$D$6:$D$10</c:f>
              <c:strCache>
                <c:ptCount val="5"/>
                <c:pt idx="0">
                  <c:v>25 - 34</c:v>
                </c:pt>
                <c:pt idx="1">
                  <c:v>35 - 44</c:v>
                </c:pt>
                <c:pt idx="2">
                  <c:v>45 - 54</c:v>
                </c:pt>
                <c:pt idx="3">
                  <c:v>Over 55</c:v>
                </c:pt>
                <c:pt idx="4">
                  <c:v>Under 25</c:v>
                </c:pt>
              </c:strCache>
            </c:strRef>
          </c:cat>
          <c:val>
            <c:numRef>
              <c:f>'Attrition by Age group'!$E$6:$E$10</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0CC0-41A9-B2A5-94265A56D61C}"/>
            </c:ext>
          </c:extLst>
        </c:ser>
        <c:dLbls>
          <c:showLegendKey val="0"/>
          <c:showVal val="0"/>
          <c:showCatName val="0"/>
          <c:showSerName val="0"/>
          <c:showPercent val="0"/>
          <c:showBubbleSize val="0"/>
        </c:dLbls>
        <c:gapWidth val="219"/>
        <c:overlap val="-27"/>
        <c:axId val="331103135"/>
        <c:axId val="384583695"/>
      </c:barChart>
      <c:catAx>
        <c:axId val="331103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583695"/>
        <c:crosses val="autoZero"/>
        <c:auto val="1"/>
        <c:lblAlgn val="ctr"/>
        <c:lblOffset val="100"/>
        <c:noMultiLvlLbl val="0"/>
      </c:catAx>
      <c:valAx>
        <c:axId val="38458369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33110313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C2102F59-B20E-4B94-98A3-5B15B7A24D12}">
          <cx:spPr>
            <a:ln>
              <a:noFill/>
            </a:ln>
          </cx:spPr>
          <cx:dataLabels pos="inEnd">
            <cx:txPr>
              <a:bodyPr spcFirstLastPara="1" vertOverflow="ellipsis" horzOverflow="overflow" wrap="square" lIns="0" tIns="0" rIns="0" bIns="0" anchor="ctr" anchorCtr="1"/>
              <a:lstStyle/>
              <a:p>
                <a:pPr algn="ctr" rtl="0">
                  <a:defRPr sz="1100" b="1">
                    <a:latin typeface="Comic Sans MS" panose="030F0702030302020204" pitchFamily="66" charset="0"/>
                    <a:ea typeface="Comic Sans MS" panose="030F0702030302020204" pitchFamily="66" charset="0"/>
                    <a:cs typeface="Comic Sans MS" panose="030F0702030302020204" pitchFamily="66" charset="0"/>
                  </a:defRPr>
                </a:pPr>
                <a:endParaRPr lang="en-US" sz="1100" b="1" i="0" u="none" strike="noStrike" baseline="0">
                  <a:solidFill>
                    <a:sysClr val="window" lastClr="FFFFFF"/>
                  </a:solidFill>
                  <a:latin typeface="Comic Sans MS" panose="030F0702030302020204" pitchFamily="66" charset="0"/>
                </a:endParaRPr>
              </a:p>
            </cx:txPr>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31FD9357-5C58-4C06-95CF-975F51EB25E0}">
          <cx:spPr>
            <a:gradFill>
              <a:gsLst>
                <a:gs pos="0">
                  <a:schemeClr val="accent5">
                    <a:lumMod val="75000"/>
                  </a:schemeClr>
                </a:gs>
                <a:gs pos="46000">
                  <a:schemeClr val="accent5">
                    <a:lumMod val="95000"/>
                    <a:lumOff val="5000"/>
                  </a:schemeClr>
                </a:gs>
                <a:gs pos="100000">
                  <a:schemeClr val="accent5">
                    <a:lumMod val="60000"/>
                  </a:schemeClr>
                </a:gs>
              </a:gsLst>
              <a:path path="circle">
                <a:fillToRect l="100000" t="100000"/>
              </a:path>
            </a:gradFill>
          </cx:spPr>
          <cx:dataLabels>
            <cx:spPr>
              <a:gradFill>
                <a:gsLst>
                  <a:gs pos="0">
                    <a:schemeClr val="accent5">
                      <a:lumMod val="75000"/>
                    </a:schemeClr>
                  </a:gs>
                  <a:gs pos="46000">
                    <a:schemeClr val="accent5">
                      <a:lumMod val="95000"/>
                      <a:lumOff val="5000"/>
                    </a:schemeClr>
                  </a:gs>
                  <a:gs pos="100000">
                    <a:schemeClr val="accent5">
                      <a:lumMod val="60000"/>
                    </a:schemeClr>
                  </a:gs>
                </a:gsLst>
                <a:path path="circle">
                  <a:fillToRect l="100000" t="100000"/>
                </a:path>
              </a:gradFill>
            </cx:spPr>
            <cx:txPr>
              <a:bodyPr spcFirstLastPara="1" vertOverflow="ellipsis" horzOverflow="overflow" wrap="square" lIns="0" tIns="0" rIns="0" bIns="0" anchor="ctr" anchorCtr="1"/>
              <a:lstStyle/>
              <a:p>
                <a:pPr algn="ctr" rtl="0">
                  <a:defRPr sz="1400" b="1">
                    <a:solidFill>
                      <a:schemeClr val="bg1"/>
                    </a:solidFill>
                  </a:defRPr>
                </a:pPr>
                <a:endParaRPr lang="en-US" sz="14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400" b="1">
                <a:solidFill>
                  <a:sysClr val="windowText" lastClr="000000"/>
                </a:solidFill>
                <a:latin typeface="Comic Sans MS" panose="030F0702030302020204" pitchFamily="66" charset="0"/>
                <a:ea typeface="Comic Sans MS" panose="030F0702030302020204" pitchFamily="66" charset="0"/>
                <a:cs typeface="Comic Sans MS" panose="030F0702030302020204" pitchFamily="66" charset="0"/>
              </a:defRPr>
            </a:pPr>
            <a:endParaRPr lang="en-US" sz="1400" b="1" i="0" u="none" strike="noStrike" baseline="0">
              <a:solidFill>
                <a:sysClr val="windowText" lastClr="000000"/>
              </a:solidFill>
              <a:latin typeface="Comic Sans MS" panose="030F0702030302020204" pitchFamily="66" charset="0"/>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C2102F59-B20E-4B94-98A3-5B15B7A24D12}">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31FD9357-5C58-4C06-95CF-975F51EB25E0}">
          <cx:dataLabels>
            <cx:spPr>
              <a:gradFill>
                <a:gsLst>
                  <a:gs pos="0">
                    <a:schemeClr val="accent5">
                      <a:lumMod val="75000"/>
                    </a:schemeClr>
                  </a:gs>
                  <a:gs pos="46000">
                    <a:schemeClr val="accent5">
                      <a:lumMod val="95000"/>
                      <a:lumOff val="5000"/>
                    </a:schemeClr>
                  </a:gs>
                  <a:gs pos="100000">
                    <a:schemeClr val="accent5">
                      <a:lumMod val="60000"/>
                    </a:schemeClr>
                  </a:gs>
                </a:gsLst>
                <a:path path="circle">
                  <a:fillToRect l="100000" t="100000"/>
                </a:path>
              </a:gradFill>
            </cx:spPr>
            <cx:txPr>
              <a:bodyPr spcFirstLastPara="1" vertOverflow="ellipsis" horzOverflow="overflow" wrap="square" lIns="0" tIns="0" rIns="0" bIns="0" anchor="ctr" anchorCtr="1"/>
              <a:lstStyle/>
              <a:p>
                <a:pPr algn="ctr" rtl="0">
                  <a:defRPr sz="1400">
                    <a:solidFill>
                      <a:schemeClr val="bg1"/>
                    </a:solidFill>
                  </a:defRPr>
                </a:pPr>
                <a:endParaRPr lang="en-US" sz="1400" b="0"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400" b="1">
                <a:latin typeface="Comic Sans MS" panose="030F0702030302020204" pitchFamily="66" charset="0"/>
                <a:ea typeface="Comic Sans MS" panose="030F0702030302020204" pitchFamily="66" charset="0"/>
                <a:cs typeface="Comic Sans MS" panose="030F0702030302020204" pitchFamily="66" charset="0"/>
              </a:defRPr>
            </a:pPr>
            <a:endParaRPr lang="en-US" sz="1400" b="1" i="0" u="none" strike="noStrike" baseline="0">
              <a:solidFill>
                <a:sysClr val="windowText" lastClr="000000">
                  <a:lumMod val="65000"/>
                  <a:lumOff val="35000"/>
                </a:sysClr>
              </a:solidFill>
              <a:latin typeface="Comic Sans MS" panose="030F0702030302020204" pitchFamily="66"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10.pn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5.xml"/><Relationship Id="rId2" Type="http://schemas.openxmlformats.org/officeDocument/2006/relationships/image" Target="../media/image2.pn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jp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chart" Target="../charts/chart3.xml"/><Relationship Id="rId19"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1.svg"/></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8</xdr:col>
      <xdr:colOff>400050</xdr:colOff>
      <xdr:row>4</xdr:row>
      <xdr:rowOff>171451</xdr:rowOff>
    </xdr:from>
    <xdr:to>
      <xdr:col>11</xdr:col>
      <xdr:colOff>400050</xdr:colOff>
      <xdr:row>10</xdr:row>
      <xdr:rowOff>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B5177B5-7021-4B0F-B7E8-D3F51679882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505700" y="933451"/>
              <a:ext cx="1828800" cy="971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5</xdr:row>
      <xdr:rowOff>0</xdr:rowOff>
    </xdr:from>
    <xdr:ext cx="14754225" cy="7439025"/>
    <xdr:grpSp>
      <xdr:nvGrpSpPr>
        <xdr:cNvPr id="58" name="Shape 2">
          <a:extLst>
            <a:ext uri="{FF2B5EF4-FFF2-40B4-BE49-F238E27FC236}">
              <a16:creationId xmlns:a16="http://schemas.microsoft.com/office/drawing/2014/main" id="{EF4EE1DE-230B-4557-88C3-CAFE7283E96B}"/>
            </a:ext>
          </a:extLst>
        </xdr:cNvPr>
        <xdr:cNvGrpSpPr/>
      </xdr:nvGrpSpPr>
      <xdr:grpSpPr>
        <a:xfrm>
          <a:off x="606136" y="952500"/>
          <a:ext cx="14754225" cy="7439025"/>
          <a:chOff x="0" y="60488"/>
          <a:chExt cx="10692000" cy="7439025"/>
        </a:xfrm>
      </xdr:grpSpPr>
      <xdr:grpSp>
        <xdr:nvGrpSpPr>
          <xdr:cNvPr id="59" name="Shape 29">
            <a:extLst>
              <a:ext uri="{FF2B5EF4-FFF2-40B4-BE49-F238E27FC236}">
                <a16:creationId xmlns:a16="http://schemas.microsoft.com/office/drawing/2014/main" id="{FA4B152F-C57F-41D7-9F50-53F51D1A8E1E}"/>
              </a:ext>
            </a:extLst>
          </xdr:cNvPr>
          <xdr:cNvGrpSpPr/>
        </xdr:nvGrpSpPr>
        <xdr:grpSpPr>
          <a:xfrm>
            <a:off x="0" y="60488"/>
            <a:ext cx="10692000" cy="7439025"/>
            <a:chOff x="1752600" y="190500"/>
            <a:chExt cx="13468350" cy="7776000"/>
          </a:xfrm>
        </xdr:grpSpPr>
        <xdr:sp macro="" textlink="">
          <xdr:nvSpPr>
            <xdr:cNvPr id="60" name="Shape 4">
              <a:extLst>
                <a:ext uri="{FF2B5EF4-FFF2-40B4-BE49-F238E27FC236}">
                  <a16:creationId xmlns:a16="http://schemas.microsoft.com/office/drawing/2014/main" id="{DA83222D-ADD0-471D-803E-EBDCCF59F362}"/>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1" name="Shape 30">
              <a:extLst>
                <a:ext uri="{FF2B5EF4-FFF2-40B4-BE49-F238E27FC236}">
                  <a16:creationId xmlns:a16="http://schemas.microsoft.com/office/drawing/2014/main" id="{76E32DAC-564D-47F3-A362-DE7CAEB6A697}"/>
                </a:ext>
              </a:extLst>
            </xdr:cNvPr>
            <xdr:cNvSpPr/>
          </xdr:nvSpPr>
          <xdr:spPr>
            <a:xfrm>
              <a:off x="1752600" y="190500"/>
              <a:ext cx="13468350" cy="7776000"/>
            </a:xfrm>
            <a:prstGeom prst="roundRect">
              <a:avLst>
                <a:gd name="adj" fmla="val 1112"/>
              </a:avLst>
            </a:prstGeom>
            <a:solidFill>
              <a:schemeClr val="accent5">
                <a:lumMod val="5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2" name="Shape 31">
              <a:extLst>
                <a:ext uri="{FF2B5EF4-FFF2-40B4-BE49-F238E27FC236}">
                  <a16:creationId xmlns:a16="http://schemas.microsoft.com/office/drawing/2014/main" id="{E8D657C4-0B82-4259-8495-5971EAF5999D}"/>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63" name="Shape 32">
              <a:extLst>
                <a:ext uri="{FF2B5EF4-FFF2-40B4-BE49-F238E27FC236}">
                  <a16:creationId xmlns:a16="http://schemas.microsoft.com/office/drawing/2014/main" id="{B5380C9C-5ABF-40B1-9DA0-996BAD253CAE}"/>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33">
              <a:extLst>
                <a:ext uri="{FF2B5EF4-FFF2-40B4-BE49-F238E27FC236}">
                  <a16:creationId xmlns:a16="http://schemas.microsoft.com/office/drawing/2014/main" id="{D0AEAF2D-57BF-4488-B977-7D68DAF40C2E}"/>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65" name="Shape 34">
              <a:extLst>
                <a:ext uri="{FF2B5EF4-FFF2-40B4-BE49-F238E27FC236}">
                  <a16:creationId xmlns:a16="http://schemas.microsoft.com/office/drawing/2014/main" id="{D7E3A72E-FD75-4ACB-BCA7-665C1EA03B77}"/>
                </a:ext>
              </a:extLst>
            </xdr:cNvPr>
            <xdr:cNvGrpSpPr/>
          </xdr:nvGrpSpPr>
          <xdr:grpSpPr>
            <a:xfrm>
              <a:off x="1846116" y="1215714"/>
              <a:ext cx="13289109" cy="998848"/>
              <a:chOff x="1846116" y="1215714"/>
              <a:chExt cx="13403409" cy="998848"/>
            </a:xfrm>
          </xdr:grpSpPr>
          <xdr:sp macro="" textlink="">
            <xdr:nvSpPr>
              <xdr:cNvPr id="80" name="Shape 35">
                <a:extLst>
                  <a:ext uri="{FF2B5EF4-FFF2-40B4-BE49-F238E27FC236}">
                    <a16:creationId xmlns:a16="http://schemas.microsoft.com/office/drawing/2014/main" id="{C28014A3-021E-4E4D-A488-804F60AF8EB8}"/>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1" name="Shape 36">
                <a:extLst>
                  <a:ext uri="{FF2B5EF4-FFF2-40B4-BE49-F238E27FC236}">
                    <a16:creationId xmlns:a16="http://schemas.microsoft.com/office/drawing/2014/main" id="{0E2B720B-E7F1-4857-841A-3E0BC369B7A1}"/>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2" name="Shape 37">
                <a:extLst>
                  <a:ext uri="{FF2B5EF4-FFF2-40B4-BE49-F238E27FC236}">
                    <a16:creationId xmlns:a16="http://schemas.microsoft.com/office/drawing/2014/main" id="{A274E75D-13A0-44C3-A0A0-F8C9EFA1B046}"/>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38">
                <a:extLst>
                  <a:ext uri="{FF2B5EF4-FFF2-40B4-BE49-F238E27FC236}">
                    <a16:creationId xmlns:a16="http://schemas.microsoft.com/office/drawing/2014/main" id="{24453F30-899E-422A-A755-66A745162323}"/>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4" name="Shape 39">
                <a:extLst>
                  <a:ext uri="{FF2B5EF4-FFF2-40B4-BE49-F238E27FC236}">
                    <a16:creationId xmlns:a16="http://schemas.microsoft.com/office/drawing/2014/main" id="{7451247A-9213-4B9D-ADAA-7AAF48E081B2}"/>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6" name="Shape 40">
              <a:extLst>
                <a:ext uri="{FF2B5EF4-FFF2-40B4-BE49-F238E27FC236}">
                  <a16:creationId xmlns:a16="http://schemas.microsoft.com/office/drawing/2014/main" id="{84E10FAD-1137-4C66-B952-3D76A0129699}"/>
                </a:ext>
              </a:extLst>
            </xdr:cNvPr>
            <xdr:cNvGrpSpPr/>
          </xdr:nvGrpSpPr>
          <xdr:grpSpPr>
            <a:xfrm>
              <a:off x="1847145" y="5162550"/>
              <a:ext cx="3867930" cy="2709509"/>
              <a:chOff x="1847145" y="2304895"/>
              <a:chExt cx="3867930" cy="2772878"/>
            </a:xfrm>
          </xdr:grpSpPr>
          <xdr:sp macro="" textlink="">
            <xdr:nvSpPr>
              <xdr:cNvPr id="78" name="Shape 41">
                <a:extLst>
                  <a:ext uri="{FF2B5EF4-FFF2-40B4-BE49-F238E27FC236}">
                    <a16:creationId xmlns:a16="http://schemas.microsoft.com/office/drawing/2014/main" id="{0518E3CB-2830-499E-95B4-655F20779A57}"/>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9" name="Shape 42">
                <a:extLst>
                  <a:ext uri="{FF2B5EF4-FFF2-40B4-BE49-F238E27FC236}">
                    <a16:creationId xmlns:a16="http://schemas.microsoft.com/office/drawing/2014/main" id="{F402DEE2-C050-4766-B17F-AE6099B54972}"/>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7" name="Shape 43">
              <a:extLst>
                <a:ext uri="{FF2B5EF4-FFF2-40B4-BE49-F238E27FC236}">
                  <a16:creationId xmlns:a16="http://schemas.microsoft.com/office/drawing/2014/main" id="{C722F0C8-90C0-4DD4-A0DE-7B40D42DB8CD}"/>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8" name="Shape 44">
              <a:extLst>
                <a:ext uri="{FF2B5EF4-FFF2-40B4-BE49-F238E27FC236}">
                  <a16:creationId xmlns:a16="http://schemas.microsoft.com/office/drawing/2014/main" id="{E5912836-47A7-4735-9070-99B8640EFE61}"/>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9" name="Shape 45">
              <a:extLst>
                <a:ext uri="{FF2B5EF4-FFF2-40B4-BE49-F238E27FC236}">
                  <a16:creationId xmlns:a16="http://schemas.microsoft.com/office/drawing/2014/main" id="{C77CF3E3-A376-491C-B385-221A1EED8171}"/>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0" name="Shape 46">
              <a:extLst>
                <a:ext uri="{FF2B5EF4-FFF2-40B4-BE49-F238E27FC236}">
                  <a16:creationId xmlns:a16="http://schemas.microsoft.com/office/drawing/2014/main" id="{DB086367-D2C8-4F71-B3C0-C97E7184A354}"/>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1" name="Shape 47">
              <a:extLst>
                <a:ext uri="{FF2B5EF4-FFF2-40B4-BE49-F238E27FC236}">
                  <a16:creationId xmlns:a16="http://schemas.microsoft.com/office/drawing/2014/main" id="{273E9B9B-A6C6-4A54-8B11-63166E2AB25A}"/>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2" name="Shape 48">
              <a:extLst>
                <a:ext uri="{FF2B5EF4-FFF2-40B4-BE49-F238E27FC236}">
                  <a16:creationId xmlns:a16="http://schemas.microsoft.com/office/drawing/2014/main" id="{A5B038BA-78AD-40F9-BBF9-E61AC4F56AC3}"/>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3" name="Shape 49">
              <a:extLst>
                <a:ext uri="{FF2B5EF4-FFF2-40B4-BE49-F238E27FC236}">
                  <a16:creationId xmlns:a16="http://schemas.microsoft.com/office/drawing/2014/main" id="{626DFEF3-B2BB-4300-A814-147711747474}"/>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4" name="Shape 50">
              <a:extLst>
                <a:ext uri="{FF2B5EF4-FFF2-40B4-BE49-F238E27FC236}">
                  <a16:creationId xmlns:a16="http://schemas.microsoft.com/office/drawing/2014/main" id="{AE187494-F14B-4260-83F0-B89AC9A0C8BE}"/>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5" name="Shape 51">
              <a:extLst>
                <a:ext uri="{FF2B5EF4-FFF2-40B4-BE49-F238E27FC236}">
                  <a16:creationId xmlns:a16="http://schemas.microsoft.com/office/drawing/2014/main" id="{9DBFDCC7-0FD4-4F2C-BE7C-0630D7CB258B}"/>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6" name="Shape 52">
              <a:extLst>
                <a:ext uri="{FF2B5EF4-FFF2-40B4-BE49-F238E27FC236}">
                  <a16:creationId xmlns:a16="http://schemas.microsoft.com/office/drawing/2014/main" id="{4B5518E1-D277-4E3B-B660-66D5C933EB5C}"/>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7" name="Shape 53">
              <a:extLst>
                <a:ext uri="{FF2B5EF4-FFF2-40B4-BE49-F238E27FC236}">
                  <a16:creationId xmlns:a16="http://schemas.microsoft.com/office/drawing/2014/main" id="{5DC9D53A-EB22-4D5C-9EDE-35FCF23205CE}"/>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598715</xdr:colOff>
      <xdr:row>10</xdr:row>
      <xdr:rowOff>68036</xdr:rowOff>
    </xdr:from>
    <xdr:to>
      <xdr:col>5</xdr:col>
      <xdr:colOff>367393</xdr:colOff>
      <xdr:row>12</xdr:row>
      <xdr:rowOff>68036</xdr:rowOff>
    </xdr:to>
    <xdr:sp macro="" textlink="">
      <xdr:nvSpPr>
        <xdr:cNvPr id="85" name="TextBox 84">
          <a:extLst>
            <a:ext uri="{FF2B5EF4-FFF2-40B4-BE49-F238E27FC236}">
              <a16:creationId xmlns:a16="http://schemas.microsoft.com/office/drawing/2014/main" id="{9832F68D-D5B9-4EB0-85D4-795FD3581BAA}"/>
            </a:ext>
          </a:extLst>
        </xdr:cNvPr>
        <xdr:cNvSpPr txBox="1"/>
      </xdr:nvSpPr>
      <xdr:spPr>
        <a:xfrm>
          <a:off x="1211036" y="1973036"/>
          <a:ext cx="221796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Total Employees</a:t>
          </a:r>
          <a:endParaRPr lang="en-US" sz="1800" b="1">
            <a:solidFill>
              <a:schemeClr val="accent4">
                <a:lumMod val="75000"/>
              </a:schemeClr>
            </a:solidFill>
            <a:latin typeface="Comic Sans MS" panose="030F0702030302020204" pitchFamily="66" charset="0"/>
          </a:endParaRPr>
        </a:p>
      </xdr:txBody>
    </xdr:sp>
    <xdr:clientData/>
  </xdr:twoCellAnchor>
  <xdr:twoCellAnchor>
    <xdr:from>
      <xdr:col>3</xdr:col>
      <xdr:colOff>108859</xdr:colOff>
      <xdr:row>12</xdr:row>
      <xdr:rowOff>95251</xdr:rowOff>
    </xdr:from>
    <xdr:to>
      <xdr:col>4</xdr:col>
      <xdr:colOff>408215</xdr:colOff>
      <xdr:row>14</xdr:row>
      <xdr:rowOff>95251</xdr:rowOff>
    </xdr:to>
    <xdr:sp macro="" textlink="KPI!B9">
      <xdr:nvSpPr>
        <xdr:cNvPr id="86" name="TextBox 85">
          <a:extLst>
            <a:ext uri="{FF2B5EF4-FFF2-40B4-BE49-F238E27FC236}">
              <a16:creationId xmlns:a16="http://schemas.microsoft.com/office/drawing/2014/main" id="{5450C8C7-CA29-4310-9BCD-FFC2A617E441}"/>
            </a:ext>
          </a:extLst>
        </xdr:cNvPr>
        <xdr:cNvSpPr txBox="1"/>
      </xdr:nvSpPr>
      <xdr:spPr>
        <a:xfrm>
          <a:off x="1945823" y="2381251"/>
          <a:ext cx="911678"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FD7A81C-66F4-45F1-8449-D0E42775E862}" type="TxLink">
            <a:rPr lang="en-US" sz="2400" b="1" i="0" u="none" strike="noStrike">
              <a:solidFill>
                <a:schemeClr val="tx1"/>
              </a:solidFill>
              <a:latin typeface="Calibri"/>
              <a:cs typeface="Calibri"/>
            </a:rPr>
            <a:pPr algn="ctr"/>
            <a:t>1470</a:t>
          </a:fld>
          <a:endParaRPr lang="en-US" sz="2400" b="1">
            <a:solidFill>
              <a:schemeClr val="tx1"/>
            </a:solidFill>
          </a:endParaRPr>
        </a:p>
      </xdr:txBody>
    </xdr:sp>
    <xdr:clientData/>
  </xdr:twoCellAnchor>
  <xdr:twoCellAnchor>
    <xdr:from>
      <xdr:col>6</xdr:col>
      <xdr:colOff>585107</xdr:colOff>
      <xdr:row>10</xdr:row>
      <xdr:rowOff>43544</xdr:rowOff>
    </xdr:from>
    <xdr:to>
      <xdr:col>10</xdr:col>
      <xdr:colOff>234043</xdr:colOff>
      <xdr:row>12</xdr:row>
      <xdr:rowOff>40822</xdr:rowOff>
    </xdr:to>
    <xdr:sp macro="" textlink="">
      <xdr:nvSpPr>
        <xdr:cNvPr id="93" name="TextBox 92">
          <a:extLst>
            <a:ext uri="{FF2B5EF4-FFF2-40B4-BE49-F238E27FC236}">
              <a16:creationId xmlns:a16="http://schemas.microsoft.com/office/drawing/2014/main" id="{B143B516-C3D0-47F9-9151-21E9BE2F7C3D}"/>
            </a:ext>
          </a:extLst>
        </xdr:cNvPr>
        <xdr:cNvSpPr txBox="1"/>
      </xdr:nvSpPr>
      <xdr:spPr>
        <a:xfrm>
          <a:off x="4259036" y="1948544"/>
          <a:ext cx="2098221" cy="378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Attrition</a:t>
          </a:r>
          <a:r>
            <a:rPr lang="en-US" sz="2000" b="1" baseline="0">
              <a:solidFill>
                <a:schemeClr val="accent4">
                  <a:lumMod val="75000"/>
                </a:schemeClr>
              </a:solidFill>
              <a:latin typeface="Comic Sans MS" panose="030F0702030302020204" pitchFamily="66" charset="0"/>
            </a:rPr>
            <a:t> Count</a:t>
          </a:r>
          <a:endParaRPr lang="en-US" sz="2000" b="1">
            <a:solidFill>
              <a:schemeClr val="accent4">
                <a:lumMod val="75000"/>
              </a:schemeClr>
            </a:solidFill>
            <a:latin typeface="Comic Sans MS" panose="030F0702030302020204" pitchFamily="66" charset="0"/>
          </a:endParaRPr>
        </a:p>
      </xdr:txBody>
    </xdr:sp>
    <xdr:clientData/>
  </xdr:twoCellAnchor>
  <xdr:twoCellAnchor>
    <xdr:from>
      <xdr:col>8</xdr:col>
      <xdr:colOff>2723</xdr:colOff>
      <xdr:row>12</xdr:row>
      <xdr:rowOff>54429</xdr:rowOff>
    </xdr:from>
    <xdr:to>
      <xdr:col>9</xdr:col>
      <xdr:colOff>302079</xdr:colOff>
      <xdr:row>14</xdr:row>
      <xdr:rowOff>70759</xdr:rowOff>
    </xdr:to>
    <xdr:sp macro="" textlink="KPI!C9">
      <xdr:nvSpPr>
        <xdr:cNvPr id="94" name="TextBox 93">
          <a:extLst>
            <a:ext uri="{FF2B5EF4-FFF2-40B4-BE49-F238E27FC236}">
              <a16:creationId xmlns:a16="http://schemas.microsoft.com/office/drawing/2014/main" id="{C78FBACC-10DD-4C47-9D12-B81337217447}"/>
            </a:ext>
          </a:extLst>
        </xdr:cNvPr>
        <xdr:cNvSpPr txBox="1"/>
      </xdr:nvSpPr>
      <xdr:spPr>
        <a:xfrm>
          <a:off x="4901294" y="2340429"/>
          <a:ext cx="911678" cy="397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AC2F351-4E09-40D5-93A1-C951B2AC1406}" type="TxLink">
            <a:rPr lang="en-US" sz="2400" b="1" i="0" u="none" strike="noStrike">
              <a:solidFill>
                <a:srgbClr val="000000"/>
              </a:solidFill>
              <a:latin typeface="Comic Sans MS" panose="030F0702030302020204" pitchFamily="66" charset="0"/>
              <a:cs typeface="Calibri"/>
            </a:rPr>
            <a:pPr algn="ctr"/>
            <a:t>237</a:t>
          </a:fld>
          <a:endParaRPr lang="en-US" sz="2400" b="1">
            <a:solidFill>
              <a:schemeClr val="tx1"/>
            </a:solidFill>
            <a:latin typeface="Comic Sans MS" panose="030F0702030302020204" pitchFamily="66" charset="0"/>
          </a:endParaRPr>
        </a:p>
      </xdr:txBody>
    </xdr:sp>
    <xdr:clientData/>
  </xdr:twoCellAnchor>
  <xdr:twoCellAnchor>
    <xdr:from>
      <xdr:col>12</xdr:col>
      <xdr:colOff>13607</xdr:colOff>
      <xdr:row>10</xdr:row>
      <xdr:rowOff>73480</xdr:rowOff>
    </xdr:from>
    <xdr:to>
      <xdr:col>15</xdr:col>
      <xdr:colOff>40822</xdr:colOff>
      <xdr:row>12</xdr:row>
      <xdr:rowOff>81643</xdr:rowOff>
    </xdr:to>
    <xdr:sp macro="" textlink="">
      <xdr:nvSpPr>
        <xdr:cNvPr id="95" name="TextBox 94">
          <a:extLst>
            <a:ext uri="{FF2B5EF4-FFF2-40B4-BE49-F238E27FC236}">
              <a16:creationId xmlns:a16="http://schemas.microsoft.com/office/drawing/2014/main" id="{E54CA5DB-7013-41C2-9D55-1DB158A62D9C}"/>
            </a:ext>
          </a:extLst>
        </xdr:cNvPr>
        <xdr:cNvSpPr txBox="1"/>
      </xdr:nvSpPr>
      <xdr:spPr>
        <a:xfrm>
          <a:off x="7361464" y="1978480"/>
          <a:ext cx="1864179" cy="389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Average</a:t>
          </a:r>
          <a:r>
            <a:rPr lang="en-US" sz="2000" b="1" baseline="0">
              <a:solidFill>
                <a:schemeClr val="accent4">
                  <a:lumMod val="75000"/>
                </a:schemeClr>
              </a:solidFill>
              <a:latin typeface="Comic Sans MS" panose="030F0702030302020204" pitchFamily="66" charset="0"/>
            </a:rPr>
            <a:t> Age</a:t>
          </a:r>
          <a:endParaRPr lang="en-US" sz="1800" b="1">
            <a:solidFill>
              <a:schemeClr val="accent4">
                <a:lumMod val="75000"/>
              </a:schemeClr>
            </a:solidFill>
            <a:latin typeface="Comic Sans MS" panose="030F0702030302020204" pitchFamily="66" charset="0"/>
          </a:endParaRPr>
        </a:p>
      </xdr:txBody>
    </xdr:sp>
    <xdr:clientData/>
  </xdr:twoCellAnchor>
  <xdr:twoCellAnchor>
    <xdr:from>
      <xdr:col>12</xdr:col>
      <xdr:colOff>563337</xdr:colOff>
      <xdr:row>12</xdr:row>
      <xdr:rowOff>68035</xdr:rowOff>
    </xdr:from>
    <xdr:to>
      <xdr:col>14</xdr:col>
      <xdr:colOff>250372</xdr:colOff>
      <xdr:row>14</xdr:row>
      <xdr:rowOff>95250</xdr:rowOff>
    </xdr:to>
    <xdr:sp macro="" textlink="KPI!D9">
      <xdr:nvSpPr>
        <xdr:cNvPr id="96" name="TextBox 95">
          <a:extLst>
            <a:ext uri="{FF2B5EF4-FFF2-40B4-BE49-F238E27FC236}">
              <a16:creationId xmlns:a16="http://schemas.microsoft.com/office/drawing/2014/main" id="{149ECF4B-7913-4327-84BC-14565F9924BB}"/>
            </a:ext>
          </a:extLst>
        </xdr:cNvPr>
        <xdr:cNvSpPr txBox="1"/>
      </xdr:nvSpPr>
      <xdr:spPr>
        <a:xfrm>
          <a:off x="7911194" y="2354035"/>
          <a:ext cx="911678" cy="4082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1D0C9AA-8D54-4700-B79B-FAEFE84B8F4A}" type="TxLink">
            <a:rPr lang="en-US" sz="2400" b="1" i="0" u="none" strike="noStrike">
              <a:solidFill>
                <a:srgbClr val="000000"/>
              </a:solidFill>
              <a:latin typeface="Comic Sans MS" panose="030F0702030302020204" pitchFamily="66" charset="0"/>
              <a:cs typeface="Calibri"/>
            </a:rPr>
            <a:pPr algn="ctr"/>
            <a:t>37</a:t>
          </a:fld>
          <a:endParaRPr lang="en-US" sz="2400" b="1">
            <a:solidFill>
              <a:schemeClr val="tx1"/>
            </a:solidFill>
            <a:latin typeface="Comic Sans MS" panose="030F0702030302020204" pitchFamily="66" charset="0"/>
          </a:endParaRPr>
        </a:p>
      </xdr:txBody>
    </xdr:sp>
    <xdr:clientData/>
  </xdr:twoCellAnchor>
  <xdr:twoCellAnchor>
    <xdr:from>
      <xdr:col>16</xdr:col>
      <xdr:colOff>217715</xdr:colOff>
      <xdr:row>10</xdr:row>
      <xdr:rowOff>35381</xdr:rowOff>
    </xdr:from>
    <xdr:to>
      <xdr:col>20</xdr:col>
      <xdr:colOff>122465</xdr:colOff>
      <xdr:row>12</xdr:row>
      <xdr:rowOff>68037</xdr:rowOff>
    </xdr:to>
    <xdr:sp macro="" textlink="">
      <xdr:nvSpPr>
        <xdr:cNvPr id="97" name="TextBox 96">
          <a:extLst>
            <a:ext uri="{FF2B5EF4-FFF2-40B4-BE49-F238E27FC236}">
              <a16:creationId xmlns:a16="http://schemas.microsoft.com/office/drawing/2014/main" id="{6F1E5A77-1E4F-4B6C-978F-41DFFE7139B8}"/>
            </a:ext>
          </a:extLst>
        </xdr:cNvPr>
        <xdr:cNvSpPr txBox="1"/>
      </xdr:nvSpPr>
      <xdr:spPr>
        <a:xfrm>
          <a:off x="10014858" y="1940381"/>
          <a:ext cx="2354036" cy="413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Active</a:t>
          </a:r>
          <a:r>
            <a:rPr lang="en-US" sz="2000" b="1" baseline="0">
              <a:solidFill>
                <a:schemeClr val="accent4">
                  <a:lumMod val="75000"/>
                </a:schemeClr>
              </a:solidFill>
              <a:latin typeface="Comic Sans MS" panose="030F0702030302020204" pitchFamily="66" charset="0"/>
            </a:rPr>
            <a:t> </a:t>
          </a:r>
          <a:r>
            <a:rPr lang="en-US" sz="2000" b="1">
              <a:solidFill>
                <a:schemeClr val="accent4">
                  <a:lumMod val="75000"/>
                </a:schemeClr>
              </a:solidFill>
              <a:latin typeface="Comic Sans MS" panose="030F0702030302020204" pitchFamily="66" charset="0"/>
            </a:rPr>
            <a:t>Employees</a:t>
          </a:r>
          <a:endParaRPr lang="en-US" sz="1800" b="1">
            <a:solidFill>
              <a:schemeClr val="accent4">
                <a:lumMod val="75000"/>
              </a:schemeClr>
            </a:solidFill>
            <a:latin typeface="Comic Sans MS" panose="030F0702030302020204" pitchFamily="66" charset="0"/>
          </a:endParaRPr>
        </a:p>
      </xdr:txBody>
    </xdr:sp>
    <xdr:clientData/>
  </xdr:twoCellAnchor>
  <xdr:twoCellAnchor>
    <xdr:from>
      <xdr:col>17</xdr:col>
      <xdr:colOff>258536</xdr:colOff>
      <xdr:row>12</xdr:row>
      <xdr:rowOff>21773</xdr:rowOff>
    </xdr:from>
    <xdr:to>
      <xdr:col>19</xdr:col>
      <xdr:colOff>48987</xdr:colOff>
      <xdr:row>14</xdr:row>
      <xdr:rowOff>81642</xdr:rowOff>
    </xdr:to>
    <xdr:sp macro="" textlink="KPI!E9">
      <xdr:nvSpPr>
        <xdr:cNvPr id="98" name="TextBox 97">
          <a:extLst>
            <a:ext uri="{FF2B5EF4-FFF2-40B4-BE49-F238E27FC236}">
              <a16:creationId xmlns:a16="http://schemas.microsoft.com/office/drawing/2014/main" id="{C2C44C45-A1DA-4DB4-BDA6-DD9789B6FCD3}"/>
            </a:ext>
          </a:extLst>
        </xdr:cNvPr>
        <xdr:cNvSpPr txBox="1"/>
      </xdr:nvSpPr>
      <xdr:spPr>
        <a:xfrm>
          <a:off x="10668000" y="2307773"/>
          <a:ext cx="1015094" cy="4408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7ED62BC-6D99-4B07-AB61-614433663BCA}" type="TxLink">
            <a:rPr lang="en-US" sz="2400" b="1" i="0" u="none" strike="noStrike">
              <a:solidFill>
                <a:srgbClr val="000000"/>
              </a:solidFill>
              <a:latin typeface="Comic Sans MS" panose="030F0702030302020204" pitchFamily="66" charset="0"/>
              <a:cs typeface="Calibri"/>
            </a:rPr>
            <a:pPr algn="ctr"/>
            <a:t>1233</a:t>
          </a:fld>
          <a:endParaRPr lang="en-US" sz="2400" b="1">
            <a:solidFill>
              <a:schemeClr val="tx1"/>
            </a:solidFill>
            <a:latin typeface="Comic Sans MS" panose="030F0702030302020204" pitchFamily="66" charset="0"/>
          </a:endParaRPr>
        </a:p>
      </xdr:txBody>
    </xdr:sp>
    <xdr:clientData/>
  </xdr:twoCellAnchor>
  <xdr:twoCellAnchor>
    <xdr:from>
      <xdr:col>21</xdr:col>
      <xdr:colOff>351065</xdr:colOff>
      <xdr:row>10</xdr:row>
      <xdr:rowOff>24496</xdr:rowOff>
    </xdr:from>
    <xdr:to>
      <xdr:col>24</xdr:col>
      <xdr:colOff>514351</xdr:colOff>
      <xdr:row>12</xdr:row>
      <xdr:rowOff>54430</xdr:rowOff>
    </xdr:to>
    <xdr:sp macro="" textlink="">
      <xdr:nvSpPr>
        <xdr:cNvPr id="99" name="TextBox 98">
          <a:extLst>
            <a:ext uri="{FF2B5EF4-FFF2-40B4-BE49-F238E27FC236}">
              <a16:creationId xmlns:a16="http://schemas.microsoft.com/office/drawing/2014/main" id="{2256C4E5-8093-405E-9C62-1489BE4BEF64}"/>
            </a:ext>
          </a:extLst>
        </xdr:cNvPr>
        <xdr:cNvSpPr txBox="1"/>
      </xdr:nvSpPr>
      <xdr:spPr>
        <a:xfrm>
          <a:off x="13209815" y="1929496"/>
          <a:ext cx="2000250" cy="410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Attrition</a:t>
          </a:r>
          <a:r>
            <a:rPr lang="en-US" sz="1800" b="1" baseline="0">
              <a:solidFill>
                <a:schemeClr val="accent4">
                  <a:lumMod val="75000"/>
                </a:schemeClr>
              </a:solidFill>
              <a:latin typeface="Comic Sans MS" panose="030F0702030302020204" pitchFamily="66" charset="0"/>
            </a:rPr>
            <a:t> Rate</a:t>
          </a:r>
          <a:endParaRPr lang="en-US" sz="1800" b="1">
            <a:solidFill>
              <a:schemeClr val="accent4">
                <a:lumMod val="75000"/>
              </a:schemeClr>
            </a:solidFill>
            <a:latin typeface="Comic Sans MS" panose="030F0702030302020204" pitchFamily="66" charset="0"/>
          </a:endParaRPr>
        </a:p>
      </xdr:txBody>
    </xdr:sp>
    <xdr:clientData/>
  </xdr:twoCellAnchor>
  <xdr:twoCellAnchor>
    <xdr:from>
      <xdr:col>22</xdr:col>
      <xdr:colOff>81644</xdr:colOff>
      <xdr:row>12</xdr:row>
      <xdr:rowOff>54429</xdr:rowOff>
    </xdr:from>
    <xdr:to>
      <xdr:col>24</xdr:col>
      <xdr:colOff>299357</xdr:colOff>
      <xdr:row>14</xdr:row>
      <xdr:rowOff>122465</xdr:rowOff>
    </xdr:to>
    <xdr:sp macro="" textlink="KPI!F9">
      <xdr:nvSpPr>
        <xdr:cNvPr id="100" name="TextBox 99">
          <a:extLst>
            <a:ext uri="{FF2B5EF4-FFF2-40B4-BE49-F238E27FC236}">
              <a16:creationId xmlns:a16="http://schemas.microsoft.com/office/drawing/2014/main" id="{DAD75AE0-00AE-4676-BCC4-0702BFE49A70}"/>
            </a:ext>
          </a:extLst>
        </xdr:cNvPr>
        <xdr:cNvSpPr txBox="1"/>
      </xdr:nvSpPr>
      <xdr:spPr>
        <a:xfrm>
          <a:off x="13552715" y="2340429"/>
          <a:ext cx="1442356" cy="4490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4F02195-EDC4-432A-9504-88DABA1E3092}" type="TxLink">
            <a:rPr lang="en-US" sz="2400" b="1" i="0" u="none" strike="noStrike">
              <a:solidFill>
                <a:srgbClr val="000000"/>
              </a:solidFill>
              <a:latin typeface="Comic Sans MS" panose="030F0702030302020204" pitchFamily="66" charset="0"/>
              <a:cs typeface="Calibri"/>
            </a:rPr>
            <a:pPr algn="ctr"/>
            <a:t>16.12%</a:t>
          </a:fld>
          <a:endParaRPr lang="en-US" sz="2400" b="1">
            <a:solidFill>
              <a:schemeClr val="tx1"/>
            </a:solidFill>
            <a:latin typeface="Comic Sans MS" panose="030F0702030302020204" pitchFamily="66" charset="0"/>
          </a:endParaRPr>
        </a:p>
      </xdr:txBody>
    </xdr:sp>
    <xdr:clientData/>
  </xdr:twoCellAnchor>
  <xdr:oneCellAnchor>
    <xdr:from>
      <xdr:col>1</xdr:col>
      <xdr:colOff>176895</xdr:colOff>
      <xdr:row>10</xdr:row>
      <xdr:rowOff>179852</xdr:rowOff>
    </xdr:from>
    <xdr:ext cx="411924" cy="322375"/>
    <xdr:pic>
      <xdr:nvPicPr>
        <xdr:cNvPr id="101" name="image4.png">
          <a:extLst>
            <a:ext uri="{FF2B5EF4-FFF2-40B4-BE49-F238E27FC236}">
              <a16:creationId xmlns:a16="http://schemas.microsoft.com/office/drawing/2014/main" id="{BECDF72D-C87B-424E-BE9D-82B9794856D3}"/>
            </a:ext>
          </a:extLst>
        </xdr:cNvPr>
        <xdr:cNvPicPr preferRelativeResize="0"/>
      </xdr:nvPicPr>
      <xdr:blipFill>
        <a:blip xmlns:r="http://schemas.openxmlformats.org/officeDocument/2006/relationships" r:embed="rId1" cstate="print"/>
        <a:stretch>
          <a:fillRect/>
        </a:stretch>
      </xdr:blipFill>
      <xdr:spPr>
        <a:xfrm>
          <a:off x="783031" y="2084852"/>
          <a:ext cx="411924" cy="322375"/>
        </a:xfrm>
        <a:prstGeom prst="rect">
          <a:avLst/>
        </a:prstGeom>
        <a:noFill/>
      </xdr:spPr>
    </xdr:pic>
    <xdr:clientData fLocksWithSheet="0"/>
  </xdr:oneCellAnchor>
  <xdr:oneCellAnchor>
    <xdr:from>
      <xdr:col>15</xdr:col>
      <xdr:colOff>462890</xdr:colOff>
      <xdr:row>10</xdr:row>
      <xdr:rowOff>186788</xdr:rowOff>
    </xdr:from>
    <xdr:ext cx="420336" cy="402029"/>
    <xdr:pic>
      <xdr:nvPicPr>
        <xdr:cNvPr id="102" name="image5.png">
          <a:extLst>
            <a:ext uri="{FF2B5EF4-FFF2-40B4-BE49-F238E27FC236}">
              <a16:creationId xmlns:a16="http://schemas.microsoft.com/office/drawing/2014/main" id="{949FFC90-B685-4C24-91B4-A6753F716F25}"/>
            </a:ext>
          </a:extLst>
        </xdr:cNvPr>
        <xdr:cNvPicPr preferRelativeResize="0"/>
      </xdr:nvPicPr>
      <xdr:blipFill>
        <a:blip xmlns:r="http://schemas.openxmlformats.org/officeDocument/2006/relationships" r:embed="rId2" cstate="print"/>
        <a:stretch>
          <a:fillRect/>
        </a:stretch>
      </xdr:blipFill>
      <xdr:spPr>
        <a:xfrm>
          <a:off x="9554935" y="2091788"/>
          <a:ext cx="420336" cy="402029"/>
        </a:xfrm>
        <a:prstGeom prst="rect">
          <a:avLst/>
        </a:prstGeom>
        <a:noFill/>
      </xdr:spPr>
    </xdr:pic>
    <xdr:clientData fLocksWithSheet="0"/>
  </xdr:oneCellAnchor>
  <xdr:oneCellAnchor>
    <xdr:from>
      <xdr:col>20</xdr:col>
      <xdr:colOff>361208</xdr:colOff>
      <xdr:row>11</xdr:row>
      <xdr:rowOff>17320</xdr:rowOff>
    </xdr:from>
    <xdr:ext cx="418110" cy="346362"/>
    <xdr:pic>
      <xdr:nvPicPr>
        <xdr:cNvPr id="103" name="image2.png">
          <a:extLst>
            <a:ext uri="{FF2B5EF4-FFF2-40B4-BE49-F238E27FC236}">
              <a16:creationId xmlns:a16="http://schemas.microsoft.com/office/drawing/2014/main" id="{F9FDBFDD-0CD4-4470-9C3E-3A069C979418}"/>
            </a:ext>
          </a:extLst>
        </xdr:cNvPr>
        <xdr:cNvPicPr preferRelativeResize="0"/>
      </xdr:nvPicPr>
      <xdr:blipFill>
        <a:blip xmlns:r="http://schemas.openxmlformats.org/officeDocument/2006/relationships" r:embed="rId3" cstate="print"/>
        <a:stretch>
          <a:fillRect/>
        </a:stretch>
      </xdr:blipFill>
      <xdr:spPr>
        <a:xfrm>
          <a:off x="12483935" y="2112820"/>
          <a:ext cx="418110" cy="346362"/>
        </a:xfrm>
        <a:prstGeom prst="rect">
          <a:avLst/>
        </a:prstGeom>
        <a:noFill/>
      </xdr:spPr>
    </xdr:pic>
    <xdr:clientData fLocksWithSheet="0"/>
  </xdr:oneCellAnchor>
  <xdr:oneCellAnchor>
    <xdr:from>
      <xdr:col>11</xdr:col>
      <xdr:colOff>3094</xdr:colOff>
      <xdr:row>11</xdr:row>
      <xdr:rowOff>9897</xdr:rowOff>
    </xdr:from>
    <xdr:ext cx="499133" cy="371104"/>
    <xdr:pic>
      <xdr:nvPicPr>
        <xdr:cNvPr id="104" name="image6.png">
          <a:extLst>
            <a:ext uri="{FF2B5EF4-FFF2-40B4-BE49-F238E27FC236}">
              <a16:creationId xmlns:a16="http://schemas.microsoft.com/office/drawing/2014/main" id="{76999C8F-A467-488D-A4F5-20E3357CBC33}"/>
            </a:ext>
          </a:extLst>
        </xdr:cNvPr>
        <xdr:cNvPicPr preferRelativeResize="0"/>
      </xdr:nvPicPr>
      <xdr:blipFill>
        <a:blip xmlns:r="http://schemas.openxmlformats.org/officeDocument/2006/relationships" r:embed="rId4" cstate="print"/>
        <a:stretch>
          <a:fillRect/>
        </a:stretch>
      </xdr:blipFill>
      <xdr:spPr>
        <a:xfrm>
          <a:off x="6670594" y="2105397"/>
          <a:ext cx="499133" cy="371104"/>
        </a:xfrm>
        <a:prstGeom prst="rect">
          <a:avLst/>
        </a:prstGeom>
        <a:noFill/>
      </xdr:spPr>
    </xdr:pic>
    <xdr:clientData fLocksWithSheet="0"/>
  </xdr:oneCellAnchor>
  <xdr:oneCellAnchor>
    <xdr:from>
      <xdr:col>6</xdr:col>
      <xdr:colOff>13606</xdr:colOff>
      <xdr:row>10</xdr:row>
      <xdr:rowOff>163287</xdr:rowOff>
    </xdr:from>
    <xdr:ext cx="471303" cy="390895"/>
    <xdr:pic>
      <xdr:nvPicPr>
        <xdr:cNvPr id="105" name="image7.png">
          <a:extLst>
            <a:ext uri="{FF2B5EF4-FFF2-40B4-BE49-F238E27FC236}">
              <a16:creationId xmlns:a16="http://schemas.microsoft.com/office/drawing/2014/main" id="{3E2DFD2A-05AD-4898-93C3-D0AC40768226}"/>
            </a:ext>
          </a:extLst>
        </xdr:cNvPr>
        <xdr:cNvPicPr preferRelativeResize="0"/>
      </xdr:nvPicPr>
      <xdr:blipFill>
        <a:blip xmlns:r="http://schemas.openxmlformats.org/officeDocument/2006/relationships" r:embed="rId5" cstate="print"/>
        <a:stretch>
          <a:fillRect/>
        </a:stretch>
      </xdr:blipFill>
      <xdr:spPr>
        <a:xfrm>
          <a:off x="3650424" y="2068287"/>
          <a:ext cx="471303" cy="390895"/>
        </a:xfrm>
        <a:prstGeom prst="rect">
          <a:avLst/>
        </a:prstGeom>
        <a:noFill/>
      </xdr:spPr>
    </xdr:pic>
    <xdr:clientData fLocksWithSheet="0"/>
  </xdr:oneCellAnchor>
  <xdr:twoCellAnchor editAs="oneCell">
    <xdr:from>
      <xdr:col>1</xdr:col>
      <xdr:colOff>277091</xdr:colOff>
      <xdr:row>5</xdr:row>
      <xdr:rowOff>121228</xdr:rowOff>
    </xdr:from>
    <xdr:to>
      <xdr:col>3</xdr:col>
      <xdr:colOff>346364</xdr:colOff>
      <xdr:row>9</xdr:row>
      <xdr:rowOff>69274</xdr:rowOff>
    </xdr:to>
    <xdr:pic>
      <xdr:nvPicPr>
        <xdr:cNvPr id="107" name="Picture 106">
          <a:extLst>
            <a:ext uri="{FF2B5EF4-FFF2-40B4-BE49-F238E27FC236}">
              <a16:creationId xmlns:a16="http://schemas.microsoft.com/office/drawing/2014/main" id="{0C230BC6-F023-4D69-951A-4B03498E896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83227" y="1073728"/>
          <a:ext cx="1281546" cy="710046"/>
        </a:xfrm>
        <a:prstGeom prst="rect">
          <a:avLst/>
        </a:prstGeom>
      </xdr:spPr>
    </xdr:pic>
    <xdr:clientData/>
  </xdr:twoCellAnchor>
  <xdr:twoCellAnchor>
    <xdr:from>
      <xdr:col>3</xdr:col>
      <xdr:colOff>502228</xdr:colOff>
      <xdr:row>5</xdr:row>
      <xdr:rowOff>138546</xdr:rowOff>
    </xdr:from>
    <xdr:to>
      <xdr:col>14</xdr:col>
      <xdr:colOff>329046</xdr:colOff>
      <xdr:row>9</xdr:row>
      <xdr:rowOff>86591</xdr:rowOff>
    </xdr:to>
    <xdr:sp macro="" textlink="">
      <xdr:nvSpPr>
        <xdr:cNvPr id="108" name="TextBox 107">
          <a:extLst>
            <a:ext uri="{FF2B5EF4-FFF2-40B4-BE49-F238E27FC236}">
              <a16:creationId xmlns:a16="http://schemas.microsoft.com/office/drawing/2014/main" id="{439495C9-DE23-4073-B0F1-128A640CE727}"/>
            </a:ext>
          </a:extLst>
        </xdr:cNvPr>
        <xdr:cNvSpPr txBox="1"/>
      </xdr:nvSpPr>
      <xdr:spPr>
        <a:xfrm>
          <a:off x="2320637" y="1091046"/>
          <a:ext cx="6494318" cy="710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solidFill>
                <a:schemeClr val="accent4">
                  <a:lumMod val="75000"/>
                </a:schemeClr>
              </a:solidFill>
              <a:latin typeface="Comic Sans MS" panose="030F0702030302020204" pitchFamily="66" charset="0"/>
            </a:rPr>
            <a:t>HR ANALYTICS DASHBOARD</a:t>
          </a:r>
          <a:endParaRPr lang="en-US" sz="1600" b="1">
            <a:solidFill>
              <a:schemeClr val="accent4">
                <a:lumMod val="75000"/>
              </a:schemeClr>
            </a:solidFill>
            <a:latin typeface="Comic Sans MS" panose="030F0702030302020204" pitchFamily="66" charset="0"/>
          </a:endParaRPr>
        </a:p>
      </xdr:txBody>
    </xdr:sp>
    <xdr:clientData/>
  </xdr:twoCellAnchor>
  <xdr:oneCellAnchor>
    <xdr:from>
      <xdr:col>15</xdr:col>
      <xdr:colOff>207818</xdr:colOff>
      <xdr:row>5</xdr:row>
      <xdr:rowOff>173182</xdr:rowOff>
    </xdr:from>
    <xdr:ext cx="998681" cy="628650"/>
    <xdr:pic>
      <xdr:nvPicPr>
        <xdr:cNvPr id="109" name="image3.png">
          <a:extLst>
            <a:ext uri="{FF2B5EF4-FFF2-40B4-BE49-F238E27FC236}">
              <a16:creationId xmlns:a16="http://schemas.microsoft.com/office/drawing/2014/main" id="{5AB305DA-84C0-478E-BA25-E39DB353BD38}"/>
            </a:ext>
          </a:extLst>
        </xdr:cNvPr>
        <xdr:cNvPicPr preferRelativeResize="0"/>
      </xdr:nvPicPr>
      <xdr:blipFill>
        <a:blip xmlns:r="http://schemas.openxmlformats.org/officeDocument/2006/relationships" r:embed="rId7" cstate="print"/>
        <a:stretch>
          <a:fillRect/>
        </a:stretch>
      </xdr:blipFill>
      <xdr:spPr>
        <a:xfrm>
          <a:off x="9256568" y="1125682"/>
          <a:ext cx="998681" cy="628650"/>
        </a:xfrm>
        <a:prstGeom prst="rect">
          <a:avLst/>
        </a:prstGeom>
        <a:noFill/>
      </xdr:spPr>
    </xdr:pic>
    <xdr:clientData fLocksWithSheet="0"/>
  </xdr:oneCellAnchor>
  <xdr:twoCellAnchor>
    <xdr:from>
      <xdr:col>17</xdr:col>
      <xdr:colOff>73602</xdr:colOff>
      <xdr:row>5</xdr:row>
      <xdr:rowOff>7216</xdr:rowOff>
    </xdr:from>
    <xdr:to>
      <xdr:col>23</xdr:col>
      <xdr:colOff>95249</xdr:colOff>
      <xdr:row>9</xdr:row>
      <xdr:rowOff>59170</xdr:rowOff>
    </xdr:to>
    <xdr:sp macro="" textlink="">
      <xdr:nvSpPr>
        <xdr:cNvPr id="110" name="TextBox 109">
          <a:extLst>
            <a:ext uri="{FF2B5EF4-FFF2-40B4-BE49-F238E27FC236}">
              <a16:creationId xmlns:a16="http://schemas.microsoft.com/office/drawing/2014/main" id="{B5AD8D0E-0D55-4C68-B01F-ABEA82EF723C}"/>
            </a:ext>
          </a:extLst>
        </xdr:cNvPr>
        <xdr:cNvSpPr txBox="1"/>
      </xdr:nvSpPr>
      <xdr:spPr>
        <a:xfrm>
          <a:off x="10328852" y="959716"/>
          <a:ext cx="3641147" cy="813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4">
                  <a:lumMod val="75000"/>
                </a:schemeClr>
              </a:solidFill>
              <a:latin typeface="Comic Sans MS" panose="030F0702030302020204" pitchFamily="66" charset="0"/>
            </a:rPr>
            <a:t>JOB</a:t>
          </a:r>
          <a:r>
            <a:rPr lang="en-US" sz="1600" b="1" baseline="0">
              <a:solidFill>
                <a:schemeClr val="accent4">
                  <a:lumMod val="75000"/>
                </a:schemeClr>
              </a:solidFill>
              <a:latin typeface="Comic Sans MS" panose="030F0702030302020204" pitchFamily="66" charset="0"/>
            </a:rPr>
            <a:t> SATISFICATION RATING</a:t>
          </a:r>
          <a:endParaRPr lang="en-US" sz="1600" b="1">
            <a:solidFill>
              <a:schemeClr val="accent4">
                <a:lumMod val="75000"/>
              </a:schemeClr>
            </a:solidFill>
            <a:latin typeface="Comic Sans MS" panose="030F0702030302020204" pitchFamily="66" charset="0"/>
          </a:endParaRPr>
        </a:p>
      </xdr:txBody>
    </xdr:sp>
    <xdr:clientData/>
  </xdr:twoCellAnchor>
  <xdr:twoCellAnchor>
    <xdr:from>
      <xdr:col>22</xdr:col>
      <xdr:colOff>571500</xdr:colOff>
      <xdr:row>4</xdr:row>
      <xdr:rowOff>173183</xdr:rowOff>
    </xdr:from>
    <xdr:to>
      <xdr:col>24</xdr:col>
      <xdr:colOff>572942</xdr:colOff>
      <xdr:row>9</xdr:row>
      <xdr:rowOff>54841</xdr:rowOff>
    </xdr:to>
    <xdr:grpSp>
      <xdr:nvGrpSpPr>
        <xdr:cNvPr id="145" name="Group 144">
          <a:extLst>
            <a:ext uri="{FF2B5EF4-FFF2-40B4-BE49-F238E27FC236}">
              <a16:creationId xmlns:a16="http://schemas.microsoft.com/office/drawing/2014/main" id="{9B4297B2-8F34-4067-94D4-D3A95D7288E9}"/>
            </a:ext>
          </a:extLst>
        </xdr:cNvPr>
        <xdr:cNvGrpSpPr/>
      </xdr:nvGrpSpPr>
      <xdr:grpSpPr>
        <a:xfrm>
          <a:off x="13906500" y="935183"/>
          <a:ext cx="1213715" cy="834158"/>
          <a:chOff x="12099636" y="966933"/>
          <a:chExt cx="966931" cy="834158"/>
        </a:xfrm>
      </xdr:grpSpPr>
      <xdr:graphicFrame macro="">
        <xdr:nvGraphicFramePr>
          <xdr:cNvPr id="111" name="Chart 110">
            <a:extLst>
              <a:ext uri="{FF2B5EF4-FFF2-40B4-BE49-F238E27FC236}">
                <a16:creationId xmlns:a16="http://schemas.microsoft.com/office/drawing/2014/main" id="{3BE1124A-BEF1-4170-88C3-D387A7AFB6EA}"/>
              </a:ext>
            </a:extLst>
          </xdr:cNvPr>
          <xdr:cNvGraphicFramePr>
            <a:graphicFrameLocks/>
          </xdr:cNvGraphicFramePr>
        </xdr:nvGraphicFramePr>
        <xdr:xfrm>
          <a:off x="12099636" y="966933"/>
          <a:ext cx="966931" cy="834158"/>
        </xdr:xfrm>
        <a:graphic>
          <a:graphicData uri="http://schemas.openxmlformats.org/drawingml/2006/chart">
            <c:chart xmlns:c="http://schemas.openxmlformats.org/drawingml/2006/chart" xmlns:r="http://schemas.openxmlformats.org/officeDocument/2006/relationships" r:id="rId8"/>
          </a:graphicData>
        </a:graphic>
      </xdr:graphicFrame>
      <xdr:sp macro="" textlink="Ratings!$B$6:$B$7">
        <xdr:nvSpPr>
          <xdr:cNvPr id="112" name="TextBox 111">
            <a:extLst>
              <a:ext uri="{FF2B5EF4-FFF2-40B4-BE49-F238E27FC236}">
                <a16:creationId xmlns:a16="http://schemas.microsoft.com/office/drawing/2014/main" id="{3D74E1E0-9041-4A02-A24C-3ACF1942D6EE}"/>
              </a:ext>
            </a:extLst>
          </xdr:cNvPr>
          <xdr:cNvSpPr txBox="1"/>
        </xdr:nvSpPr>
        <xdr:spPr>
          <a:xfrm>
            <a:off x="12392424" y="1363266"/>
            <a:ext cx="377029" cy="13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3B8511D-5519-4E82-98F2-AB8DFF9913F6}" type="TxLink">
              <a:rPr lang="en-US" sz="1100" b="1" i="0" u="none" strike="noStrike">
                <a:ln>
                  <a:noFill/>
                </a:ln>
                <a:solidFill>
                  <a:srgbClr val="000000"/>
                </a:solidFill>
                <a:latin typeface="Calibri"/>
                <a:cs typeface="Calibri"/>
              </a:rPr>
              <a:pPr algn="ctr"/>
              <a:t>2.6</a:t>
            </a:fld>
            <a:endParaRPr lang="en-US" sz="1400" b="1">
              <a:ln>
                <a:noFill/>
              </a:ln>
              <a:noFill/>
            </a:endParaRPr>
          </a:p>
        </xdr:txBody>
      </xdr:sp>
    </xdr:grpSp>
    <xdr:clientData/>
  </xdr:twoCellAnchor>
  <xdr:twoCellAnchor>
    <xdr:from>
      <xdr:col>1</xdr:col>
      <xdr:colOff>19795</xdr:colOff>
      <xdr:row>21</xdr:row>
      <xdr:rowOff>43914</xdr:rowOff>
    </xdr:from>
    <xdr:to>
      <xdr:col>8</xdr:col>
      <xdr:colOff>137860</xdr:colOff>
      <xdr:row>28</xdr:row>
      <xdr:rowOff>150414</xdr:rowOff>
    </xdr:to>
    <xdr:grpSp>
      <xdr:nvGrpSpPr>
        <xdr:cNvPr id="126" name="Group 125">
          <a:extLst>
            <a:ext uri="{FF2B5EF4-FFF2-40B4-BE49-F238E27FC236}">
              <a16:creationId xmlns:a16="http://schemas.microsoft.com/office/drawing/2014/main" id="{44DD03AC-B1AE-47F0-AC05-CA26B95A0D34}"/>
            </a:ext>
          </a:extLst>
        </xdr:cNvPr>
        <xdr:cNvGrpSpPr/>
      </xdr:nvGrpSpPr>
      <xdr:grpSpPr>
        <a:xfrm>
          <a:off x="625931" y="4044414"/>
          <a:ext cx="4361020" cy="1440000"/>
          <a:chOff x="625931" y="4027096"/>
          <a:chExt cx="4361020" cy="1440000"/>
        </a:xfrm>
      </xdr:grpSpPr>
      <xdr:graphicFrame macro="">
        <xdr:nvGraphicFramePr>
          <xdr:cNvPr id="113" name="Chart 112">
            <a:extLst>
              <a:ext uri="{FF2B5EF4-FFF2-40B4-BE49-F238E27FC236}">
                <a16:creationId xmlns:a16="http://schemas.microsoft.com/office/drawing/2014/main" id="{0C488F7C-7653-4855-A249-D67B7C7B4833}"/>
              </a:ext>
            </a:extLst>
          </xdr:cNvPr>
          <xdr:cNvGraphicFramePr>
            <a:graphicFrameLocks/>
          </xdr:cNvGraphicFramePr>
        </xdr:nvGraphicFramePr>
        <xdr:xfrm>
          <a:off x="625931" y="4027096"/>
          <a:ext cx="1440000" cy="1440000"/>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115" name="Chart 114">
            <a:extLst>
              <a:ext uri="{FF2B5EF4-FFF2-40B4-BE49-F238E27FC236}">
                <a16:creationId xmlns:a16="http://schemas.microsoft.com/office/drawing/2014/main" id="{096DE47A-33AF-4AE1-A79C-B2FAFEA8765D}"/>
              </a:ext>
            </a:extLst>
          </xdr:cNvPr>
          <xdr:cNvGraphicFramePr>
            <a:graphicFrameLocks/>
          </xdr:cNvGraphicFramePr>
        </xdr:nvGraphicFramePr>
        <xdr:xfrm>
          <a:off x="3546951" y="4027096"/>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121" name="Graphic 120" descr="Male profile">
            <a:extLst>
              <a:ext uri="{FF2B5EF4-FFF2-40B4-BE49-F238E27FC236}">
                <a16:creationId xmlns:a16="http://schemas.microsoft.com/office/drawing/2014/main" id="{62BE7AF9-F5DC-4209-8C68-96CE4A1188C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778330" y="4340679"/>
            <a:ext cx="858488" cy="816428"/>
          </a:xfrm>
          <a:prstGeom prst="rect">
            <a:avLst/>
          </a:prstGeom>
        </xdr:spPr>
      </xdr:pic>
      <xdr:pic>
        <xdr:nvPicPr>
          <xdr:cNvPr id="123" name="Graphic 122" descr="Female Profile">
            <a:extLst>
              <a:ext uri="{FF2B5EF4-FFF2-40B4-BE49-F238E27FC236}">
                <a16:creationId xmlns:a16="http://schemas.microsoft.com/office/drawing/2014/main" id="{3B251F8F-AC86-49CA-BCDB-1F01B6B4E27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66907" y="4367894"/>
            <a:ext cx="961102" cy="761999"/>
          </a:xfrm>
          <a:prstGeom prst="rect">
            <a:avLst/>
          </a:prstGeom>
        </xdr:spPr>
      </xdr:pic>
      <xdr:sp macro="" textlink="Gender!$C$9">
        <xdr:nvSpPr>
          <xdr:cNvPr id="124" name="TextBox 123">
            <a:extLst>
              <a:ext uri="{FF2B5EF4-FFF2-40B4-BE49-F238E27FC236}">
                <a16:creationId xmlns:a16="http://schemas.microsoft.com/office/drawing/2014/main" id="{771D21FB-6950-410B-9A24-9499C3B9F4A7}"/>
              </a:ext>
            </a:extLst>
          </xdr:cNvPr>
          <xdr:cNvSpPr txBox="1"/>
        </xdr:nvSpPr>
        <xdr:spPr>
          <a:xfrm>
            <a:off x="1004455" y="4496543"/>
            <a:ext cx="762000" cy="45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77E60D3-4D31-4959-9838-9988ACB59FCF}" type="TxLink">
              <a:rPr lang="en-US" sz="2000" b="1" i="0" u="none" strike="noStrike">
                <a:ln>
                  <a:noFill/>
                </a:ln>
                <a:solidFill>
                  <a:srgbClr val="000000"/>
                </a:solidFill>
                <a:latin typeface="Comic Sans MS" panose="030F0702030302020204" pitchFamily="66" charset="0"/>
                <a:cs typeface="Calibri"/>
              </a:rPr>
              <a:pPr algn="ctr"/>
              <a:t>40%</a:t>
            </a:fld>
            <a:endParaRPr lang="en-US" sz="2000" b="1">
              <a:ln>
                <a:noFill/>
              </a:ln>
              <a:noFill/>
              <a:latin typeface="Comic Sans MS" panose="030F0702030302020204" pitchFamily="66" charset="0"/>
            </a:endParaRPr>
          </a:p>
        </xdr:txBody>
      </xdr:sp>
      <xdr:sp macro="" textlink="Gender!$C$10">
        <xdr:nvSpPr>
          <xdr:cNvPr id="125" name="TextBox 124">
            <a:extLst>
              <a:ext uri="{FF2B5EF4-FFF2-40B4-BE49-F238E27FC236}">
                <a16:creationId xmlns:a16="http://schemas.microsoft.com/office/drawing/2014/main" id="{3D963C01-7BE6-49BA-BD66-3F23DBE28E22}"/>
              </a:ext>
            </a:extLst>
          </xdr:cNvPr>
          <xdr:cNvSpPr txBox="1"/>
        </xdr:nvSpPr>
        <xdr:spPr>
          <a:xfrm>
            <a:off x="3874323" y="4490357"/>
            <a:ext cx="801585" cy="449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BF6BC89-4DD6-4C61-A9C8-0D1FD6555F1B}" type="TxLink">
              <a:rPr lang="en-US" sz="2000" b="1" i="0" u="none" strike="noStrike">
                <a:ln>
                  <a:noFill/>
                </a:ln>
                <a:solidFill>
                  <a:srgbClr val="000000"/>
                </a:solidFill>
                <a:latin typeface="Comic Sans MS" panose="030F0702030302020204" pitchFamily="66" charset="0"/>
                <a:cs typeface="Calibri"/>
              </a:rPr>
              <a:pPr algn="ctr"/>
              <a:t>60%</a:t>
            </a:fld>
            <a:endParaRPr lang="en-US" sz="2000" b="1">
              <a:ln>
                <a:noFill/>
              </a:ln>
              <a:noFill/>
              <a:latin typeface="Comic Sans MS" panose="030F0702030302020204" pitchFamily="66" charset="0"/>
            </a:endParaRPr>
          </a:p>
        </xdr:txBody>
      </xdr:sp>
    </xdr:grpSp>
    <xdr:clientData/>
  </xdr:twoCellAnchor>
  <xdr:twoCellAnchor>
    <xdr:from>
      <xdr:col>1</xdr:col>
      <xdr:colOff>259773</xdr:colOff>
      <xdr:row>15</xdr:row>
      <xdr:rowOff>93368</xdr:rowOff>
    </xdr:from>
    <xdr:to>
      <xdr:col>7</xdr:col>
      <xdr:colOff>484909</xdr:colOff>
      <xdr:row>17</xdr:row>
      <xdr:rowOff>93368</xdr:rowOff>
    </xdr:to>
    <xdr:sp macro="" textlink="">
      <xdr:nvSpPr>
        <xdr:cNvPr id="127" name="TextBox 126">
          <a:extLst>
            <a:ext uri="{FF2B5EF4-FFF2-40B4-BE49-F238E27FC236}">
              <a16:creationId xmlns:a16="http://schemas.microsoft.com/office/drawing/2014/main" id="{1F9A6CC2-B98A-412B-BC74-93AC4BC9C2E7}"/>
            </a:ext>
          </a:extLst>
        </xdr:cNvPr>
        <xdr:cNvSpPr txBox="1"/>
      </xdr:nvSpPr>
      <xdr:spPr>
        <a:xfrm>
          <a:off x="872686" y="2950868"/>
          <a:ext cx="390261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Total Employees By Gender</a:t>
          </a:r>
          <a:endParaRPr lang="en-US" sz="1100" b="1">
            <a:solidFill>
              <a:schemeClr val="accent4">
                <a:lumMod val="75000"/>
              </a:schemeClr>
            </a:solidFill>
            <a:latin typeface="Comic Sans MS" panose="030F0702030302020204" pitchFamily="66" charset="0"/>
          </a:endParaRPr>
        </a:p>
      </xdr:txBody>
    </xdr:sp>
    <xdr:clientData/>
  </xdr:twoCellAnchor>
  <xdr:twoCellAnchor>
    <xdr:from>
      <xdr:col>9</xdr:col>
      <xdr:colOff>312392</xdr:colOff>
      <xdr:row>15</xdr:row>
      <xdr:rowOff>77068</xdr:rowOff>
    </xdr:from>
    <xdr:to>
      <xdr:col>15</xdr:col>
      <xdr:colOff>537529</xdr:colOff>
      <xdr:row>17</xdr:row>
      <xdr:rowOff>77068</xdr:rowOff>
    </xdr:to>
    <xdr:sp macro="" textlink="">
      <xdr:nvSpPr>
        <xdr:cNvPr id="128" name="TextBox 127">
          <a:extLst>
            <a:ext uri="{FF2B5EF4-FFF2-40B4-BE49-F238E27FC236}">
              <a16:creationId xmlns:a16="http://schemas.microsoft.com/office/drawing/2014/main" id="{D88E9D91-9F1B-4E01-9676-DDD938342367}"/>
            </a:ext>
          </a:extLst>
        </xdr:cNvPr>
        <xdr:cNvSpPr txBox="1"/>
      </xdr:nvSpPr>
      <xdr:spPr>
        <a:xfrm>
          <a:off x="5758451" y="2934568"/>
          <a:ext cx="3855843"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Education</a:t>
          </a:r>
          <a:r>
            <a:rPr lang="en-US" sz="2000" b="1" baseline="0">
              <a:solidFill>
                <a:schemeClr val="accent4">
                  <a:lumMod val="75000"/>
                </a:schemeClr>
              </a:solidFill>
              <a:latin typeface="Comic Sans MS" panose="030F0702030302020204" pitchFamily="66" charset="0"/>
            </a:rPr>
            <a:t> Wise Attrition</a:t>
          </a:r>
          <a:endParaRPr lang="en-US" sz="1100" b="1">
            <a:solidFill>
              <a:schemeClr val="accent4">
                <a:lumMod val="75000"/>
              </a:schemeClr>
            </a:solidFill>
            <a:latin typeface="Comic Sans MS" panose="030F0702030302020204" pitchFamily="66" charset="0"/>
          </a:endParaRPr>
        </a:p>
      </xdr:txBody>
    </xdr:sp>
    <xdr:clientData/>
  </xdr:twoCellAnchor>
  <xdr:twoCellAnchor>
    <xdr:from>
      <xdr:col>18</xdr:col>
      <xdr:colOff>55267</xdr:colOff>
      <xdr:row>15</xdr:row>
      <xdr:rowOff>89904</xdr:rowOff>
    </xdr:from>
    <xdr:to>
      <xdr:col>24</xdr:col>
      <xdr:colOff>280404</xdr:colOff>
      <xdr:row>17</xdr:row>
      <xdr:rowOff>89904</xdr:rowOff>
    </xdr:to>
    <xdr:sp macro="" textlink="">
      <xdr:nvSpPr>
        <xdr:cNvPr id="129" name="TextBox 128">
          <a:extLst>
            <a:ext uri="{FF2B5EF4-FFF2-40B4-BE49-F238E27FC236}">
              <a16:creationId xmlns:a16="http://schemas.microsoft.com/office/drawing/2014/main" id="{93DF172D-3794-45E1-8B5D-94F9FF39F29D}"/>
            </a:ext>
          </a:extLst>
        </xdr:cNvPr>
        <xdr:cNvSpPr txBox="1"/>
      </xdr:nvSpPr>
      <xdr:spPr>
        <a:xfrm>
          <a:off x="10965722" y="2947404"/>
          <a:ext cx="386195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Attrition</a:t>
          </a:r>
          <a:r>
            <a:rPr lang="en-US" sz="2000" b="1" baseline="0">
              <a:solidFill>
                <a:schemeClr val="accent4">
                  <a:lumMod val="75000"/>
                </a:schemeClr>
              </a:solidFill>
              <a:latin typeface="Comic Sans MS" panose="030F0702030302020204" pitchFamily="66" charset="0"/>
            </a:rPr>
            <a:t> By Job Role</a:t>
          </a:r>
          <a:endParaRPr lang="en-US" sz="1100" b="1">
            <a:solidFill>
              <a:schemeClr val="accent4">
                <a:lumMod val="75000"/>
              </a:schemeClr>
            </a:solidFill>
            <a:latin typeface="Comic Sans MS" panose="030F0702030302020204" pitchFamily="66" charset="0"/>
          </a:endParaRPr>
        </a:p>
      </xdr:txBody>
    </xdr:sp>
    <xdr:clientData/>
  </xdr:twoCellAnchor>
  <xdr:twoCellAnchor>
    <xdr:from>
      <xdr:col>1</xdr:col>
      <xdr:colOff>160806</xdr:colOff>
      <xdr:row>29</xdr:row>
      <xdr:rowOff>183217</xdr:rowOff>
    </xdr:from>
    <xdr:to>
      <xdr:col>7</xdr:col>
      <xdr:colOff>385942</xdr:colOff>
      <xdr:row>31</xdr:row>
      <xdr:rowOff>183217</xdr:rowOff>
    </xdr:to>
    <xdr:sp macro="" textlink="">
      <xdr:nvSpPr>
        <xdr:cNvPr id="130" name="TextBox 129">
          <a:extLst>
            <a:ext uri="{FF2B5EF4-FFF2-40B4-BE49-F238E27FC236}">
              <a16:creationId xmlns:a16="http://schemas.microsoft.com/office/drawing/2014/main" id="{D34F1A98-226F-4CC4-BB65-20A6955FF95E}"/>
            </a:ext>
          </a:extLst>
        </xdr:cNvPr>
        <xdr:cNvSpPr txBox="1"/>
      </xdr:nvSpPr>
      <xdr:spPr>
        <a:xfrm>
          <a:off x="765924" y="5707717"/>
          <a:ext cx="3855842"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Department </a:t>
          </a:r>
          <a:r>
            <a:rPr lang="en-US" sz="2000" b="1" baseline="0">
              <a:solidFill>
                <a:schemeClr val="accent4">
                  <a:lumMod val="75000"/>
                </a:schemeClr>
              </a:solidFill>
              <a:latin typeface="Comic Sans MS" panose="030F0702030302020204" pitchFamily="66" charset="0"/>
            </a:rPr>
            <a:t>wise</a:t>
          </a:r>
          <a:r>
            <a:rPr lang="en-US" sz="2000" b="1">
              <a:solidFill>
                <a:schemeClr val="accent4">
                  <a:lumMod val="75000"/>
                </a:schemeClr>
              </a:solidFill>
              <a:latin typeface="Comic Sans MS" panose="030F0702030302020204" pitchFamily="66" charset="0"/>
            </a:rPr>
            <a:t> By Attrition</a:t>
          </a:r>
          <a:endParaRPr lang="en-US" sz="1100" b="1">
            <a:solidFill>
              <a:schemeClr val="accent4">
                <a:lumMod val="75000"/>
              </a:schemeClr>
            </a:solidFill>
            <a:latin typeface="Comic Sans MS" panose="030F0702030302020204" pitchFamily="66" charset="0"/>
          </a:endParaRPr>
        </a:p>
      </xdr:txBody>
    </xdr:sp>
    <xdr:clientData/>
  </xdr:twoCellAnchor>
  <xdr:twoCellAnchor>
    <xdr:from>
      <xdr:col>8</xdr:col>
      <xdr:colOff>232727</xdr:colOff>
      <xdr:row>30</xdr:row>
      <xdr:rowOff>1478</xdr:rowOff>
    </xdr:from>
    <xdr:to>
      <xdr:col>14</xdr:col>
      <xdr:colOff>457864</xdr:colOff>
      <xdr:row>32</xdr:row>
      <xdr:rowOff>1478</xdr:rowOff>
    </xdr:to>
    <xdr:sp macro="" textlink="">
      <xdr:nvSpPr>
        <xdr:cNvPr id="131" name="TextBox 130">
          <a:extLst>
            <a:ext uri="{FF2B5EF4-FFF2-40B4-BE49-F238E27FC236}">
              <a16:creationId xmlns:a16="http://schemas.microsoft.com/office/drawing/2014/main" id="{4167C552-38E1-4399-8EC5-3C9584CBEDF4}"/>
            </a:ext>
          </a:extLst>
        </xdr:cNvPr>
        <xdr:cNvSpPr txBox="1"/>
      </xdr:nvSpPr>
      <xdr:spPr>
        <a:xfrm>
          <a:off x="5073668" y="5716478"/>
          <a:ext cx="3855843"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Attrition By Age</a:t>
          </a:r>
          <a:r>
            <a:rPr lang="en-US" sz="2000" b="1" baseline="0">
              <a:solidFill>
                <a:schemeClr val="accent4">
                  <a:lumMod val="75000"/>
                </a:schemeClr>
              </a:solidFill>
              <a:latin typeface="Comic Sans MS" panose="030F0702030302020204" pitchFamily="66" charset="0"/>
            </a:rPr>
            <a:t> Group</a:t>
          </a:r>
          <a:endParaRPr lang="en-US" sz="1100" b="1">
            <a:solidFill>
              <a:schemeClr val="accent4">
                <a:lumMod val="75000"/>
              </a:schemeClr>
            </a:solidFill>
            <a:latin typeface="Comic Sans MS" panose="030F0702030302020204" pitchFamily="66" charset="0"/>
          </a:endParaRPr>
        </a:p>
      </xdr:txBody>
    </xdr:sp>
    <xdr:clientData/>
  </xdr:twoCellAnchor>
  <xdr:twoCellAnchor>
    <xdr:from>
      <xdr:col>14</xdr:col>
      <xdr:colOff>564421</xdr:colOff>
      <xdr:row>30</xdr:row>
      <xdr:rowOff>37745</xdr:rowOff>
    </xdr:from>
    <xdr:to>
      <xdr:col>20</xdr:col>
      <xdr:colOff>34636</xdr:colOff>
      <xdr:row>31</xdr:row>
      <xdr:rowOff>166051</xdr:rowOff>
    </xdr:to>
    <xdr:sp macro="" textlink="">
      <xdr:nvSpPr>
        <xdr:cNvPr id="132" name="TextBox 131">
          <a:extLst>
            <a:ext uri="{FF2B5EF4-FFF2-40B4-BE49-F238E27FC236}">
              <a16:creationId xmlns:a16="http://schemas.microsoft.com/office/drawing/2014/main" id="{1ECB298A-C384-4B3C-BB9A-9C936D15E77D}"/>
            </a:ext>
          </a:extLst>
        </xdr:cNvPr>
        <xdr:cNvSpPr txBox="1"/>
      </xdr:nvSpPr>
      <xdr:spPr>
        <a:xfrm>
          <a:off x="9036068" y="5752745"/>
          <a:ext cx="3100921" cy="318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Attrition</a:t>
          </a:r>
          <a:r>
            <a:rPr lang="en-US" sz="2000" b="1" baseline="0">
              <a:solidFill>
                <a:schemeClr val="accent4">
                  <a:lumMod val="75000"/>
                </a:schemeClr>
              </a:solidFill>
              <a:latin typeface="Comic Sans MS" panose="030F0702030302020204" pitchFamily="66" charset="0"/>
            </a:rPr>
            <a:t> by Status</a:t>
          </a:r>
          <a:endParaRPr lang="en-US" sz="1100" b="1">
            <a:solidFill>
              <a:schemeClr val="accent4">
                <a:lumMod val="75000"/>
              </a:schemeClr>
            </a:solidFill>
            <a:latin typeface="Comic Sans MS" panose="030F0702030302020204" pitchFamily="66" charset="0"/>
          </a:endParaRPr>
        </a:p>
      </xdr:txBody>
    </xdr:sp>
    <xdr:clientData/>
  </xdr:twoCellAnchor>
  <xdr:twoCellAnchor>
    <xdr:from>
      <xdr:col>21</xdr:col>
      <xdr:colOff>22411</xdr:colOff>
      <xdr:row>30</xdr:row>
      <xdr:rowOff>11206</xdr:rowOff>
    </xdr:from>
    <xdr:to>
      <xdr:col>24</xdr:col>
      <xdr:colOff>78441</xdr:colOff>
      <xdr:row>31</xdr:row>
      <xdr:rowOff>149752</xdr:rowOff>
    </xdr:to>
    <xdr:sp macro="" textlink="">
      <xdr:nvSpPr>
        <xdr:cNvPr id="133" name="TextBox 132">
          <a:extLst>
            <a:ext uri="{FF2B5EF4-FFF2-40B4-BE49-F238E27FC236}">
              <a16:creationId xmlns:a16="http://schemas.microsoft.com/office/drawing/2014/main" id="{65940D6B-E650-4696-B0F7-F249E031FF2A}"/>
            </a:ext>
          </a:extLst>
        </xdr:cNvPr>
        <xdr:cNvSpPr txBox="1"/>
      </xdr:nvSpPr>
      <xdr:spPr>
        <a:xfrm>
          <a:off x="12729882" y="5726206"/>
          <a:ext cx="1871383" cy="329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Filter</a:t>
          </a:r>
          <a:r>
            <a:rPr lang="en-US" sz="2000" b="1" baseline="0">
              <a:solidFill>
                <a:schemeClr val="accent4">
                  <a:lumMod val="75000"/>
                </a:schemeClr>
              </a:solidFill>
              <a:latin typeface="Comic Sans MS" panose="030F0702030302020204" pitchFamily="66" charset="0"/>
            </a:rPr>
            <a:t> Panel</a:t>
          </a:r>
          <a:endParaRPr lang="en-US" sz="1100" b="1">
            <a:solidFill>
              <a:schemeClr val="accent4">
                <a:lumMod val="75000"/>
              </a:schemeClr>
            </a:solidFill>
            <a:latin typeface="Comic Sans MS" panose="030F0702030302020204" pitchFamily="66" charset="0"/>
          </a:endParaRPr>
        </a:p>
      </xdr:txBody>
    </xdr:sp>
    <xdr:clientData/>
  </xdr:twoCellAnchor>
  <xdr:twoCellAnchor editAs="oneCell">
    <xdr:from>
      <xdr:col>22</xdr:col>
      <xdr:colOff>503463</xdr:colOff>
      <xdr:row>38</xdr:row>
      <xdr:rowOff>81643</xdr:rowOff>
    </xdr:from>
    <xdr:to>
      <xdr:col>24</xdr:col>
      <xdr:colOff>554935</xdr:colOff>
      <xdr:row>43</xdr:row>
      <xdr:rowOff>54428</xdr:rowOff>
    </xdr:to>
    <mc:AlternateContent xmlns:mc="http://schemas.openxmlformats.org/markup-compatibility/2006" xmlns:a14="http://schemas.microsoft.com/office/drawing/2010/main">
      <mc:Choice Requires="a14">
        <xdr:graphicFrame macro="">
          <xdr:nvGraphicFramePr>
            <xdr:cNvPr id="134" name="Gender 3">
              <a:extLst>
                <a:ext uri="{FF2B5EF4-FFF2-40B4-BE49-F238E27FC236}">
                  <a16:creationId xmlns:a16="http://schemas.microsoft.com/office/drawing/2014/main" id="{B83907C4-844B-471B-B630-4D5043BDEE22}"/>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3816051" y="7320643"/>
              <a:ext cx="1261708" cy="9252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363681</xdr:colOff>
      <xdr:row>17</xdr:row>
      <xdr:rowOff>121227</xdr:rowOff>
    </xdr:from>
    <xdr:to>
      <xdr:col>16</xdr:col>
      <xdr:colOff>588817</xdr:colOff>
      <xdr:row>29</xdr:row>
      <xdr:rowOff>69272</xdr:rowOff>
    </xdr:to>
    <xdr:graphicFrame macro="">
      <xdr:nvGraphicFramePr>
        <xdr:cNvPr id="135" name="Chart 134">
          <a:extLst>
            <a:ext uri="{FF2B5EF4-FFF2-40B4-BE49-F238E27FC236}">
              <a16:creationId xmlns:a16="http://schemas.microsoft.com/office/drawing/2014/main" id="{07B698C0-7B9D-4D5A-A279-0DC7028B55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173182</xdr:colOff>
      <xdr:row>17</xdr:row>
      <xdr:rowOff>86591</xdr:rowOff>
    </xdr:from>
    <xdr:to>
      <xdr:col>25</xdr:col>
      <xdr:colOff>34636</xdr:colOff>
      <xdr:row>29</xdr:row>
      <xdr:rowOff>51955</xdr:rowOff>
    </xdr:to>
    <mc:AlternateContent xmlns:mc="http://schemas.openxmlformats.org/markup-compatibility/2006">
      <mc:Choice xmlns:cx1="http://schemas.microsoft.com/office/drawing/2015/9/8/chartex" Requires="cx1">
        <xdr:graphicFrame macro="">
          <xdr:nvGraphicFramePr>
            <xdr:cNvPr id="136" name="Chart 135">
              <a:extLst>
                <a:ext uri="{FF2B5EF4-FFF2-40B4-BE49-F238E27FC236}">
                  <a16:creationId xmlns:a16="http://schemas.microsoft.com/office/drawing/2014/main" id="{4B355D33-EE9F-445E-866C-52B7B852F1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0536382" y="3325091"/>
              <a:ext cx="4738254" cy="225136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173182</xdr:colOff>
      <xdr:row>32</xdr:row>
      <xdr:rowOff>0</xdr:rowOff>
    </xdr:from>
    <xdr:to>
      <xdr:col>8</xdr:col>
      <xdr:colOff>69272</xdr:colOff>
      <xdr:row>43</xdr:row>
      <xdr:rowOff>34636</xdr:rowOff>
    </xdr:to>
    <xdr:graphicFrame macro="">
      <xdr:nvGraphicFramePr>
        <xdr:cNvPr id="137" name="Chart 136">
          <a:extLst>
            <a:ext uri="{FF2B5EF4-FFF2-40B4-BE49-F238E27FC236}">
              <a16:creationId xmlns:a16="http://schemas.microsoft.com/office/drawing/2014/main" id="{F89BD67F-C7B0-4A3F-87DE-ECB26438EB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8</xdr:col>
      <xdr:colOff>294409</xdr:colOff>
      <xdr:row>32</xdr:row>
      <xdr:rowOff>34636</xdr:rowOff>
    </xdr:from>
    <xdr:to>
      <xdr:col>14</xdr:col>
      <xdr:colOff>415636</xdr:colOff>
      <xdr:row>43</xdr:row>
      <xdr:rowOff>34635</xdr:rowOff>
    </xdr:to>
    <xdr:graphicFrame macro="">
      <xdr:nvGraphicFramePr>
        <xdr:cNvPr id="138" name="Chart 137">
          <a:extLst>
            <a:ext uri="{FF2B5EF4-FFF2-40B4-BE49-F238E27FC236}">
              <a16:creationId xmlns:a16="http://schemas.microsoft.com/office/drawing/2014/main" id="{58B73E56-8724-4F5B-95B5-8438EEF957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14</xdr:col>
      <xdr:colOff>582707</xdr:colOff>
      <xdr:row>32</xdr:row>
      <xdr:rowOff>17319</xdr:rowOff>
    </xdr:from>
    <xdr:to>
      <xdr:col>20</xdr:col>
      <xdr:colOff>93087</xdr:colOff>
      <xdr:row>43</xdr:row>
      <xdr:rowOff>51955</xdr:rowOff>
    </xdr:to>
    <mc:AlternateContent xmlns:mc="http://schemas.openxmlformats.org/markup-compatibility/2006">
      <mc:Choice xmlns:cx2="http://schemas.microsoft.com/office/drawing/2015/10/21/chartex" Requires="cx2">
        <xdr:graphicFrame macro="">
          <xdr:nvGraphicFramePr>
            <xdr:cNvPr id="142" name="Chart 141">
              <a:extLst>
                <a:ext uri="{FF2B5EF4-FFF2-40B4-BE49-F238E27FC236}">
                  <a16:creationId xmlns:a16="http://schemas.microsoft.com/office/drawing/2014/main" id="{2032F977-09D4-403C-A54B-E3F5A3217F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9117107" y="6113319"/>
              <a:ext cx="3167980" cy="213013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22</xdr:col>
      <xdr:colOff>461284</xdr:colOff>
      <xdr:row>32</xdr:row>
      <xdr:rowOff>34634</xdr:rowOff>
    </xdr:from>
    <xdr:to>
      <xdr:col>24</xdr:col>
      <xdr:colOff>530679</xdr:colOff>
      <xdr:row>38</xdr:row>
      <xdr:rowOff>179293</xdr:rowOff>
    </xdr:to>
    <mc:AlternateContent xmlns:mc="http://schemas.openxmlformats.org/markup-compatibility/2006" xmlns:a14="http://schemas.microsoft.com/office/drawing/2010/main">
      <mc:Choice Requires="a14">
        <xdr:graphicFrame macro="">
          <xdr:nvGraphicFramePr>
            <xdr:cNvPr id="143" name="Department 1">
              <a:extLst>
                <a:ext uri="{FF2B5EF4-FFF2-40B4-BE49-F238E27FC236}">
                  <a16:creationId xmlns:a16="http://schemas.microsoft.com/office/drawing/2014/main" id="{1E37A65B-6EA1-456F-8263-A3327C4877E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773872" y="6130634"/>
              <a:ext cx="1279631" cy="12876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131124</xdr:colOff>
      <xdr:row>32</xdr:row>
      <xdr:rowOff>49356</xdr:rowOff>
    </xdr:from>
    <xdr:to>
      <xdr:col>22</xdr:col>
      <xdr:colOff>466355</xdr:colOff>
      <xdr:row>43</xdr:row>
      <xdr:rowOff>33617</xdr:rowOff>
    </xdr:to>
    <mc:AlternateContent xmlns:mc="http://schemas.openxmlformats.org/markup-compatibility/2006" xmlns:a14="http://schemas.microsoft.com/office/drawing/2010/main">
      <mc:Choice Requires="a14">
        <xdr:graphicFrame macro="">
          <xdr:nvGraphicFramePr>
            <xdr:cNvPr id="144" name="Education Field 1">
              <a:extLst>
                <a:ext uri="{FF2B5EF4-FFF2-40B4-BE49-F238E27FC236}">
                  <a16:creationId xmlns:a16="http://schemas.microsoft.com/office/drawing/2014/main" id="{C7BA91EC-53F7-4EFA-AF81-E8332915666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2233477" y="6145356"/>
              <a:ext cx="1545466" cy="20797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338137</xdr:colOff>
      <xdr:row>1</xdr:row>
      <xdr:rowOff>128587</xdr:rowOff>
    </xdr:from>
    <xdr:to>
      <xdr:col>6</xdr:col>
      <xdr:colOff>276225</xdr:colOff>
      <xdr:row>5</xdr:row>
      <xdr:rowOff>180974</xdr:rowOff>
    </xdr:to>
    <xdr:graphicFrame macro="">
      <xdr:nvGraphicFramePr>
        <xdr:cNvPr id="2" name="Chart 1">
          <a:extLst>
            <a:ext uri="{FF2B5EF4-FFF2-40B4-BE49-F238E27FC236}">
              <a16:creationId xmlns:a16="http://schemas.microsoft.com/office/drawing/2014/main" id="{3F73E165-736E-4180-9B37-41A46041A7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466725</xdr:colOff>
      <xdr:row>8</xdr:row>
      <xdr:rowOff>57150</xdr:rowOff>
    </xdr:from>
    <xdr:to>
      <xdr:col>10</xdr:col>
      <xdr:colOff>466725</xdr:colOff>
      <xdr:row>21</xdr:row>
      <xdr:rowOff>104775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76B3023F-5766-4693-8C75-C2F93B26824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553075" y="15811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142875</xdr:colOff>
      <xdr:row>2</xdr:row>
      <xdr:rowOff>57151</xdr:rowOff>
    </xdr:from>
    <xdr:to>
      <xdr:col>9</xdr:col>
      <xdr:colOff>142875</xdr:colOff>
      <xdr:row>5</xdr:row>
      <xdr:rowOff>114301</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A3028CEE-5F56-4B84-8231-87B41BADB62A}"/>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686300" y="438151"/>
              <a:ext cx="1828800" cy="628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142875</xdr:colOff>
      <xdr:row>1</xdr:row>
      <xdr:rowOff>47625</xdr:rowOff>
    </xdr:from>
    <xdr:to>
      <xdr:col>14</xdr:col>
      <xdr:colOff>142875</xdr:colOff>
      <xdr:row>14</xdr:row>
      <xdr:rowOff>95250</xdr:rowOff>
    </xdr:to>
    <mc:AlternateContent xmlns:mc="http://schemas.openxmlformats.org/markup-compatibility/2006" xmlns:a14="http://schemas.microsoft.com/office/drawing/2010/main">
      <mc:Choice Requires="a14">
        <xdr:graphicFrame macro="">
          <xdr:nvGraphicFramePr>
            <xdr:cNvPr id="3" name="Job Role">
              <a:extLst>
                <a:ext uri="{FF2B5EF4-FFF2-40B4-BE49-F238E27FC236}">
                  <a16:creationId xmlns:a16="http://schemas.microsoft.com/office/drawing/2014/main" id="{6F2F7BEB-D0D6-444E-A222-3E6DD925F23C}"/>
                </a:ext>
              </a:extLst>
            </xdr:cNvPr>
            <xdr:cNvGraphicFramePr/>
          </xdr:nvGraphicFramePr>
          <xdr:xfrm>
            <a:off x="0" y="0"/>
            <a:ext cx="0" cy="0"/>
          </xdr:xfrm>
          <a:graphic>
            <a:graphicData uri="http://schemas.microsoft.com/office/drawing/2010/slicer">
              <sle:slicer xmlns:sle="http://schemas.microsoft.com/office/drawing/2010/slicer" name="Job Role"/>
            </a:graphicData>
          </a:graphic>
        </xdr:graphicFrame>
      </mc:Choice>
      <mc:Fallback xmlns="">
        <xdr:sp macro="" textlink="">
          <xdr:nvSpPr>
            <xdr:cNvPr id="0" name=""/>
            <xdr:cNvSpPr>
              <a:spLocks noTextEdit="1"/>
            </xdr:cNvSpPr>
          </xdr:nvSpPr>
          <xdr:spPr>
            <a:xfrm>
              <a:off x="7734300" y="238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147637</xdr:colOff>
      <xdr:row>11</xdr:row>
      <xdr:rowOff>180975</xdr:rowOff>
    </xdr:from>
    <xdr:to>
      <xdr:col>1</xdr:col>
      <xdr:colOff>28575</xdr:colOff>
      <xdr:row>21</xdr:row>
      <xdr:rowOff>90487</xdr:rowOff>
    </xdr:to>
    <xdr:graphicFrame macro="">
      <xdr:nvGraphicFramePr>
        <xdr:cNvPr id="4" name="Chart 3">
          <a:extLst>
            <a:ext uri="{FF2B5EF4-FFF2-40B4-BE49-F238E27FC236}">
              <a16:creationId xmlns:a16="http://schemas.microsoft.com/office/drawing/2014/main" id="{EA97DAE6-BEA8-45CB-824B-C18EB13DD0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323850</xdr:colOff>
      <xdr:row>1</xdr:row>
      <xdr:rowOff>52387</xdr:rowOff>
    </xdr:from>
    <xdr:to>
      <xdr:col>8</xdr:col>
      <xdr:colOff>419100</xdr:colOff>
      <xdr:row>10</xdr:row>
      <xdr:rowOff>104775</xdr:rowOff>
    </xdr:to>
    <xdr:graphicFrame macro="">
      <xdr:nvGraphicFramePr>
        <xdr:cNvPr id="2" name="Chart 1">
          <a:extLst>
            <a:ext uri="{FF2B5EF4-FFF2-40B4-BE49-F238E27FC236}">
              <a16:creationId xmlns:a16="http://schemas.microsoft.com/office/drawing/2014/main" id="{0343ECDC-77F3-474A-BA15-232D0D9BAD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604837</xdr:colOff>
      <xdr:row>4</xdr:row>
      <xdr:rowOff>33337</xdr:rowOff>
    </xdr:from>
    <xdr:to>
      <xdr:col>9</xdr:col>
      <xdr:colOff>100012</xdr:colOff>
      <xdr:row>18</xdr:row>
      <xdr:rowOff>109537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EFE72FE-6B78-4669-BC1C-09B3D42F251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633662" y="79533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1390650</xdr:colOff>
      <xdr:row>7</xdr:row>
      <xdr:rowOff>33337</xdr:rowOff>
    </xdr:from>
    <xdr:to>
      <xdr:col>5</xdr:col>
      <xdr:colOff>381000</xdr:colOff>
      <xdr:row>20</xdr:row>
      <xdr:rowOff>19050</xdr:rowOff>
    </xdr:to>
    <xdr:graphicFrame macro="">
      <xdr:nvGraphicFramePr>
        <xdr:cNvPr id="2" name="Chart 1">
          <a:extLst>
            <a:ext uri="{FF2B5EF4-FFF2-40B4-BE49-F238E27FC236}">
              <a16:creationId xmlns:a16="http://schemas.microsoft.com/office/drawing/2014/main" id="{2F6FAB60-DC95-48A4-B0BC-3C200AF32E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76200</xdr:colOff>
      <xdr:row>5</xdr:row>
      <xdr:rowOff>104775</xdr:rowOff>
    </xdr:from>
    <xdr:to>
      <xdr:col>11</xdr:col>
      <xdr:colOff>76200</xdr:colOff>
      <xdr:row>11</xdr:row>
      <xdr:rowOff>114300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3AC159CA-91E4-4384-88DD-CC9D2FD76EB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867400" y="1057275"/>
              <a:ext cx="1828800" cy="1152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428625</xdr:colOff>
      <xdr:row>12</xdr:row>
      <xdr:rowOff>171450</xdr:rowOff>
    </xdr:from>
    <xdr:to>
      <xdr:col>10</xdr:col>
      <xdr:colOff>428625</xdr:colOff>
      <xdr:row>22</xdr:row>
      <xdr:rowOff>161925</xdr:rowOff>
    </xdr:to>
    <mc:AlternateContent xmlns:mc="http://schemas.openxmlformats.org/markup-compatibility/2006" xmlns:a14="http://schemas.microsoft.com/office/drawing/2010/main">
      <mc:Choice Requires="a14">
        <xdr:graphicFrame macro="">
          <xdr:nvGraphicFramePr>
            <xdr:cNvPr id="4" name="Education Field">
              <a:extLst>
                <a:ext uri="{FF2B5EF4-FFF2-40B4-BE49-F238E27FC236}">
                  <a16:creationId xmlns:a16="http://schemas.microsoft.com/office/drawing/2014/main" id="{78D90532-52F7-4B3D-BE57-CA8A9FF83883}"/>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610225" y="2457450"/>
              <a:ext cx="1828800" cy="1895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290512</xdr:colOff>
      <xdr:row>4</xdr:row>
      <xdr:rowOff>4762</xdr:rowOff>
    </xdr:from>
    <xdr:to>
      <xdr:col>13</xdr:col>
      <xdr:colOff>595312</xdr:colOff>
      <xdr:row>18</xdr:row>
      <xdr:rowOff>80962</xdr:rowOff>
    </xdr:to>
    <xdr:graphicFrame macro="">
      <xdr:nvGraphicFramePr>
        <xdr:cNvPr id="2" name="Chart 1">
          <a:extLst>
            <a:ext uri="{FF2B5EF4-FFF2-40B4-BE49-F238E27FC236}">
              <a16:creationId xmlns:a16="http://schemas.microsoft.com/office/drawing/2014/main" id="{0026C7D7-9E24-4EDF-A467-F5FA3C264F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138112</xdr:colOff>
      <xdr:row>4</xdr:row>
      <xdr:rowOff>33337</xdr:rowOff>
    </xdr:from>
    <xdr:to>
      <xdr:col>10</xdr:col>
      <xdr:colOff>161925</xdr:colOff>
      <xdr:row>13</xdr:row>
      <xdr:rowOff>133350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E5095620-99AB-4EE1-BE1C-5D6E97BE16D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014787" y="795337"/>
              <a:ext cx="3071813" cy="181451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331.642167939812" createdVersion="6" refreshedVersion="6" minRefreshableVersion="3" recordCount="1470" xr:uid="{6B275EDA-1936-48F7-AE41-2B4A2318FFF1}">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225246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07C08E-D6FF-42FF-8441-549E056712B4}" name="KPI"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3:D5" firstHeaderRow="1" firstDataRow="2" firstDataCol="1"/>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dataField="1"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Fields count="1">
    <field x="-2"/>
  </colFields>
  <colItems count="3">
    <i>
      <x/>
    </i>
    <i i="1">
      <x v="1"/>
    </i>
    <i i="2">
      <x v="2"/>
    </i>
  </colItems>
  <dataFields count="3">
    <dataField name="Count of Employee Number" fld="7" subtotal="count" baseField="0" baseItem="1339701491"/>
    <dataField name="Sum of CF_attrition count" fld="17" baseField="0" baseItem="0"/>
    <dataField name="Average of Age" fld="16" subtotal="average" baseField="0" baseItem="2" numFmtId="1"/>
  </dataFields>
  <formats count="1">
    <format dxfId="13">
      <pivotArea outline="0"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31FAE5-EE32-4B83-9C47-A2C5F78B6C8D}" name="ratings"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3:B4" firstHeaderRow="1" firstDataRow="1" firstDataCol="1"/>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dataFields count="1">
    <dataField name="Average of Job Satisfaction" fld="29" subtotal="average" baseField="0" baseItem="1339701491" numFmtId="164"/>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5E4770-DE15-49DE-B0D9-DABFB1FD7D1E}" name="Gender"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3:B7" firstHeaderRow="2" firstDataRow="2" firstDataCol="1"/>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dataField="1" compact="0" outline="0" showAll="0"/>
    <pivotField axis="axisRow" compact="0" outline="0" showAll="0">
      <items count="3">
        <item x="0"/>
        <item x="1"/>
        <item t="default"/>
      </items>
    </pivotField>
    <pivotField compact="0" outline="0" showAll="0">
      <items count="10">
        <item x="4"/>
        <item x="8"/>
        <item x="2"/>
        <item x="5"/>
        <item x="3"/>
        <item x="7"/>
        <item x="1"/>
        <item x="0"/>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
  </rowFields>
  <rowItems count="3">
    <i>
      <x/>
    </i>
    <i>
      <x v="1"/>
    </i>
    <i t="grand">
      <x/>
    </i>
  </rowItems>
  <colItems count="1">
    <i/>
  </colItems>
  <dataFields count="1">
    <dataField name="Count of Employee Number" fld="7"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D32DE5-EF61-4259-964E-4635B36E97D6}" name="Education by Attrition"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hartFormat="3">
  <location ref="A3:B10" firstHeaderRow="2" firstDataRow="2" firstDataCol="1"/>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36C2F5F-52E1-4982-BF7E-5F5EB0A2F08C}" name="Attrition by Job Role"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3:B14" firstHeaderRow="2" firstDataRow="2" firstDataCol="1"/>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axis="axisRow" compact="0" outline="0" showAll="0">
      <items count="10">
        <item x="4"/>
        <item x="8"/>
        <item x="2"/>
        <item x="5"/>
        <item x="3"/>
        <item x="7"/>
        <item x="1"/>
        <item x="0"/>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865E4F0-41F9-49AE-A837-80A84C115E0E}" name="Dept wise attrition"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hartFormat="3">
  <location ref="A3:B8" firstHeaderRow="2" firstDataRow="2" firstDataCol="1"/>
  <pivotFields count="44">
    <pivotField compact="0" outline="0" showAll="0"/>
    <pivotField compact="0" outline="0" showAll="0"/>
    <pivotField compact="0" outline="0" showAll="0"/>
    <pivotField compact="0" outline="0" showAll="0"/>
    <pivotField axis="axisRow"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4" count="1" selected="0">
            <x v="0"/>
          </reference>
        </references>
      </pivotArea>
    </chartFormat>
    <chartFormat chart="2" format="10">
      <pivotArea type="data" outline="0" fieldPosition="0">
        <references count="2">
          <reference field="4294967294" count="1" selected="0">
            <x v="0"/>
          </reference>
          <reference field="4" count="1" selected="0">
            <x v="1"/>
          </reference>
        </references>
      </pivotArea>
    </chartFormat>
    <chartFormat chart="2"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269740A-864F-4456-A237-CA5EC996E074}" name="Attrition by Age group"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3:B10" firstHeaderRow="2" firstDataRow="2" firstDataCol="1"/>
  <pivotFields count="44">
    <pivotField compact="0" outline="0" showAll="0"/>
    <pivotField compact="0" outline="0" showAll="0"/>
    <pivotField axis="axisRow" compact="0" outline="0" showAll="0">
      <items count="6">
        <item x="2"/>
        <item x="0"/>
        <item x="1"/>
        <item x="3"/>
        <item x="4"/>
        <item t="default"/>
      </items>
    </pivotField>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6">
    <i>
      <x/>
    </i>
    <i>
      <x v="1"/>
    </i>
    <i>
      <x v="2"/>
    </i>
    <i>
      <x v="3"/>
    </i>
    <i>
      <x v="4"/>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8E5D256-9CBE-424C-9BB3-2DD19C56DDAC}" name="Attrition by Status"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3:B8" firstHeaderRow="2" firstDataRow="2" firstDataCol="1"/>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axis="axisRow" compact="0" outline="0" showAll="0" sortType="ascending">
      <items count="4">
        <item x="2"/>
        <item x="1"/>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0"/>
  </rowFields>
  <rowItems count="4">
    <i>
      <x/>
    </i>
    <i>
      <x v="2"/>
    </i>
    <i>
      <x v="1"/>
    </i>
    <i t="grand">
      <x/>
    </i>
  </rowItems>
  <colItems count="1">
    <i/>
  </colItems>
  <dataFields count="1">
    <dataField name="Count of CF_attrition count" fld="17" subtotal="count" baseField="1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9A2F8DED-B42F-460F-A695-8DDD0A206918}" sourceName="Gender">
  <pivotTables>
    <pivotTable tabId="5" name="Gender"/>
    <pivotTable tabId="9" name="Attrition by Age group"/>
    <pivotTable tabId="7" name="Attrition by Job Role"/>
    <pivotTable tabId="11" name="Attrition by Status"/>
    <pivotTable tabId="8" name="Dept wise attrition"/>
    <pivotTable tabId="6" name="Education by Attrition"/>
    <pivotTable tabId="2" name="KPI"/>
    <pivotTable tabId="4" name="ratings"/>
  </pivotTables>
  <data>
    <tabular pivotCacheId="122252466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5253EBF3-24FA-417D-9FB3-83BD06EEA66B}" sourceName="Job Role">
  <pivotTables>
    <pivotTable tabId="5" name="Gender"/>
  </pivotTables>
  <data>
    <tabular pivotCacheId="1222524667">
      <items count="9">
        <i x="4" s="1"/>
        <i x="8" s="1"/>
        <i x="2" s="1"/>
        <i x="5" s="1"/>
        <i x="3" s="1"/>
        <i x="7" s="1"/>
        <i x="1" s="1"/>
        <i x="0"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1E20F52-3F6E-4A40-A3AB-22807BD89C2F}" sourceName="Department">
  <pivotTables>
    <pivotTable tabId="8" name="Dept wise attrition"/>
    <pivotTable tabId="9" name="Attrition by Age group"/>
    <pivotTable tabId="7" name="Attrition by Job Role"/>
    <pivotTable tabId="11" name="Attrition by Status"/>
    <pivotTable tabId="6" name="Education by Attrition"/>
    <pivotTable tabId="5" name="Gender"/>
    <pivotTable tabId="2" name="KPI"/>
    <pivotTable tabId="4" name="ratings"/>
  </pivotTables>
  <data>
    <tabular pivotCacheId="1222524667">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3614CDA7-4EC0-43FE-AF19-CB7197A30386}" sourceName="Education Field">
  <pivotTables>
    <pivotTable tabId="8" name="Dept wise attrition"/>
    <pivotTable tabId="9" name="Attrition by Age group"/>
    <pivotTable tabId="7" name="Attrition by Job Role"/>
    <pivotTable tabId="11" name="Attrition by Status"/>
    <pivotTable tabId="6" name="Education by Attrition"/>
    <pivotTable tabId="5" name="Gender"/>
    <pivotTable tabId="2" name="KPI"/>
    <pivotTable tabId="4" name="ratings"/>
  </pivotTables>
  <data>
    <tabular pivotCacheId="1222524667">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8A7B17D-B3C0-498B-B093-B49751A803D0}" cache="Slicer_Gender2"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FC79B13C-3184-4FDC-8A6F-92FD7819B7FF}" cache="Slicer_Gender2" style="Slicer" rowHeight="241300"/>
  <slicer name="Department 1" xr10:uid="{83748409-9F65-4F6E-99B6-B9753FD59099}" cache="Slicer_Department" style="Slicer" rowHeight="241300"/>
  <slicer name="Education Field 1" xr10:uid="{A03A7DBD-BE7F-468E-8D55-63DA9D8CC741}" cache="Slicer_Education_Field" style="Slic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EF94157-1FB4-4661-B43A-C0432004A900}" cache="Slicer_Gender2" caption="Gender"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42485F36-83AD-4DBD-BEB8-7768554A1189}" cache="Slicer_Gender2" caption="Gender" columnCount="2" rowHeight="241300"/>
  <slicer name="Job Role" xr10:uid="{84F4A4EA-0A6C-4DE4-AF55-B3868D60FA75}" cache="Slicer_Job_Role" caption="Job Role"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16EDABF-E951-4094-B8CB-1667F642B1F7}" cache="Slicer_Department" caption="Department" rowHeight="241300"/>
  <slicer name="Education Field" xr10:uid="{0C80F560-92D2-41FE-A871-E009D0E5BF76}" cache="Slicer_Education_Field" caption="Education Fiel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5375E9-7BD9-47E5-BC93-6022EEDE584D}" name="Table2" displayName="Table2" ref="D5:E10" totalsRowShown="0">
  <autoFilter ref="D5:E10" xr:uid="{D58A299A-4C6E-482B-8DA0-8FE3CDA137E5}"/>
  <sortState ref="D6:E10">
    <sortCondition descending="1" ref="E6"/>
  </sortState>
  <tableColumns count="2">
    <tableColumn id="1" xr3:uid="{4DB78792-CF5E-4906-8469-2FB8CDAD3F28}" name="Column1">
      <calculatedColumnFormula>A5</calculatedColumnFormula>
    </tableColumn>
    <tableColumn id="2" xr3:uid="{EC82B29F-D658-4C66-9BA1-845BABCF94BA}" name="Column2">
      <calculatedColumnFormula>GETPIVOTDATA("CF_attrition count",$A$3,"CF_age band",A5)</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B265C4-3DC2-4E6D-8AC0-8B70BBE085D1}" name="Table_1" displayName="Table_1" ref="A1:AR1471">
  <tableColumns count="44">
    <tableColumn id="1" xr3:uid="{E775B1F3-B2BC-41C9-95BC-ACEBFA91C3F2}" name="Attrition"/>
    <tableColumn id="2" xr3:uid="{59E139E5-2280-4E97-9B40-A32D94089BF4}" name="Business Travel"/>
    <tableColumn id="3" xr3:uid="{1E441EA9-B455-4D59-A7F8-5E500213CCD9}" name="CF_age band"/>
    <tableColumn id="4" xr3:uid="{DED7C872-9586-41F8-ACFB-EBC4899B4443}" name="CF_attrition label"/>
    <tableColumn id="5" xr3:uid="{6F9B5E28-3A6C-4628-8975-B658BCCC16E1}" name="Department"/>
    <tableColumn id="6" xr3:uid="{3E872449-F319-4440-A4EC-F26F698660C4}" name="Education Field"/>
    <tableColumn id="7" xr3:uid="{87278AC5-1884-417F-AE38-B577134955D1}" name="emp no"/>
    <tableColumn id="8" xr3:uid="{D02F47EE-3DF4-4A4E-A271-3E39190939FA}" name="Employee Number"/>
    <tableColumn id="9" xr3:uid="{D3F64E13-134B-49E0-9992-A986D98829BA}" name="Gender"/>
    <tableColumn id="10" xr3:uid="{4DCE1155-E164-4C91-9052-29A86E62B8A0}" name="Job Role"/>
    <tableColumn id="11" xr3:uid="{90BECC1C-4AF7-4E68-B4B1-721DDD437AF6}" name="Marital Status"/>
    <tableColumn id="12" xr3:uid="{CE5A18DF-CB84-44EB-AB57-C66117F2B54A}" name="Over Time"/>
    <tableColumn id="13" xr3:uid="{11438D6C-042D-471A-917A-B5642ED97425}" name="Over18"/>
    <tableColumn id="14" xr3:uid="{93FF2917-D7E2-430D-B379-7B7EE0A483B6}" name="Training Times Last Year"/>
    <tableColumn id="15" xr3:uid="{8A787744-515B-4791-83AC-C42EF3EE995B}" name="-2"/>
    <tableColumn id="16" xr3:uid="{E7315706-4A63-48D5-91A0-1401CD9E857E}" name="0"/>
    <tableColumn id="17" xr3:uid="{EE0BDD49-2B1A-4F9F-94AD-6C2880EB3E1D}" name="Age"/>
    <tableColumn id="18" xr3:uid="{0585949D-A56A-4CED-9FA8-0B53FD7264DF}" name="CF_attrition count"/>
    <tableColumn id="19" xr3:uid="{D72DB3E5-B5B7-4ADD-8D61-C724471218DD}" name="CF_attrition counts"/>
    <tableColumn id="20" xr3:uid="{7DC46C12-1C7D-4E11-AF06-CC090CB62E8A}" name="CF_attrition rate"/>
    <tableColumn id="21" xr3:uid="{7694C53B-5B73-4582-9FDD-716994FEA841}" name="CF_current Employee"/>
    <tableColumn id="22" xr3:uid="{2FC75326-C5AB-4979-B97E-1D20409D2B86}" name="Daily Rate"/>
    <tableColumn id="23" xr3:uid="{9E28F42C-4CB0-4285-A101-85FF757F26EC}" name="Distance From Home"/>
    <tableColumn id="24" xr3:uid="{17AA0B97-FE90-442A-AF96-F8B6085EBB5E}" name="Education"/>
    <tableColumn id="25" xr3:uid="{4451B5E0-4EF8-4B95-A23B-E7752FC0B259}" name="Employee Count"/>
    <tableColumn id="26" xr3:uid="{5BF4A3CD-7824-4939-9358-767A231E3A52}" name="Environment Satisfaction"/>
    <tableColumn id="27" xr3:uid="{B398C41B-7DF4-4630-84C9-4B28BFEB3512}" name="Hourly Rate"/>
    <tableColumn id="28" xr3:uid="{DCB57600-664E-4859-BB35-FB7A9CB671F4}" name="Job Involvement"/>
    <tableColumn id="29" xr3:uid="{6C07DBCF-2A25-4D7F-B1BD-CCAF52A8B79A}" name="Job Level"/>
    <tableColumn id="30" xr3:uid="{07EC60FD-6825-418A-8EDB-FF5E3BAC02F1}" name="Job Satisfaction"/>
    <tableColumn id="31" xr3:uid="{81C9FC10-7B73-4781-AC45-EAF06B4C6FE1}" name="Monthly Income"/>
    <tableColumn id="32" xr3:uid="{4C3DBE95-EEAE-4341-85A6-F00B1F175B49}" name="Monthly Rate"/>
    <tableColumn id="33" xr3:uid="{2A106CD6-5A4C-4C71-8C3D-F7ACEC7F798A}" name="Num Companies Worked"/>
    <tableColumn id="34" xr3:uid="{BB033318-41C1-438D-946D-1B96F153B4D9}" name="Percent Salary Hike"/>
    <tableColumn id="35" xr3:uid="{5730B663-174A-4781-8134-B5F51C0D96BF}" name="Performance Rating"/>
    <tableColumn id="36" xr3:uid="{979AB25B-BCCC-4278-BBB8-A635731CCAD9}" name="Relationship Satisfaction"/>
    <tableColumn id="37" xr3:uid="{D976BD0C-A9D2-4E08-88E3-A007A0781027}" name="Standard Hours"/>
    <tableColumn id="38" xr3:uid="{E053C69C-274D-48D2-9C6A-F6A37AC24168}" name="Stock Option Level"/>
    <tableColumn id="39" xr3:uid="{92AC7286-E691-418C-BF69-60388A6910C6}" name="Total Working Years"/>
    <tableColumn id="40" xr3:uid="{58F9DD15-67C7-43FF-AA4F-58B0BD89AEA3}" name="Work Life Balance"/>
    <tableColumn id="41" xr3:uid="{84C879EB-1D03-45A3-A238-05E7F37F0C82}" name="Years At Company"/>
    <tableColumn id="42" xr3:uid="{116CFE04-B878-497E-B078-66D82D1A2D63}" name="Years In Current Role"/>
    <tableColumn id="43" xr3:uid="{8121B040-AD08-4EE8-9E46-89093C0CA53F}" name="Years Since Last Promotion"/>
    <tableColumn id="44" xr3:uid="{2C1056AA-F776-4CAB-81E0-70929C8CD379}" name="Years With Curr Manager"/>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79086-A2CF-4A1F-B7C9-FBA0FD425A27}">
  <dimension ref="A3:F9"/>
  <sheetViews>
    <sheetView workbookViewId="0">
      <selection activeCell="D9" sqref="D9"/>
    </sheetView>
  </sheetViews>
  <sheetFormatPr defaultRowHeight="15" x14ac:dyDescent="0.25"/>
  <cols>
    <col min="1" max="1" width="5.42578125" bestFit="1" customWidth="1"/>
    <col min="2" max="2" width="26.140625" bestFit="1" customWidth="1"/>
    <col min="3" max="3" width="23.85546875" bestFit="1" customWidth="1"/>
    <col min="4" max="4" width="14.5703125" bestFit="1" customWidth="1"/>
  </cols>
  <sheetData>
    <row r="3" spans="1:6" x14ac:dyDescent="0.25">
      <c r="B3" s="2" t="s">
        <v>1556</v>
      </c>
    </row>
    <row r="4" spans="1:6" x14ac:dyDescent="0.25">
      <c r="B4" t="s">
        <v>1555</v>
      </c>
      <c r="C4" t="s">
        <v>1557</v>
      </c>
      <c r="D4" t="s">
        <v>1558</v>
      </c>
    </row>
    <row r="5" spans="1:6" x14ac:dyDescent="0.25">
      <c r="A5" t="s">
        <v>1554</v>
      </c>
      <c r="B5" s="3">
        <v>1470</v>
      </c>
      <c r="C5" s="3">
        <v>237</v>
      </c>
      <c r="D5" s="5">
        <v>36.923809523809524</v>
      </c>
    </row>
    <row r="8" spans="1:6" x14ac:dyDescent="0.25">
      <c r="B8" t="s">
        <v>1559</v>
      </c>
      <c r="C8" t="s">
        <v>1560</v>
      </c>
      <c r="D8" t="s">
        <v>1561</v>
      </c>
      <c r="E8" t="s">
        <v>1562</v>
      </c>
      <c r="F8" t="s">
        <v>1563</v>
      </c>
    </row>
    <row r="9" spans="1:6" x14ac:dyDescent="0.25">
      <c r="B9">
        <f>GETPIVOTDATA("Count of Employee Number",$A$3)</f>
        <v>1470</v>
      </c>
      <c r="C9">
        <f>GETPIVOTDATA("Sum of CF_attrition count",$A$3)</f>
        <v>237</v>
      </c>
      <c r="D9" s="5">
        <f>GETPIVOTDATA("Average of Age",$A$3)</f>
        <v>36.923809523809524</v>
      </c>
      <c r="E9">
        <f>B9-C9</f>
        <v>1233</v>
      </c>
      <c r="F9" s="7">
        <f>C9/B9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0E0BC-B46A-4DAC-8AFE-AF44BFD44C86}">
  <dimension ref="A1"/>
  <sheetViews>
    <sheetView showGridLines="0" tabSelected="1" topLeftCell="A4" zoomScale="55" zoomScaleNormal="55" workbookViewId="0">
      <selection activeCell="AF35" sqref="AF35"/>
    </sheetView>
  </sheetViews>
  <sheetFormatPr defaultRowHeight="15" x14ac:dyDescent="0.25"/>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7F2F1-75A3-4E48-9EE8-AE969F2585C1}">
  <dimension ref="A3:C7"/>
  <sheetViews>
    <sheetView workbookViewId="0">
      <selection activeCell="H2" sqref="H2"/>
    </sheetView>
  </sheetViews>
  <sheetFormatPr defaultRowHeight="15" x14ac:dyDescent="0.25"/>
  <cols>
    <col min="1" max="1" width="25.140625" bestFit="1" customWidth="1"/>
    <col min="2" max="2" width="5.42578125" bestFit="1" customWidth="1"/>
  </cols>
  <sheetData>
    <row r="3" spans="1:3" x14ac:dyDescent="0.25">
      <c r="A3" s="2" t="s">
        <v>1564</v>
      </c>
      <c r="B3" t="s">
        <v>1554</v>
      </c>
    </row>
    <row r="4" spans="1:3" x14ac:dyDescent="0.25">
      <c r="A4" t="s">
        <v>1554</v>
      </c>
      <c r="B4" s="4">
        <v>2.6265306122448981</v>
      </c>
    </row>
    <row r="6" spans="1:3" x14ac:dyDescent="0.25">
      <c r="A6" t="s">
        <v>1565</v>
      </c>
      <c r="B6" s="4">
        <f>GETPIVOTDATA("Job Satisfaction",$A$3)</f>
        <v>2.6265306122448981</v>
      </c>
      <c r="C6" s="6">
        <f>B6/4</f>
        <v>0.65663265306122454</v>
      </c>
    </row>
    <row r="7" spans="1:3" x14ac:dyDescent="0.25">
      <c r="A7" t="s">
        <v>1566</v>
      </c>
      <c r="B7" s="4">
        <f>4-B6</f>
        <v>1.3734693877551019</v>
      </c>
      <c r="C7" s="6">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40EC9-E9DB-44C3-B29C-59D72795540B}">
  <dimension ref="A3:C10"/>
  <sheetViews>
    <sheetView workbookViewId="0">
      <selection activeCell="L17" sqref="L17"/>
    </sheetView>
  </sheetViews>
  <sheetFormatPr defaultRowHeight="15" x14ac:dyDescent="0.25"/>
  <cols>
    <col min="1" max="1" width="26.140625" bestFit="1" customWidth="1"/>
    <col min="2" max="2" width="5.42578125" bestFit="1" customWidth="1"/>
  </cols>
  <sheetData>
    <row r="3" spans="1:3" x14ac:dyDescent="0.25">
      <c r="A3" s="2" t="s">
        <v>1555</v>
      </c>
    </row>
    <row r="4" spans="1:3" x14ac:dyDescent="0.25">
      <c r="A4" s="2" t="s">
        <v>8</v>
      </c>
      <c r="B4" t="s">
        <v>1554</v>
      </c>
    </row>
    <row r="5" spans="1:3" x14ac:dyDescent="0.25">
      <c r="A5" t="s">
        <v>51</v>
      </c>
      <c r="B5" s="3">
        <v>588</v>
      </c>
    </row>
    <row r="6" spans="1:3" x14ac:dyDescent="0.25">
      <c r="A6" t="s">
        <v>62</v>
      </c>
      <c r="B6" s="3">
        <v>882</v>
      </c>
    </row>
    <row r="7" spans="1:3" x14ac:dyDescent="0.25">
      <c r="A7" t="s">
        <v>1567</v>
      </c>
      <c r="B7" s="3">
        <v>1470</v>
      </c>
    </row>
    <row r="9" spans="1:3" x14ac:dyDescent="0.25">
      <c r="A9" t="s">
        <v>51</v>
      </c>
      <c r="B9">
        <f>IFERROR(GETPIVOTDATA("Employee Number",$A$3,"Gender","Female"),0)</f>
        <v>588</v>
      </c>
      <c r="C9" s="6">
        <f>IFERROR($B$9/($B$9+$B$10),0)</f>
        <v>0.4</v>
      </c>
    </row>
    <row r="10" spans="1:3" x14ac:dyDescent="0.25">
      <c r="A10" t="s">
        <v>62</v>
      </c>
      <c r="B10">
        <f>IFERROR(GETPIVOTDATA("Employee Number",$A$3,"Gender","Male"),0)</f>
        <v>882</v>
      </c>
      <c r="C10" s="6">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50DE5-A072-44B5-91B8-6C8E4A4E9B9A}">
  <dimension ref="A3:B10"/>
  <sheetViews>
    <sheetView workbookViewId="0">
      <selection activeCell="G14" sqref="G14"/>
    </sheetView>
  </sheetViews>
  <sheetFormatPr defaultRowHeight="15" x14ac:dyDescent="0.25"/>
  <cols>
    <col min="1" max="1" width="23.85546875" bestFit="1" customWidth="1"/>
    <col min="2" max="2" width="5.42578125" bestFit="1" customWidth="1"/>
  </cols>
  <sheetData>
    <row r="3" spans="1:2" x14ac:dyDescent="0.25">
      <c r="A3" s="2" t="s">
        <v>1557</v>
      </c>
    </row>
    <row r="4" spans="1:2" x14ac:dyDescent="0.25">
      <c r="A4" s="2" t="s">
        <v>23</v>
      </c>
      <c r="B4" t="s">
        <v>1554</v>
      </c>
    </row>
    <row r="5" spans="1:2" x14ac:dyDescent="0.25">
      <c r="A5" t="s">
        <v>134</v>
      </c>
      <c r="B5" s="3">
        <v>5</v>
      </c>
    </row>
    <row r="6" spans="1:2" x14ac:dyDescent="0.25">
      <c r="A6" t="s">
        <v>65</v>
      </c>
      <c r="B6" s="3">
        <v>31</v>
      </c>
    </row>
    <row r="7" spans="1:2" x14ac:dyDescent="0.25">
      <c r="A7" t="s">
        <v>55</v>
      </c>
      <c r="B7" s="3">
        <v>44</v>
      </c>
    </row>
    <row r="8" spans="1:2" x14ac:dyDescent="0.25">
      <c r="A8" t="s">
        <v>71</v>
      </c>
      <c r="B8" s="3">
        <v>58</v>
      </c>
    </row>
    <row r="9" spans="1:2" x14ac:dyDescent="0.25">
      <c r="A9" t="s">
        <v>77</v>
      </c>
      <c r="B9" s="3">
        <v>99</v>
      </c>
    </row>
    <row r="10" spans="1:2" x14ac:dyDescent="0.25">
      <c r="A10" t="s">
        <v>1567</v>
      </c>
      <c r="B10" s="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C094E-6782-423E-8CA6-51EEA225C10C}">
  <dimension ref="A3:E14"/>
  <sheetViews>
    <sheetView workbookViewId="0">
      <selection activeCell="D5" sqref="D5:E13"/>
    </sheetView>
  </sheetViews>
  <sheetFormatPr defaultRowHeight="15" x14ac:dyDescent="0.25"/>
  <cols>
    <col min="1" max="1" width="25" bestFit="1" customWidth="1"/>
    <col min="2" max="2" width="5.42578125" bestFit="1" customWidth="1"/>
    <col min="4" max="4" width="21.28515625" customWidth="1"/>
  </cols>
  <sheetData>
    <row r="3" spans="1:5" x14ac:dyDescent="0.25">
      <c r="A3" s="2" t="s">
        <v>1557</v>
      </c>
    </row>
    <row r="4" spans="1:5" x14ac:dyDescent="0.25">
      <c r="A4" s="2" t="s">
        <v>9</v>
      </c>
      <c r="B4" t="s">
        <v>1554</v>
      </c>
      <c r="D4" t="s">
        <v>9</v>
      </c>
      <c r="E4" t="s">
        <v>0</v>
      </c>
    </row>
    <row r="5" spans="1:5" x14ac:dyDescent="0.25">
      <c r="A5" t="s">
        <v>83</v>
      </c>
      <c r="B5" s="3">
        <v>9</v>
      </c>
      <c r="D5" t="str">
        <f>A5</f>
        <v>Healthcare Representative</v>
      </c>
      <c r="E5">
        <f>GETPIVOTDATA("CF_attrition count",$A$3,"Job Role",A5)</f>
        <v>9</v>
      </c>
    </row>
    <row r="6" spans="1:5" x14ac:dyDescent="0.25">
      <c r="A6" t="s">
        <v>163</v>
      </c>
      <c r="B6" s="3">
        <v>12</v>
      </c>
      <c r="D6" t="str">
        <f t="shared" ref="D6:D13" si="0">A6</f>
        <v>Human Resources</v>
      </c>
      <c r="E6">
        <f t="shared" ref="E6:E13" si="1">GETPIVOTDATA("CF_attrition count",$A$3,"Job Role",A6)</f>
        <v>12</v>
      </c>
    </row>
    <row r="7" spans="1:5" x14ac:dyDescent="0.25">
      <c r="A7" t="s">
        <v>68</v>
      </c>
      <c r="B7" s="3">
        <v>62</v>
      </c>
      <c r="D7" t="str">
        <f t="shared" si="0"/>
        <v>Laboratory Technician</v>
      </c>
      <c r="E7">
        <f t="shared" si="1"/>
        <v>62</v>
      </c>
    </row>
    <row r="8" spans="1:5" x14ac:dyDescent="0.25">
      <c r="A8" t="s">
        <v>95</v>
      </c>
      <c r="B8" s="3">
        <v>5</v>
      </c>
      <c r="D8" t="str">
        <f t="shared" si="0"/>
        <v>Manager</v>
      </c>
      <c r="E8">
        <f t="shared" si="1"/>
        <v>5</v>
      </c>
    </row>
    <row r="9" spans="1:5" x14ac:dyDescent="0.25">
      <c r="A9" t="s">
        <v>81</v>
      </c>
      <c r="B9" s="3">
        <v>10</v>
      </c>
      <c r="D9" t="str">
        <f t="shared" si="0"/>
        <v>Manufacturing Director</v>
      </c>
      <c r="E9">
        <f t="shared" si="1"/>
        <v>10</v>
      </c>
    </row>
    <row r="10" spans="1:5" x14ac:dyDescent="0.25">
      <c r="A10" t="s">
        <v>101</v>
      </c>
      <c r="B10" s="3">
        <v>2</v>
      </c>
      <c r="D10" t="str">
        <f t="shared" si="0"/>
        <v>Research Director</v>
      </c>
      <c r="E10">
        <f t="shared" si="1"/>
        <v>2</v>
      </c>
    </row>
    <row r="11" spans="1:5" x14ac:dyDescent="0.25">
      <c r="A11" t="s">
        <v>63</v>
      </c>
      <c r="B11" s="3">
        <v>47</v>
      </c>
      <c r="D11" t="str">
        <f t="shared" si="0"/>
        <v>Research Scientist</v>
      </c>
      <c r="E11">
        <f t="shared" si="1"/>
        <v>47</v>
      </c>
    </row>
    <row r="12" spans="1:5" x14ac:dyDescent="0.25">
      <c r="A12" t="s">
        <v>52</v>
      </c>
      <c r="B12" s="3">
        <v>57</v>
      </c>
      <c r="D12" t="str">
        <f t="shared" si="0"/>
        <v>Sales Executive</v>
      </c>
      <c r="E12">
        <f t="shared" si="1"/>
        <v>57</v>
      </c>
    </row>
    <row r="13" spans="1:5" x14ac:dyDescent="0.25">
      <c r="A13" t="s">
        <v>99</v>
      </c>
      <c r="B13" s="3">
        <v>33</v>
      </c>
      <c r="D13" t="str">
        <f t="shared" si="0"/>
        <v>Sales Representative</v>
      </c>
      <c r="E13">
        <f t="shared" si="1"/>
        <v>33</v>
      </c>
    </row>
    <row r="14" spans="1:5" x14ac:dyDescent="0.25">
      <c r="A14" t="s">
        <v>1567</v>
      </c>
      <c r="B14" s="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7F2B7-6DC1-4C27-A96E-7F6898EEB6F3}">
  <dimension ref="A3:B8"/>
  <sheetViews>
    <sheetView topLeftCell="A4" workbookViewId="0">
      <selection activeCell="A5" sqref="A5"/>
    </sheetView>
  </sheetViews>
  <sheetFormatPr defaultRowHeight="15" x14ac:dyDescent="0.25"/>
  <cols>
    <col min="1" max="1" width="23.85546875" bestFit="1" customWidth="1"/>
    <col min="2" max="2" width="8.140625" bestFit="1" customWidth="1"/>
  </cols>
  <sheetData>
    <row r="3" spans="1:2" x14ac:dyDescent="0.25">
      <c r="A3" s="2" t="s">
        <v>1557</v>
      </c>
    </row>
    <row r="4" spans="1:2" x14ac:dyDescent="0.25">
      <c r="A4" s="2" t="s">
        <v>4</v>
      </c>
      <c r="B4" t="s">
        <v>1554</v>
      </c>
    </row>
    <row r="5" spans="1:2" x14ac:dyDescent="0.25">
      <c r="A5" t="s">
        <v>161</v>
      </c>
      <c r="B5" s="8">
        <v>5.0632911392405063E-2</v>
      </c>
    </row>
    <row r="6" spans="1:2" x14ac:dyDescent="0.25">
      <c r="A6" t="s">
        <v>60</v>
      </c>
      <c r="B6" s="8">
        <v>0.56118143459915615</v>
      </c>
    </row>
    <row r="7" spans="1:2" x14ac:dyDescent="0.25">
      <c r="A7" t="s">
        <v>48</v>
      </c>
      <c r="B7" s="8">
        <v>0.3881856540084388</v>
      </c>
    </row>
    <row r="8" spans="1:2" x14ac:dyDescent="0.25">
      <c r="A8" t="s">
        <v>1567</v>
      </c>
      <c r="B8" s="8">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30F16-0ED3-48E1-B270-FA03AC7A23FD}">
  <dimension ref="A3:E10"/>
  <sheetViews>
    <sheetView workbookViewId="0">
      <selection activeCell="D6" sqref="D6:E10"/>
    </sheetView>
  </sheetViews>
  <sheetFormatPr defaultRowHeight="15" x14ac:dyDescent="0.25"/>
  <cols>
    <col min="1" max="1" width="23.85546875" bestFit="1" customWidth="1"/>
    <col min="2" max="2" width="5.42578125" bestFit="1" customWidth="1"/>
    <col min="4" max="5" width="11" customWidth="1"/>
  </cols>
  <sheetData>
    <row r="3" spans="1:5" x14ac:dyDescent="0.25">
      <c r="A3" s="2" t="s">
        <v>1557</v>
      </c>
    </row>
    <row r="4" spans="1:5" x14ac:dyDescent="0.25">
      <c r="A4" s="2" t="s">
        <v>2</v>
      </c>
      <c r="B4" t="s">
        <v>1554</v>
      </c>
    </row>
    <row r="5" spans="1:5" x14ac:dyDescent="0.25">
      <c r="A5" t="s">
        <v>69</v>
      </c>
      <c r="B5" s="3">
        <v>112</v>
      </c>
      <c r="D5" t="s">
        <v>1568</v>
      </c>
      <c r="E5" t="s">
        <v>1569</v>
      </c>
    </row>
    <row r="6" spans="1:5" x14ac:dyDescent="0.25">
      <c r="A6" t="s">
        <v>46</v>
      </c>
      <c r="B6" s="3">
        <v>51</v>
      </c>
      <c r="D6" t="str">
        <f>A5</f>
        <v>25 - 34</v>
      </c>
      <c r="E6">
        <f>GETPIVOTDATA("CF_attrition count",$A$3,"CF_age band",A5)</f>
        <v>112</v>
      </c>
    </row>
    <row r="7" spans="1:5" x14ac:dyDescent="0.25">
      <c r="A7" t="s">
        <v>58</v>
      </c>
      <c r="B7" s="3">
        <v>25</v>
      </c>
      <c r="D7" t="str">
        <f>A6</f>
        <v>35 - 44</v>
      </c>
      <c r="E7">
        <f>GETPIVOTDATA("CF_attrition count",$A$3,"CF_age band",A6)</f>
        <v>51</v>
      </c>
    </row>
    <row r="8" spans="1:5" x14ac:dyDescent="0.25">
      <c r="A8" t="s">
        <v>75</v>
      </c>
      <c r="B8" s="3">
        <v>11</v>
      </c>
      <c r="D8" t="str">
        <f>A7</f>
        <v>45 - 54</v>
      </c>
      <c r="E8">
        <f>GETPIVOTDATA("CF_attrition count",$A$3,"CF_age band",A7)</f>
        <v>25</v>
      </c>
    </row>
    <row r="9" spans="1:5" x14ac:dyDescent="0.25">
      <c r="A9" t="s">
        <v>92</v>
      </c>
      <c r="B9" s="3">
        <v>38</v>
      </c>
      <c r="D9" t="str">
        <f>A8</f>
        <v>Over 55</v>
      </c>
      <c r="E9">
        <f>GETPIVOTDATA("CF_attrition count",$A$3,"CF_age band",A8)</f>
        <v>11</v>
      </c>
    </row>
    <row r="10" spans="1:5" x14ac:dyDescent="0.25">
      <c r="A10" t="s">
        <v>1567</v>
      </c>
      <c r="B10" s="3">
        <v>237</v>
      </c>
      <c r="D10" t="str">
        <f>A9</f>
        <v>Under 25</v>
      </c>
      <c r="E10">
        <f>GETPIVOTDATA("CF_attrition count",$A$3,"CF_age band",A9)</f>
        <v>38</v>
      </c>
    </row>
  </sheetData>
  <pageMargins left="0.7" right="0.7" top="0.75" bottom="0.75" header="0.3" footer="0.3"/>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CDD00-2E90-4C9F-BC12-FB1A9D6F9688}">
  <dimension ref="A3:E8"/>
  <sheetViews>
    <sheetView workbookViewId="0">
      <selection activeCell="B6" sqref="B6"/>
    </sheetView>
  </sheetViews>
  <sheetFormatPr defaultRowHeight="15" x14ac:dyDescent="0.25"/>
  <cols>
    <col min="1" max="1" width="25.28515625" bestFit="1" customWidth="1"/>
    <col min="2" max="2" width="5.42578125" bestFit="1" customWidth="1"/>
  </cols>
  <sheetData>
    <row r="3" spans="1:5" x14ac:dyDescent="0.25">
      <c r="A3" s="2" t="s">
        <v>1570</v>
      </c>
    </row>
    <row r="4" spans="1:5" x14ac:dyDescent="0.25">
      <c r="A4" s="2" t="s">
        <v>10</v>
      </c>
      <c r="B4" t="s">
        <v>1554</v>
      </c>
    </row>
    <row r="5" spans="1:5" x14ac:dyDescent="0.25">
      <c r="A5" t="s">
        <v>79</v>
      </c>
      <c r="B5" s="3">
        <v>327</v>
      </c>
      <c r="D5" t="str">
        <f>A5</f>
        <v>Divorced</v>
      </c>
      <c r="E5">
        <f>GETPIVOTDATA("CF_attrition count",$A$3,"Marital Status",A5)</f>
        <v>327</v>
      </c>
    </row>
    <row r="6" spans="1:5" x14ac:dyDescent="0.25">
      <c r="A6" t="s">
        <v>53</v>
      </c>
      <c r="B6" s="3">
        <v>470</v>
      </c>
      <c r="D6" t="str">
        <f>A6</f>
        <v>Single</v>
      </c>
      <c r="E6">
        <f>GETPIVOTDATA("CF_attrition count",$A$3,"Marital Status",A6)</f>
        <v>470</v>
      </c>
    </row>
    <row r="7" spans="1:5" x14ac:dyDescent="0.25">
      <c r="A7" t="s">
        <v>64</v>
      </c>
      <c r="B7" s="3">
        <v>673</v>
      </c>
      <c r="D7" t="str">
        <f>A7</f>
        <v>Married</v>
      </c>
      <c r="E7">
        <f>GETPIVOTDATA("CF_attrition count",$A$3,"Marital Status",A7)</f>
        <v>673</v>
      </c>
    </row>
    <row r="8" spans="1:5" x14ac:dyDescent="0.25">
      <c r="A8" t="s">
        <v>1567</v>
      </c>
      <c r="B8" s="3">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61572-C86F-40D7-B283-7F8AA23F3DEA}">
  <dimension ref="A1:AR1471"/>
  <sheetViews>
    <sheetView topLeftCell="A2" workbookViewId="0">
      <selection activeCell="A2" sqref="A2"/>
    </sheetView>
  </sheetViews>
  <sheetFormatPr defaultRowHeight="15" x14ac:dyDescent="0.25"/>
  <cols>
    <col min="2" max="2" width="17.85546875" bestFit="1" customWidth="1"/>
  </cols>
  <sheetData>
    <row r="1" spans="1:44"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75"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75"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75"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75"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75"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75"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75"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75"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75"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75"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75"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75"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75"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75"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75"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75"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75"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75"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75"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75"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75"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75"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75"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75"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75"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75"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75"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75"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HR Dashboard</vt:lpstr>
      <vt:lpstr>Ratings</vt:lpstr>
      <vt:lpstr>Gender</vt:lpstr>
      <vt:lpstr>Education by Attrition</vt:lpstr>
      <vt:lpstr>Attrition by Job Role</vt:lpstr>
      <vt:lpstr>Dept wise attrition</vt:lpstr>
      <vt:lpstr>Attrition by Age group</vt:lpstr>
      <vt:lpstr>Attrition by Status</vt:lpstr>
      <vt:lpstr>HR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lastPrinted>2024-02-09T16:10:07Z</cp:lastPrinted>
  <dcterms:created xsi:type="dcterms:W3CDTF">2024-02-09T09:48:44Z</dcterms:created>
  <dcterms:modified xsi:type="dcterms:W3CDTF">2024-02-09T16:12:59Z</dcterms:modified>
</cp:coreProperties>
</file>