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hidePivotFieldList="1"/>
  <mc:AlternateContent xmlns:mc="http://schemas.openxmlformats.org/markup-compatibility/2006">
    <mc:Choice Requires="x15">
      <x15ac:absPath xmlns:x15ac="http://schemas.microsoft.com/office/spreadsheetml/2010/11/ac" url="C:\Users\ASUS\OneDrive\Desktop\Data Analyst\DA Resume Projects\Excel Project\"/>
    </mc:Choice>
  </mc:AlternateContent>
  <xr:revisionPtr revIDLastSave="0" documentId="13_ncr:1_{DBB4DDD3-08B9-460C-BC69-C0A99F1D2210}" xr6:coauthVersionLast="47" xr6:coauthVersionMax="47" xr10:uidLastSave="{00000000-0000-0000-0000-000000000000}"/>
  <bookViews>
    <workbookView xWindow="-120" yWindow="-120" windowWidth="20730" windowHeight="11040" activeTab="2"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427" r:id="rId5"/>
    <pivotCache cacheId="428" r:id="rId6"/>
    <pivotCache cacheId="429" r:id="rId7"/>
    <pivotCache cacheId="430" r:id="rId8"/>
    <pivotCache cacheId="589" r:id="rId9"/>
    <pivotCache cacheId="592" r:id="rId10"/>
    <pivotCache cacheId="595" r:id="rId11"/>
    <pivotCache cacheId="598" r:id="rId12"/>
    <pivotCache cacheId="601" r:id="rId13"/>
  </pivotCaches>
  <extLst>
    <ext xmlns:x14="http://schemas.microsoft.com/office/spreadsheetml/2009/9/main" uri="{876F7934-8845-4945-9796-88D515C7AA90}">
      <x14:pivotCaches>
        <pivotCache cacheId="43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0" i="6" l="1"/>
  <c r="H76" i="6"/>
  <c r="M29" i="5" s="1"/>
  <c r="H67" i="6"/>
  <c r="H70" i="6" s="1"/>
  <c r="H75" i="6" s="1"/>
  <c r="M35" i="5" s="1"/>
  <c r="H66" i="6"/>
  <c r="H69" i="6" s="1"/>
  <c r="H74" i="6" s="1"/>
  <c r="M34" i="5" s="1"/>
  <c r="H65" i="6"/>
  <c r="H73" i="6" s="1"/>
  <c r="M33" i="5" s="1"/>
  <c r="Q18" i="5" a="1"/>
  <c r="Q18" i="5" s="1"/>
  <c r="P19" i="5" a="1"/>
  <c r="P19" i="5" s="1"/>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<sst xmlns="http://schemas.openxmlformats.org/spreadsheetml/2006/main" count="3172" uniqueCount="1085">
  <si>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</si>
  <si>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</si>
  <si>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</si>
  <si>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</si>
  <si>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</si>
  <si>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</si>
  <si>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</si>
  <si>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</si>
  <si>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</si>
  <si>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</si>
  <si>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</si>
  <si>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</si>
  <si>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</si>
  <si>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</si>
  <si>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</si>
  <si>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</si>
  <si>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</si>
  <si>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</si>
  <si>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</si>
  <si>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</si>
  <si>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</si>
  <si>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</si>
  <si>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</si>
  <si>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</si>
  <si>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</si>
  <si>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</si>
  <si>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</si>
  <si>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</si>
  <si>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</si>
  <si>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</si>
  <si>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</si>
  <si>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</si>
  <si>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</si>
  <si>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</si>
  <si>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</si>
  <si>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</si>
  <si>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</si>
  <si>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</si>
  <si>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</si>
  <si>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</si>
  <si>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</si>
  <si>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</si>
  <si>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</si>
  <si>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</si>
  <si>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</si>
  <si>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</si>
  <si>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</si>
  <si>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</si>
  <si>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</si>
  <si>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</si>
  <si>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</si>
  <si>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</si>
  <si>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</si>
  <si>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</si>
  <si>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</si>
  <si>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</si>
  <si>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</si>
  <si>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</si>
  <si>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</si>
  <si>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</si>
  <si>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</si>
  <si>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</si>
  <si>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</si>
  <si>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</si>
  <si>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</si>
  <si>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</si>
  <si>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</si>
  <si>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</si>
  <si>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</si>
  <si>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</si>
  <si>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</si>
  <si>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</si>
  <si>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</si>
  <si>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</si>
  <si>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</si>
  <si>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</si>
  <si>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</si>
  <si>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</si>
  <si>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</si>
  <si>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</si>
  <si>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</si>
  <si>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</si>
  <si>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</si>
  <si>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</si>
  <si>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</si>
  <si>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</si>
  <si>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</si>
  <si>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</si>
  <si>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</si>
  <si>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</si>
  <si>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</si>
  <si>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</si>
  <si>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</si>
  <si>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</si>
  <si>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</si>
  <si>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</si>
  <si>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</si>
  <si>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</si>
  <si>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</si>
  <si>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</si>
  <si>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</si>
  <si>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</si>
  <si>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</si>
  <si>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</si>
  <si>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</si>
  <si>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</si>
  <si>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</si>
  <si>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</si>
  <si>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</si>
  <si>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</si>
  <si>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</si>
  <si>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</si>
  <si>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</si>
  <si>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</si>
  <si>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</si>
  <si>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</si>
  <si>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</si>
  <si>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</si>
  <si>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</si>
  <si>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</si>
  <si>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</si>
  <si>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</si>
  <si>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</si>
  <si>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</si>
  <si>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</si>
  <si>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</si>
  <si>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</si>
  <si>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</si>
  <si>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</si>
  <si>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</si>
  <si>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</si>
  <si>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</si>
  <si>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</si>
  <si>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</si>
  <si>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</si>
  <si>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</si>
  <si>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</si>
  <si>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</si>
  <si>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</si>
  <si>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</si>
  <si>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</si>
  <si>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</si>
  <si>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</si>
  <si>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</si>
  <si>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</si>
  <si>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</si>
  <si>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</si>
  <si>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</si>
  <si>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</si>
  <si>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</si>
  <si>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</si>
  <si>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</si>
  <si>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</si>
  <si>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</si>
  <si>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</si>
  <si>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</si>
  <si>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</si>
  <si>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</si>
  <si>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</si>
  <si>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</si>
  <si>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</si>
  <si>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</si>
  <si>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</si>
  <si>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</si>
  <si>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</si>
  <si>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</si>
  <si>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</si>
  <si>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</si>
  <si>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</si>
  <si>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</si>
  <si>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</si>
  <si>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</si>
  <si>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</si>
  <si>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</si>
  <si>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</si>
  <si>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</si>
  <si>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</si>
  <si>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</si>
  <si>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</si>
  <si>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</si>
  <si>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</si>
  <si>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</si>
  <si>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</si>
  <si>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</si>
  <si>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</si>
  <si>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</si>
  <si>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</si>
  <si>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</si>
  <si>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</si>
  <si>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</si>
  <si>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</si>
  <si>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</si>
  <si>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</si>
  <si>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</si>
  <si>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</si>
  <si>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</si>
  <si>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</si>
  <si>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</si>
  <si>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</si>
  <si>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</si>
  <si>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</si>
  <si>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</si>
  <si>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</si>
  <si>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</si>
  <si>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</si>
  <si>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</si>
  <si>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</si>
  <si>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</si>
  <si>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</si>
  <si>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</si>
  <si>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</si>
  <si>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</si>
  <si>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</si>
  <si>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</si>
  <si>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</si>
  <si>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</si>
  <si>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</si>
  <si>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</si>
  <si>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</si>
  <si>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</si>
  <si>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</si>
  <si>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</si>
  <si>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</si>
  <si>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</si>
  <si>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</si>
  <si>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</si>
  <si>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</si>
  <si>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</si>
  <si>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</si>
  <si>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</si>
  <si>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</si>
  <si>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</si>
  <si>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</si>
  <si>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</si>
  <si>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</si>
  <si>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</si>
  <si>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</si>
  <si>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</si>
  <si>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</si>
  <si>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</si>
  <si>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</si>
  <si>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</si>
  <si>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</si>
  <si>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</si>
  <si>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</si>
  <si>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</si>
  <si>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</si>
  <si>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</si>
  <si>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</si>
  <si>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</si>
  <si>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</si>
  <si>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</si>
  <si>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</si>
  <si>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</si>
  <si>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</si>
  <si>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</si>
  <si>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</si>
  <si>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</si>
  <si>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</si>
  <si>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</si>
  <si>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</si>
  <si>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</si>
  <si>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</si>
  <si>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</si>
  <si>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</si>
  <si>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</si>
  <si>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</si>
  <si>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</si>
  <si>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</si>
  <si>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</si>
  <si>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</si>
  <si>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</si>
  <si>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</si>
  <si>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</si>
  <si>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</si>
  <si>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</si>
  <si>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</si>
  <si>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</si>
  <si>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</si>
  <si>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</si>
  <si>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</si>
  <si>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</si>
  <si>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</si>
  <si>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</si>
  <si>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</si>
  <si>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</si>
  <si>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</si>
  <si>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</si>
  <si>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</si>
  <si>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</si>
  <si>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</si>
  <si>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</si>
  <si>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</si>
  <si>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</si>
  <si>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</si>
  <si>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</si>
  <si>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</si>
  <si>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</si>
  <si>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</si>
  <si>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</si>
  <si>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</si>
  <si>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</si>
  <si>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</si>
  <si>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</si>
  <si>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</si>
  <si>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</si>
  <si>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</si>
  <si>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</si>
  <si>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</si>
  <si>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</si>
  <si>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</si>
  <si>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</si>
  <si>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</si>
  <si>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</si>
  <si>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</si>
  <si>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</si>
  <si>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</si>
  <si>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</si>
  <si>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</si>
  <si>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</si>
  <si>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</si>
  <si>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</si>
  <si>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</si>
  <si>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</si>
  <si>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</si>
  <si>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</si>
  <si>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</si>
  <si>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</si>
  <si>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</si>
  <si>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</si>
  <si>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</si>
  <si>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</si>
  <si>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</si>
  <si>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</si>
  <si>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</si>
  <si>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</si>
  <si>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</si>
  <si>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</si>
  <si>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</si>
  <si>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</si>
  <si>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</si>
  <si>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</si>
  <si>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</si>
  <si>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</si>
  <si>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</si>
  <si>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</si>
  <si>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</si>
  <si>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</si>
  <si>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</si>
  <si>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</si>
  <si>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</si>
  <si>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</si>
  <si>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</si>
  <si>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</si>
  <si>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</si>
  <si>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</si>
  <si>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</si>
  <si>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</si>
  <si>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</si>
  <si>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</si>
  <si>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</si>
  <si>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</si>
  <si>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</si>
  <si>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</si>
  <si>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</si>
  <si>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</si>
  <si>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</si>
  <si>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</si>
  <si>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</si>
  <si>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</si>
  <si>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</si>
  <si>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</si>
  <si>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</si>
  <si>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</si>
  <si>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</si>
  <si>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</si>
  <si>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</si>
  <si>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</si>
  <si>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</si>
  <si>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</si>
  <si>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</si>
  <si>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</si>
  <si>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</si>
  <si>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</si>
  <si>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</si>
  <si>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</si>
  <si>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</si>
  <si>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</si>
  <si>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</si>
  <si>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</si>
  <si>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</si>
  <si>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</si>
  <si>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</si>
  <si>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</si>
  <si>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</si>
  <si>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</si>
  <si>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</si>
  <si>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</si>
  <si>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</si>
  <si>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</si>
  <si>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</si>
  <si>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</si>
  <si>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</si>
  <si>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</si>
  <si>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</si>
  <si>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</si>
  <si>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</si>
  <si>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</si>
  <si>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</si>
  <si>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</si>
  <si>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</si>
  <si>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</si>
  <si>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</si>
  <si>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</si>
  <si>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</si>
  <si>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</si>
  <si>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</si>
  <si>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</si>
  <si>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</si>
  <si>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</si>
  <si>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</si>
  <si>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</si>
  <si>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</si>
  <si>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</si>
  <si>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</si>
  <si>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</si>
  <si>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</si>
  <si>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</si>
  <si>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</si>
  <si>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</si>
  <si>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</si>
  <si>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</si>
  <si>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</si>
  <si>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</si>
  <si>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</si>
  <si>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</si>
  <si>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</si>
  <si>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</si>
  <si>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</si>
  <si>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</si>
  <si>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</si>
  <si>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</si>
  <si>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</si>
  <si>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</si>
  <si>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</si>
  <si>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</si>
  <si>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</si>
  <si>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</si>
  <si>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</si>
  <si>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</si>
  <si>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</si>
  <si>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</si>
  <si>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</si>
  <si>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</si>
  <si>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</si>
  <si>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</si>
  <si>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</si>
  <si>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</si>
  <si>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</si>
  <si>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</si>
  <si>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</si>
  <si>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</si>
  <si>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</si>
  <si>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</si>
  <si>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</si>
  <si>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</si>
  <si>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</si>
  <si>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</si>
  <si>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</si>
  <si>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</si>
  <si>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</si>
  <si>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</si>
  <si>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</si>
  <si>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</si>
  <si>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</si>
  <si>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</si>
  <si>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</si>
  <si>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</si>
  <si>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</si>
  <si>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</si>
  <si>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</si>
  <si>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</si>
  <si>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</si>
  <si>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</si>
  <si>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</si>
  <si>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</si>
  <si>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</si>
  <si>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</si>
  <si>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</si>
  <si>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</si>
  <si>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</si>
  <si>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</si>
  <si>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</si>
  <si>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</si>
  <si>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</si>
  <si>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</si>
  <si>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</si>
  <si>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</si>
  <si>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</si>
  <si>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</si>
  <si>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</si>
  <si>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</si>
  <si>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</si>
  <si>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</si>
  <si>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</si>
  <si>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</si>
  <si>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</si>
  <si>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</si>
  <si>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</si>
  <si>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</si>
  <si>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</si>
  <si>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</si>
  <si>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</si>
  <si>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</si>
  <si>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</si>
  <si>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</si>
  <si>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</si>
  <si>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</si>
  <si>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</si>
  <si>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</si>
  <si>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</si>
  <si>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</si>
  <si>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</si>
  <si>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</si>
  <si>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</si>
  <si>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</si>
  <si>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</si>
  <si>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</si>
  <si>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</si>
  <si>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</si>
  <si>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</si>
  <si>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</si>
  <si>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</si>
  <si>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</si>
  <si>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</si>
  <si>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</si>
  <si>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</si>
  <si>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</si>
  <si>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</si>
  <si>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</si>
  <si>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</si>
  <si>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</si>
  <si>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</si>
  <si>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</si>
  <si>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</si>
  <si>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</si>
  <si>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</si>
  <si>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</si>
  <si>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</si>
  <si>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</si>
  <si>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</si>
  <si>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</si>
  <si>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</si>
  <si>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</si>
  <si>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</si>
  <si>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</si>
  <si>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</si>
  <si>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</si>
  <si>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</si>
  <si>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</si>
  <si>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</si>
  <si>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</si>
  <si>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</si>
  <si>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</si>
  <si>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</si>
  <si>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</si>
  <si>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</si>
  <si>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</si>
  <si>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</si>
  <si>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</si>
  <si>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</si>
  <si>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</si>
  <si>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</si>
  <si>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</si>
  <si>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</si>
  <si>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</si>
  <si>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</si>
  <si>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</si>
  <si>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</si>
  <si>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</si>
  <si>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</si>
  <si>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</si>
  <si>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</si>
  <si>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</si>
  <si>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</si>
  <si>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</si>
  <si>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</si>
  <si>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</si>
  <si>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</si>
  <si>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</si>
  <si>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</si>
  <si>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</si>
  <si>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</si>
  <si>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</si>
  <si>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</si>
  <si>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</si>
  <si>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</si>
  <si>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</si>
  <si>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</si>
  <si>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</si>
  <si>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</si>
  <si>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</si>
  <si>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</si>
  <si>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</si>
  <si>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</si>
  <si>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</si>
  <si>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</si>
  <si>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</si>
  <si>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</si>
  <si>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</si>
  <si>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</si>
  <si>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</si>
  <si>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</si>
  <si>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</si>
  <si>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</si>
  <si>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</si>
  <si>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</si>
  <si>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</si>
  <si>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</si>
  <si>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</si>
  <si>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</si>
  <si>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</si>
  <si>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</si>
  <si>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</si>
  <si>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</si>
  <si>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</si>
  <si>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</si>
  <si>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</si>
  <si>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</si>
  <si>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</si>
  <si>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</si>
  <si>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</si>
  <si>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</si>
  <si>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</si>
  <si>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</si>
  <si>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</si>
  <si>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</si>
  <si>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</si>
  <si>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</si>
  <si>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</si>
  <si>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</si>
  <si>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</si>
  <si>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</si>
  <si>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</si>
  <si>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</si>
  <si>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</si>
  <si>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</si>
  <si>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</si>
  <si>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</si>
  <si>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</si>
  <si>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</si>
  <si>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</si>
  <si>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</si>
  <si>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</si>
  <si>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</si>
  <si>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</si>
  <si>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</si>
  <si>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</si>
  <si>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</si>
  <si>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</si>
  <si>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</si>
  <si>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</si>
  <si>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</si>
  <si>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</si>
  <si>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</si>
  <si>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</si>
  <si>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</si>
  <si>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</si>
  <si>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</si>
  <si>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</si>
  <si>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</si>
  <si>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</si>
  <si>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</si>
  <si>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</si>
  <si>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</si>
  <si>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</si>
  <si>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</si>
  <si>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</si>
  <si>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</si>
  <si>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</si>
  <si>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</si>
  <si>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</si>
  <si>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</si>
  <si>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</si>
  <si>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</si>
  <si>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</si>
  <si>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</si>
  <si>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</si>
  <si>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</si>
  <si>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</si>
  <si>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</si>
  <si>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</si>
  <si>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</si>
  <si>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</si>
  <si>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</si>
  <si>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</si>
  <si>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</si>
  <si>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</si>
  <si>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</si>
  <si>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</si>
  <si>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</si>
  <si>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</si>
  <si>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</si>
  <si>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</si>
  <si>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</si>
  <si>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</si>
  <si>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</si>
  <si>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</si>
  <si>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</si>
  <si>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</si>
  <si>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</si>
  <si>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</si>
  <si>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</si>
  <si>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</si>
  <si>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</si>
  <si>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</si>
  <si>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</si>
  <si>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</si>
  <si>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</si>
  <si>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</si>
  <si>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</si>
  <si>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</si>
  <si>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</si>
  <si>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</si>
  <si>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</si>
  <si>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</si>
  <si>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</si>
  <si>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</si>
  <si>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</si>
  <si>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</si>
  <si>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</si>
  <si>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</si>
  <si>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</si>
  <si>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</si>
  <si>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</si>
  <si>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</si>
  <si>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</si>
  <si>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</si>
  <si>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</si>
  <si>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</si>
  <si>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</si>
  <si>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</si>
  <si>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</si>
  <si>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</si>
  <si>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</si>
  <si>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</si>
  <si>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</si>
  <si>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</si>
  <si>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</si>
  <si>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</si>
  <si>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</si>
  <si>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</si>
  <si>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</si>
  <si>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</si>
  <si>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</si>
  <si>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</si>
  <si>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</si>
  <si>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</si>
  <si>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</si>
  <si>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</si>
  <si>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</si>
  <si>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</si>
  <si>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</si>
  <si>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</si>
  <si>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</si>
  <si>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</si>
  <si>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</si>
  <si>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</si>
  <si>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</si>
  <si>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</si>
  <si>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</si>
  <si>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</si>
  <si>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</si>
  <si>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</si>
  <si>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</si>
  <si>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</si>
  <si>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</si>
  <si>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</si>
  <si>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</si>
  <si>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</si>
  <si>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</si>
  <si>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</si>
  <si>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</si>
  <si>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</si>
  <si>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</si>
  <si>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</si>
  <si>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</si>
  <si>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</si>
  <si>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</si>
  <si>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</si>
  <si>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</si>
  <si>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</si>
  <si>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</si>
  <si>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</si>
  <si>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</si>
  <si>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</si>
  <si>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</si>
  <si>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</si>
  <si>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</si>
  <si>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</si>
  <si>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</si>
  <si>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</si>
  <si>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</si>
  <si>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</si>
  <si>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</si>
  <si>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</si>
  <si>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</si>
  <si>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</si>
  <si>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</si>
  <si>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</si>
  <si>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</si>
  <si>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</si>
  <si>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</si>
  <si>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</si>
  <si>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</si>
  <si>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</si>
  <si>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</si>
  <si>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</si>
  <si>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</si>
  <si>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</si>
  <si>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</si>
  <si>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</si>
  <si>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</si>
  <si>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</si>
  <si>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</si>
  <si>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</si>
  <si>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</si>
  <si>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</si>
  <si>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</si>
  <si>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</si>
  <si>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</si>
  <si>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</si>
  <si>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</si>
  <si>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</si>
  <si>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</si>
  <si>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</si>
  <si>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</si>
  <si>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</si>
  <si>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</si>
  <si>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</si>
  <si>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</si>
  <si>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</si>
  <si>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</si>
  <si>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</si>
  <si>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</si>
  <si>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</si>
  <si>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</si>
  <si>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</si>
  <si>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</si>
  <si>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</si>
  <si>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</si>
  <si>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</si>
  <si>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</si>
  <si>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</si>
  <si>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</si>
  <si>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</si>
  <si>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</si>
  <si>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</si>
  <si>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</si>
  <si>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</si>
  <si>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</si>
  <si>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</si>
  <si>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</si>
  <si>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</si>
  <si>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</si>
  <si>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</si>
  <si>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</si>
  <si>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</si>
  <si>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</si>
  <si>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</si>
  <si>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</si>
  <si>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</si>
  <si>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</si>
  <si>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</si>
  <si>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</si>
  <si>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</si>
  <si>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</si>
  <si>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</si>
  <si>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</si>
  <si>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</si>
  <si>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</si>
  <si>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</si>
  <si>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</si>
  <si>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</si>
  <si>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</si>
  <si>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</si>
  <si>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</si>
  <si>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</si>
  <si>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</si>
  <si>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</si>
  <si>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</si>
  <si>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</si>
  <si>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</si>
  <si>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</si>
  <si>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</si>
  <si>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</si>
  <si>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</si>
  <si>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</si>
  <si>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</si>
  <si>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</si>
  <si>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</si>
  <si>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</si>
  <si>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</si>
  <si>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</si>
  <si>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</si>
  <si>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</si>
  <si>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</si>
  <si>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</si>
  <si>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</si>
  <si>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</si>
  <si>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</si>
  <si>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</si>
  <si>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</si>
  <si>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</si>
  <si>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</si>
  <si>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</si>
  <si>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</si>
  <si>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</si>
  <si>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</si>
  <si>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</si>
  <si>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</si>
  <si>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</si>
  <si>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</si>
  <si>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</si>
  <si>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</si>
  <si>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</si>
  <si>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</si>
  <si>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</si>
  <si>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</si>
  <si>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</si>
  <si>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</si>
  <si>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</si>
  <si>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</si>
  <si>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</si>
  <si>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</si>
  <si>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</si>
  <si>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</si>
  <si>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</si>
  <si>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</si>
  <si>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</si>
  <si>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</si>
  <si>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</si>
  <si>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</si>
  <si>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</si>
  <si>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</si>
  <si>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</si>
  <si>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</si>
  <si>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</si>
  <si>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</si>
  <si>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</si>
  <si>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</si>
  <si>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</si>
  <si>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</si>
  <si>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</si>
  <si>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</si>
  <si>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</si>
  <si>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</si>
  <si>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</si>
  <si>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</si>
  <si>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</si>
  <si>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</si>
  <si>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</si>
  <si>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</si>
  <si>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</si>
  <si>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</si>
  <si>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</si>
  <si>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</si>
  <si>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</si>
  <si>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</si>
  <si>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</si>
  <si>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</si>
  <si>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</si>
  <si>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</si>
  <si>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</si>
  <si>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</si>
  <si>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</si>
  <si>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</si>
  <si>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</si>
  <si>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</si>
  <si>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</si>
  <si>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</si>
  <si>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</si>
  <si>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</si>
  <si>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</si>
  <si>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</si>
  <si>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</si>
  <si>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</si>
  <si>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</si>
  <si>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</si>
  <si>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</si>
  <si>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</si>
  <si>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</si>
  <si>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</si>
  <si>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</si>
  <si>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</si>
  <si>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</si>
  <si>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</si>
  <si>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</si>
  <si>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</si>
  <si>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</si>
  <si>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</si>
  <si>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</si>
  <si>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</si>
  <si>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</si>
  <si>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</si>
  <si>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</si>
  <si>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</si>
  <si>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</si>
  <si>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</si>
  <si>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</si>
  <si>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</si>
  <si>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</si>
  <si>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</si>
  <si>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</si>
  <si>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</si>
  <si>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</si>
  <si>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</si>
  <si>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</si>
  <si>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</si>
  <si>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</si>
  <si>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</si>
  <si>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</si>
  <si>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</si>
  <si>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</si>
  <si>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</si>
  <si>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</si>
  <si>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</si>
  <si>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</si>
  <si>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</si>
  <si>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</si>
  <si>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</si>
  <si>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</si>
  <si>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</si>
  <si>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</si>
  <si>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</si>
  <si>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</si>
  <si>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</si>
  <si>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</si>
  <si>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</si>
  <si>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</si>
  <si>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</si>
  <si>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</si>
  <si>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</si>
  <si>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</si>
  <si>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</si>
  <si>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</si>
  <si>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</si>
  <si>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</si>
  <si>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</si>
  <si>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</si>
  <si>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</si>
  <si>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</si>
  <si>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</si>
  <si>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</si>
  <si>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</si>
  <si>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</si>
  <si>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</si>
  <si>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</si>
  <si>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</si>
  <si>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</si>
  <si>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</si>
  <si>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</si>
  <si>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</si>
  <si>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</si>
  <si>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</si>
  <si>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</si>
  <si>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</si>
  <si>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</si>
  <si>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</si>
  <si>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</si>
  <si>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</si>
  <si>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</si>
  <si>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</si>
  <si>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</si>
  <si>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</si>
  <si>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</si>
  <si>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</si>
  <si>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</si>
  <si>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</si>
  <si>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</si>
  <si>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</si>
  <si>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</si>
  <si>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</si>
  <si>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</si>
  <si>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t>CALL CENTRE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</si>
</sst>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9">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30">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9"/>
    </tableStyle>
    <tableStyle name="SlicerStyleDark5 2" pivot="0" table="0" count="10" xr9:uid="{55A01B7D-73D3-4A5B-9F5A-C02B33D15055}">
      <tableStyleElement type="wholeTable" dxfId="28"/>
      <tableStyleElement type="headerRow" dxfId="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23</c:v>
                </c:pt>
                <c:pt idx="1">
                  <c:v>28</c:v>
                </c:pt>
                <c:pt idx="2">
                  <c:v>29</c:v>
                </c:pt>
                <c:pt idx="3">
                  <c:v>18</c:v>
                </c:pt>
                <c:pt idx="4">
                  <c:v>29</c:v>
                </c:pt>
                <c:pt idx="5">
                  <c:v>34</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3762</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186</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$16,651</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17,807</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62</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57.678597569444"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57.678598148152"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57.678598495368"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57.678598958337"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4"/>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57.678599421299"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428"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595" applyNumberFormats="0" applyBorderFormats="0" applyFontFormats="0" applyPatternFormats="0" applyAlignmentFormats="0" applyWidthHeightFormats="1" dataCaption="Values" updatedVersion="7"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430"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589" applyNumberFormats="0" applyBorderFormats="0" applyFontFormats="0" applyPatternFormats="0" applyAlignmentFormats="0" applyWidthHeightFormats="1" dataCaption="Values" updatedVersion="7"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427"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601" applyNumberFormats="0" applyBorderFormats="0" applyFontFormats="0" applyPatternFormats="0" applyAlignmentFormats="0" applyWidthHeightFormats="1" dataCaption="Values" updatedVersion="7"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598" applyNumberFormats="0" applyBorderFormats="0" applyFontFormats="0" applyPatternFormats="0" applyAlignmentFormats="0" applyWidthHeightFormats="1" dataCaption="Values" updatedVersion="7"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92" applyNumberFormats="0" applyBorderFormats="0" applyFontFormats="0" applyPatternFormats="0" applyAlignmentFormats="0" applyWidthHeightFormats="1" dataCaption="Values" updatedVersion="7"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429"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6"/>
    <tableColumn id="5" xr3:uid="{5A35565E-8707-4DED-AD15-A0669D67B382}" name="Date of Call" dataDxfId="25"/>
    <tableColumn id="6" xr3:uid="{F2E4F158-B41F-47BC-8DF8-DFCADFEE4E40}" name="Purchase Amount"/>
    <tableColumn id="7" xr3:uid="{04B291B5-47BD-4F78-8FD8-D1551CCA6BD9}" name="Satisfaction Rating"/>
    <tableColumn id="8" xr3:uid="{6E4123C0-0B17-43B8-A142-A1E540CE974C}" name="FY" dataDxfId="24">
      <calculatedColumnFormula>IF(MONTH(calls[[#This Row],[Date of Call]])&lt;=6, YEAR(calls[[#This Row],[Date of Call]]), YEAR(calls[[#This Row],[Date of Call]])+1)</calculatedColumnFormula>
    </tableColumn>
    <tableColumn id="9" xr3:uid="{199FA271-5E9B-46CE-9BC6-2801F92CD17E}" name="Day of week" dataDxfId="23">
      <calculatedColumnFormula>TEXT(calls[[#This Row],[Date of Call]],"DDDD")</calculatedColumnFormula>
    </tableColumn>
    <tableColumn id="10" xr3:uid="{328CDB09-95B8-4D5E-9ED9-EF0D363735A1}" name="Duration Bucket" dataDxfId="2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0" headerRowBorderDxfId="19" tableBorderDxfId="18" totalsRowBorderDxfId="17">
  <autoFilter ref="Q3:T18" xr:uid="{27158F51-A707-4171-8A04-81FB0AABCBA5}"/>
  <tableColumns count="4">
    <tableColumn id="1" xr3:uid="{02688061-6A8C-4E23-B7FF-D00CD8B58CAC}" name="Customer ID" dataDxfId="16"/>
    <tableColumn id="2" xr3:uid="{771678B6-DB44-426B-9874-B4E421A440D5}" name="Gedner" dataDxfId="15"/>
    <tableColumn id="3" xr3:uid="{B0D41C62-587E-494D-B49A-603F2C05F8D3}" name="Age" dataDxfId="14"/>
    <tableColumn id="4" xr3:uid="{663F92D6-FE31-4D81-9E01-8D066DDC8A88}" name="City" dataDxf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66" zoomScaleNormal="115" workbookViewId="0">
      <selection activeCell="X19" sqref="X19"/>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5" t="s">
        <v>1003</v>
      </c>
    </row>
    <row r="2" spans="2:20">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zoomScale="81" zoomScaleNormal="100" workbookViewId="0">
      <selection activeCell="X7" sqref="X7"/>
    </sheetView>
  </sheetViews>
  <sheetFormatPr defaultRowHeight="14.25"/>
  <cols>
    <col min="1" max="2" width="2.25" customWidth="1"/>
    <col min="5" max="5" width="4" customWidth="1"/>
    <col min="15" max="15" width="4.25" customWidth="1"/>
    <col min="16" max="16" width="12.875" customWidth="1"/>
  </cols>
  <sheetData>
    <row r="1" spans="1:27" ht="54" customHeight="1">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ht="15">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c r="A34" s="20"/>
      <c r="B34" s="20"/>
      <c r="C34" s="20"/>
      <c r="D34" s="20"/>
      <c r="E34" s="20"/>
      <c r="F34" s="20"/>
      <c r="G34" s="20"/>
      <c r="H34" s="20"/>
      <c r="I34" s="20"/>
      <c r="J34" s="20"/>
      <c r="K34" s="20"/>
      <c r="L34" s="20"/>
      <c r="M34" s="44" t="str">
        <f>Pivots!H74</f>
        <v>Call rank:5</v>
      </c>
      <c r="N34" s="44"/>
      <c r="O34" s="20"/>
      <c r="P34" s="32" t="str">
        <v>C0006</v>
      </c>
      <c r="Q34" s="33">
        <v>372</v>
      </c>
      <c r="R34" s="33">
        <v>1818</v>
      </c>
      <c r="S34" s="33">
        <v>1346</v>
      </c>
      <c r="T34" s="33">
        <v>1156</v>
      </c>
      <c r="U34" s="33">
        <v>1484</v>
      </c>
      <c r="V34" s="34">
        <v>6176</v>
      </c>
      <c r="W34" s="20"/>
      <c r="X34" s="20"/>
      <c r="Y34" s="20"/>
      <c r="Z34" s="20"/>
      <c r="AA34" s="20"/>
    </row>
    <row r="35" spans="1:27">
      <c r="A35" s="20"/>
      <c r="B35" s="20"/>
      <c r="C35" s="20"/>
      <c r="D35" s="20"/>
      <c r="E35" s="20"/>
      <c r="F35" s="20"/>
      <c r="G35" s="20"/>
      <c r="H35" s="20"/>
      <c r="I35" s="20"/>
      <c r="J35" s="20"/>
      <c r="K35" s="20"/>
      <c r="L35" s="20"/>
      <c r="M35" s="44" t="str">
        <f>Pivots!H75</f>
        <v>Amount rank:5</v>
      </c>
      <c r="N35" s="44"/>
      <c r="O35" s="20"/>
      <c r="P35" s="32" t="str">
        <v>C0009</v>
      </c>
      <c r="Q35" s="33">
        <v>1415</v>
      </c>
      <c r="R35" s="33">
        <v>1271</v>
      </c>
      <c r="S35" s="33">
        <v>1214</v>
      </c>
      <c r="T35" s="33">
        <v>1135</v>
      </c>
      <c r="U35" s="33">
        <v>1566</v>
      </c>
      <c r="V35" s="34">
        <v>6601</v>
      </c>
      <c r="W35" s="20"/>
      <c r="X35" s="20"/>
      <c r="Y35" s="20"/>
      <c r="Z35" s="20"/>
      <c r="AA35" s="20"/>
    </row>
    <row r="36" spans="1:27">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abSelected="1" topLeftCell="A47" zoomScale="96" zoomScaleNormal="175" workbookViewId="0">
      <selection activeCell="L64" sqref="L64"/>
    </sheetView>
  </sheetViews>
  <sheetFormatPr defaultRowHeight="14.25"/>
  <cols>
    <col min="1" max="1" width="14.875"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186</v>
      </c>
      <c r="B10" s="22">
        <v>16651</v>
      </c>
      <c r="C10" s="21">
        <v>17807</v>
      </c>
      <c r="D10" s="23">
        <v>3.8973118279569863</v>
      </c>
      <c r="E10" s="21">
        <v>62</v>
      </c>
    </row>
    <row r="24" spans="1:8">
      <c r="A24" s="24" t="s">
        <v>1047</v>
      </c>
      <c r="B24" t="s">
        <v>1042</v>
      </c>
      <c r="C24" t="s">
        <v>1061</v>
      </c>
      <c r="G24" s="24" t="s">
        <v>1047</v>
      </c>
      <c r="H24" t="s">
        <v>1042</v>
      </c>
    </row>
    <row r="25" spans="1:8">
      <c r="A25" s="25" t="s">
        <v>1049</v>
      </c>
      <c r="B25" s="21">
        <v>10</v>
      </c>
      <c r="C25" s="21">
        <v>10</v>
      </c>
      <c r="G25" s="25" t="s">
        <v>1063</v>
      </c>
      <c r="H25" s="21">
        <v>23</v>
      </c>
    </row>
    <row r="26" spans="1:8">
      <c r="A26" s="25" t="s">
        <v>1050</v>
      </c>
      <c r="B26" s="21">
        <v>11</v>
      </c>
      <c r="C26" s="21">
        <v>11</v>
      </c>
      <c r="G26" s="25" t="s">
        <v>1067</v>
      </c>
      <c r="H26" s="21">
        <v>28</v>
      </c>
    </row>
    <row r="27" spans="1:8">
      <c r="A27" s="25" t="s">
        <v>1051</v>
      </c>
      <c r="B27" s="21">
        <v>30</v>
      </c>
      <c r="C27" s="21">
        <v>30</v>
      </c>
      <c r="G27" s="25" t="s">
        <v>1068</v>
      </c>
      <c r="H27" s="21">
        <v>29</v>
      </c>
    </row>
    <row r="28" spans="1:8">
      <c r="A28" s="25" t="s">
        <v>1052</v>
      </c>
      <c r="B28" s="21">
        <v>23</v>
      </c>
      <c r="C28" s="21">
        <v>23</v>
      </c>
      <c r="G28" s="25" t="s">
        <v>1066</v>
      </c>
      <c r="H28" s="21">
        <v>18</v>
      </c>
    </row>
    <row r="29" spans="1:8">
      <c r="A29" s="25" t="s">
        <v>1053</v>
      </c>
      <c r="B29" s="21">
        <v>22</v>
      </c>
      <c r="C29" s="21">
        <v>22</v>
      </c>
      <c r="G29" s="25" t="s">
        <v>1062</v>
      </c>
      <c r="H29" s="21">
        <v>29</v>
      </c>
    </row>
    <row r="30" spans="1:8">
      <c r="A30" s="25" t="s">
        <v>1054</v>
      </c>
      <c r="B30" s="21">
        <v>11</v>
      </c>
      <c r="C30" s="21">
        <v>11</v>
      </c>
      <c r="G30" s="25" t="s">
        <v>1064</v>
      </c>
      <c r="H30" s="21">
        <v>34</v>
      </c>
    </row>
    <row r="31" spans="1:8">
      <c r="A31" s="25" t="s">
        <v>1055</v>
      </c>
      <c r="B31" s="21">
        <v>17</v>
      </c>
      <c r="C31" s="21">
        <v>17</v>
      </c>
      <c r="G31" s="25" t="s">
        <v>1065</v>
      </c>
      <c r="H31" s="21">
        <v>25</v>
      </c>
    </row>
    <row r="32" spans="1:8">
      <c r="A32" s="25" t="s">
        <v>1056</v>
      </c>
      <c r="B32" s="21">
        <v>12</v>
      </c>
      <c r="C32" s="21">
        <v>12</v>
      </c>
      <c r="G32" s="25" t="s">
        <v>1048</v>
      </c>
      <c r="H32" s="21">
        <v>186</v>
      </c>
    </row>
    <row r="33" spans="1:3">
      <c r="A33" s="25" t="s">
        <v>1057</v>
      </c>
      <c r="B33" s="21">
        <v>13</v>
      </c>
      <c r="C33" s="21">
        <v>13</v>
      </c>
    </row>
    <row r="34" spans="1:3">
      <c r="A34" s="25" t="s">
        <v>1058</v>
      </c>
      <c r="B34" s="21">
        <v>15</v>
      </c>
      <c r="C34" s="21">
        <v>15</v>
      </c>
    </row>
    <row r="35" spans="1:3">
      <c r="A35" s="25" t="s">
        <v>1059</v>
      </c>
      <c r="B35" s="21">
        <v>8</v>
      </c>
      <c r="C35" s="21">
        <v>8</v>
      </c>
    </row>
    <row r="36" spans="1:3">
      <c r="A36" s="25" t="s">
        <v>1060</v>
      </c>
      <c r="B36" s="21">
        <v>14</v>
      </c>
      <c r="C36" s="21">
        <v>14</v>
      </c>
    </row>
    <row r="37" spans="1:3">
      <c r="A37" s="25" t="s">
        <v>1048</v>
      </c>
      <c r="B37" s="21">
        <v>186</v>
      </c>
      <c r="C37" s="21">
        <v>186</v>
      </c>
    </row>
    <row r="50" spans="1:10">
      <c r="F50" t="s">
        <v>1069</v>
      </c>
      <c r="I50" t="s">
        <v>1075</v>
      </c>
      <c r="J50" t="str">
        <f>A66</f>
        <v>R04</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t="e">
        <f t="shared" si="0"/>
        <v>#N/A</v>
      </c>
      <c r="J55" t="e">
        <f t="shared" si="1"/>
        <v>#N/A</v>
      </c>
    </row>
    <row r="56" spans="1:10">
      <c r="A56" s="25" t="s">
        <v>13</v>
      </c>
      <c r="B56" s="21">
        <v>186</v>
      </c>
      <c r="C56" s="22">
        <v>16651</v>
      </c>
      <c r="F56" t="str">
        <v>R04</v>
      </c>
      <c r="G56">
        <v>186</v>
      </c>
      <c r="H56" s="26">
        <v>16651</v>
      </c>
      <c r="I56">
        <f t="shared" si="0"/>
        <v>186</v>
      </c>
      <c r="J56">
        <f t="shared" si="1"/>
        <v>16651</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ht="15">
      <c r="G63" s="14" t="s">
        <v>1078</v>
      </c>
    </row>
    <row r="65" spans="1:8">
      <c r="A65" s="24" t="s">
        <v>1047</v>
      </c>
      <c r="G65" t="s">
        <v>1079</v>
      </c>
      <c r="H65" s="41">
        <f>A10/A4</f>
        <v>0.186</v>
      </c>
    </row>
    <row r="66" spans="1:8">
      <c r="A66" s="27" t="s">
        <v>13</v>
      </c>
      <c r="G66" t="s">
        <v>1071</v>
      </c>
      <c r="H66">
        <f>_xlfn.XLOOKUP(A66,F53:F57,G53:G57)</f>
        <v>186</v>
      </c>
    </row>
    <row r="67" spans="1:8">
      <c r="G67" t="s">
        <v>1072</v>
      </c>
      <c r="H67">
        <f>_xlfn.XLOOKUP(A66,F53:F57,H53:H57)</f>
        <v>16651</v>
      </c>
    </row>
    <row r="69" spans="1:8">
      <c r="G69" t="s">
        <v>1080</v>
      </c>
      <c r="H69">
        <f>_xlfn.RANK.AVG(H66,G53:G57)</f>
        <v>5</v>
      </c>
    </row>
    <row r="70" spans="1:8">
      <c r="G70" t="s">
        <v>1081</v>
      </c>
      <c r="H70">
        <f>_xlfn.RANK.AVG(H67,H53:H57)</f>
        <v>5</v>
      </c>
    </row>
    <row r="72" spans="1:8">
      <c r="G72" t="s">
        <v>1082</v>
      </c>
    </row>
    <row r="73" spans="1:8">
      <c r="H73" t="str">
        <f>"% of calls:"&amp;TEXT(H65,"0%")</f>
        <v>% of calls:19%</v>
      </c>
    </row>
    <row r="74" spans="1:8">
      <c r="H74" t="str">
        <f>IF(COUNTA(A66:A70)&gt;1,"","Call rank:"&amp;H69)</f>
        <v>Call rank:5</v>
      </c>
    </row>
    <row r="75" spans="1:8">
      <c r="H75" t="str">
        <f>IF(COUNTA(A66:A70)&gt;1,"","Amount rank:"&amp;H70)</f>
        <v>Amount rank:5</v>
      </c>
    </row>
    <row r="76" spans="1:8">
      <c r="G76" t="s">
        <v>1083</v>
      </c>
      <c r="H76" t="e" vm="1">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1</v>
      </c>
      <c r="B90" s="21">
        <v>3</v>
      </c>
    </row>
    <row r="91" spans="1:4">
      <c r="A91" s="25">
        <v>2</v>
      </c>
      <c r="B91" s="21">
        <v>10</v>
      </c>
    </row>
    <row r="92" spans="1:4">
      <c r="A92" s="25">
        <v>3</v>
      </c>
      <c r="B92" s="21">
        <v>41</v>
      </c>
    </row>
    <row r="93" spans="1:4">
      <c r="A93" s="25">
        <v>4</v>
      </c>
      <c r="B93" s="21">
        <v>70</v>
      </c>
    </row>
    <row r="94" spans="1:4">
      <c r="A94" s="25">
        <v>5</v>
      </c>
      <c r="B94" s="21">
        <v>62</v>
      </c>
    </row>
    <row r="95" spans="1:4">
      <c r="A95" s="25" t="s">
        <v>1048</v>
      </c>
      <c r="B95" s="21">
        <v>186</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25"/>
  <cols>
    <col min="5" max="5" width="10.875" customWidth="1"/>
    <col min="6" max="6" width="9.875"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Rishabh Bhatt</cp:lastModifiedBy>
  <dcterms:created xsi:type="dcterms:W3CDTF">2021-03-14T20:21:32Z</dcterms:created>
  <dcterms:modified xsi:type="dcterms:W3CDTF">2024-09-22T10:51:48Z</dcterms:modified>
</cp:coreProperties>
</file>