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pivotTables/pivotTable1.xml" ContentType="application/vnd.openxmlformats-officedocument.spreadsheetml.pivotTable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30" tabRatio="843" firstSheet="4" activeTab="9"/>
  </bookViews>
  <sheets>
    <sheet name="Pivot - Daily Costs" sheetId="13" state="hidden" r:id="rId1"/>
    <sheet name="Goal Seek Exercise 1" sheetId="22" r:id="rId2"/>
    <sheet name="Goal Seek Exercise 2" sheetId="24" r:id="rId3"/>
    <sheet name="Scenario Manager Exercise 1" sheetId="25" r:id="rId4"/>
    <sheet name="Scenario Manager Exercise 2" sheetId="26" r:id="rId5"/>
    <sheet name="One Var Data Table Exercise 1" sheetId="27" r:id="rId6"/>
    <sheet name="One Var Data Table Exercise 2" sheetId="28" r:id="rId7"/>
    <sheet name="Two Var Data Table Exercise" sheetId="29" r:id="rId8"/>
    <sheet name="Solver Exercise 1" sheetId="30" r:id="rId9"/>
    <sheet name="Solver Exercise 2" sheetId="31" r:id="rId10"/>
    <sheet name="Sheet2" sheetId="3" state="hidden" r:id="rId11"/>
  </sheets>
  <externalReferences>
    <externalReference r:id="rId12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solver_adj" localSheetId="8" hidden="1">'Solver Exercise 1'!$B$4:$D$4</definedName>
    <definedName name="solver_adj" localSheetId="9" hidden="1">'Solver Exercise 2'!$B$4:$D$4</definedName>
    <definedName name="solver_cvg" localSheetId="8" hidden="1">0.0001</definedName>
    <definedName name="solver_cvg" localSheetId="9" hidden="1">0.0001</definedName>
    <definedName name="solver_drv" localSheetId="8" hidden="1">1</definedName>
    <definedName name="solver_drv" localSheetId="9" hidden="1">1</definedName>
    <definedName name="solver_eng" localSheetId="8" hidden="1">1</definedName>
    <definedName name="solver_eng" localSheetId="9" hidden="1">1</definedName>
    <definedName name="solver_est" localSheetId="8" hidden="1">1</definedName>
    <definedName name="solver_est" localSheetId="9" hidden="1">1</definedName>
    <definedName name="solver_itr" localSheetId="8" hidden="1">100</definedName>
    <definedName name="solver_itr" localSheetId="9" hidden="1">100</definedName>
    <definedName name="solver_lhs1" localSheetId="8" hidden="1">'Solver Exercise 1'!$B$4</definedName>
    <definedName name="solver_lhs1" localSheetId="9" hidden="1">'Solver Exercise 2'!$B$4</definedName>
    <definedName name="solver_lhs2" localSheetId="8" hidden="1">'Solver Exercise 1'!$C$4</definedName>
    <definedName name="solver_lhs2" localSheetId="9" hidden="1">'Solver Exercise 2'!$C$4</definedName>
    <definedName name="solver_lhs3" localSheetId="8" hidden="1">'Solver Exercise 1'!$D$4</definedName>
    <definedName name="solver_lhs3" localSheetId="9" hidden="1">'Solver Exercise 2'!$D$4</definedName>
    <definedName name="solver_lhs4" localSheetId="8" hidden="1">'Solver Exercise 1'!$E$4</definedName>
    <definedName name="solver_lhs4" localSheetId="9" hidden="1">'Solver Exercise 2'!$E$4</definedName>
    <definedName name="solver_lin" localSheetId="8" hidden="1">2</definedName>
    <definedName name="solver_lin" localSheetId="9" hidden="1">2</definedName>
    <definedName name="solver_mip" localSheetId="8" hidden="1">2147483647</definedName>
    <definedName name="solver_mip" localSheetId="9" hidden="1">2147483647</definedName>
    <definedName name="solver_mni" localSheetId="8" hidden="1">30</definedName>
    <definedName name="solver_mni" localSheetId="9" hidden="1">30</definedName>
    <definedName name="solver_mrt" localSheetId="8" hidden="1">0.075</definedName>
    <definedName name="solver_mrt" localSheetId="9" hidden="1">0.075</definedName>
    <definedName name="solver_msl" localSheetId="8" hidden="1">2</definedName>
    <definedName name="solver_msl" localSheetId="9" hidden="1">2</definedName>
    <definedName name="solver_neg" localSheetId="8" hidden="1">2</definedName>
    <definedName name="solver_neg" localSheetId="9" hidden="1">2</definedName>
    <definedName name="solver_nod" localSheetId="8" hidden="1">2147483647</definedName>
    <definedName name="solver_nod" localSheetId="9" hidden="1">2147483647</definedName>
    <definedName name="solver_num" localSheetId="8" hidden="1">4</definedName>
    <definedName name="solver_num" localSheetId="9" hidden="1">4</definedName>
    <definedName name="solver_nwt" localSheetId="8" hidden="1">1</definedName>
    <definedName name="solver_nwt" localSheetId="9" hidden="1">1</definedName>
    <definedName name="solver_opt" localSheetId="8" hidden="1">'Solver Exercise 1'!$B$8</definedName>
    <definedName name="solver_opt" localSheetId="9" hidden="1">'Solver Exercise 2'!$B$8</definedName>
    <definedName name="solver_pre" localSheetId="8" hidden="1">0.000001</definedName>
    <definedName name="solver_pre" localSheetId="9" hidden="1">0.000001</definedName>
    <definedName name="solver_rbv" localSheetId="8" hidden="1">1</definedName>
    <definedName name="solver_rbv" localSheetId="9" hidden="1">1</definedName>
    <definedName name="solver_rel1" localSheetId="8" hidden="1">1</definedName>
    <definedName name="solver_rel1" localSheetId="9" hidden="1">1</definedName>
    <definedName name="solver_rel2" localSheetId="8" hidden="1">1</definedName>
    <definedName name="solver_rel2" localSheetId="9" hidden="1">1</definedName>
    <definedName name="solver_rel3" localSheetId="8" hidden="1">1</definedName>
    <definedName name="solver_rel3" localSheetId="9" hidden="1">1</definedName>
    <definedName name="solver_rel4" localSheetId="8" hidden="1">1</definedName>
    <definedName name="solver_rel4" localSheetId="9" hidden="1">1</definedName>
    <definedName name="solver_rhs1" localSheetId="8" hidden="1">250</definedName>
    <definedName name="solver_rhs1" localSheetId="9" hidden="1">250</definedName>
    <definedName name="solver_rhs2" localSheetId="8" hidden="1">400</definedName>
    <definedName name="solver_rhs2" localSheetId="9" hidden="1">400</definedName>
    <definedName name="solver_rhs3" localSheetId="8" hidden="1">100</definedName>
    <definedName name="solver_rhs3" localSheetId="9" hidden="1">100</definedName>
    <definedName name="solver_rhs4" localSheetId="8" hidden="1">450</definedName>
    <definedName name="solver_rhs4" localSheetId="9" hidden="1">450</definedName>
    <definedName name="solver_rlx" localSheetId="8" hidden="1">2</definedName>
    <definedName name="solver_rlx" localSheetId="9" hidden="1">2</definedName>
    <definedName name="solver_rsd" localSheetId="8" hidden="1">0</definedName>
    <definedName name="solver_rsd" localSheetId="9" hidden="1">0</definedName>
    <definedName name="solver_scl" localSheetId="8" hidden="1">2</definedName>
    <definedName name="solver_scl" localSheetId="9" hidden="1">2</definedName>
    <definedName name="solver_sho" localSheetId="8" hidden="1">2</definedName>
    <definedName name="solver_sho" localSheetId="9" hidden="1">2</definedName>
    <definedName name="solver_ssz" localSheetId="8" hidden="1">100</definedName>
    <definedName name="solver_ssz" localSheetId="9" hidden="1">100</definedName>
    <definedName name="solver_tim" localSheetId="8" hidden="1">100</definedName>
    <definedName name="solver_tim" localSheetId="9" hidden="1">100</definedName>
    <definedName name="solver_tol" localSheetId="8" hidden="1">0.05</definedName>
    <definedName name="solver_tol" localSheetId="9" hidden="1">0.05</definedName>
    <definedName name="solver_typ" localSheetId="8" hidden="1">1</definedName>
    <definedName name="solver_typ" localSheetId="9" hidden="1">3</definedName>
    <definedName name="solver_val" localSheetId="8" hidden="1">0</definedName>
    <definedName name="solver_val" localSheetId="9" hidden="1">400</definedName>
    <definedName name="solver_ver" localSheetId="8" hidden="1">3</definedName>
    <definedName name="solver_ver" localSheetId="9" hidden="1">3</definedName>
    <definedName name="UserChoice" localSheetId="1">#REF!</definedName>
    <definedName name="UserChoice" localSheetId="2">#REF!</definedName>
    <definedName name="UserChoice" localSheetId="5">#REF!</definedName>
    <definedName name="UserChoice" localSheetId="6">#REF!</definedName>
    <definedName name="UserChoice" localSheetId="3">#REF!</definedName>
    <definedName name="UserChoice" localSheetId="4">#REF!</definedName>
    <definedName name="UserChoice" localSheetId="8">#REF!</definedName>
    <definedName name="UserChoice" localSheetId="9">#REF!</definedName>
    <definedName name="UserChoice" localSheetId="7">#REF!</definedName>
    <definedName name="UserChoice">#REF!</definedName>
  </definedNames>
  <calcPr calcId="125725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31"/>
  <c r="D21"/>
  <c r="C21"/>
  <c r="B21"/>
  <c r="E18"/>
  <c r="B21" i="30"/>
  <c r="D20"/>
  <c r="C20"/>
  <c r="B20"/>
  <c r="E17"/>
  <c r="E10" i="27"/>
  <c r="B22" i="25"/>
  <c r="B21" s="1"/>
  <c r="B20" s="1"/>
  <c r="B19"/>
  <c r="B22" i="24"/>
  <c r="B21"/>
  <c r="B20" s="1"/>
  <c r="B19"/>
  <c r="B19" i="22"/>
  <c r="B21" l="1"/>
  <c r="B20" s="1"/>
  <c r="B22"/>
  <c r="D7" i="31"/>
  <c r="C7"/>
  <c r="B7"/>
  <c r="E4"/>
  <c r="D7" i="30"/>
  <c r="C7"/>
  <c r="B7"/>
  <c r="E4"/>
  <c r="B7" i="29"/>
  <c r="B10" s="1"/>
  <c r="H9" i="28"/>
  <c r="G9"/>
  <c r="F9"/>
  <c r="E9"/>
  <c r="B7"/>
  <c r="H9" i="27"/>
  <c r="G9"/>
  <c r="F9"/>
  <c r="E9"/>
  <c r="B7"/>
  <c r="B7" i="26"/>
  <c r="B8" s="1"/>
  <c r="B7" i="25"/>
  <c r="B10" s="1"/>
  <c r="B7" i="24"/>
  <c r="B10" s="1"/>
  <c r="B7" i="22"/>
  <c r="B10" s="1"/>
  <c r="B8" i="31" l="1"/>
  <c r="B8" i="30"/>
  <c r="B10" i="28"/>
  <c r="H10" s="1"/>
  <c r="E10"/>
  <c r="B9" i="29"/>
  <c r="B8" s="1"/>
  <c r="D10" s="1"/>
  <c r="B10" i="27"/>
  <c r="B9" i="25"/>
  <c r="B8" s="1"/>
  <c r="B9" i="24"/>
  <c r="B8" s="1"/>
  <c r="B9" i="22"/>
  <c r="B8" s="1"/>
  <c r="B9" i="28" l="1"/>
  <c r="B9" i="27"/>
  <c r="H10"/>
  <c r="B8" i="28" l="1"/>
  <c r="F10" s="1"/>
  <c r="G10"/>
  <c r="B8" i="27"/>
  <c r="F10" s="1"/>
  <c r="G10"/>
</calcChain>
</file>

<file path=xl/sharedStrings.xml><?xml version="1.0" encoding="utf-8"?>
<sst xmlns="http://schemas.openxmlformats.org/spreadsheetml/2006/main" count="191" uniqueCount="59">
  <si>
    <t>Row Labels</t>
  </si>
  <si>
    <t>Grand Total</t>
  </si>
  <si>
    <t>Cost</t>
  </si>
  <si>
    <t>2015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</si>
  <si>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</si>
  <si>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</si>
  <si>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</si>
  <si>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</si>
  <si>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</si>
  <si>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</si>
  <si>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</si>
  <si>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</si>
  <si>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</si>
  <si>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</si>
  <si>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</si>
  <si>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</si>
  <si>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2016</t>
  </si>
  <si>
    <t>Daily Cost</t>
  </si>
  <si>
    <t>Purchase Price</t>
  </si>
  <si>
    <t>Down Payment</t>
  </si>
  <si>
    <t>Loan Term</t>
  </si>
  <si>
    <t>Interest Rate</t>
  </si>
  <si>
    <t>Loan Amount</t>
  </si>
  <si>
    <t>Monthly Payments</t>
  </si>
  <si>
    <t>Total Payments</t>
  </si>
  <si>
    <t>Total Interest</t>
  </si>
  <si>
    <t>EMI's on a mortgage</t>
  </si>
  <si>
    <t>Formula Driven Cells</t>
  </si>
  <si>
    <t>Suppose ABC wants to buy a house worth $200,000. If he pays a 20% down-payment and takes a loan for the rest of the amount to be paid by 48 monthly installements at an interest rate of 5%, he will end up with a monthly installement of $3,500. 
What percent down-payment should ABC give if he wants the monthly installement to be $2,500 instead of $3,500  everything else (purchase price, loan term and interest rate) remaining the same?</t>
  </si>
  <si>
    <t>Suppose ABC wants to buy a house worth $200,000. If he pays a 20% down-payment and takes a loan for the rest of the amount to be paid by 48 monthly installements at an interest rate of 5%, he will end up with a monthly installement of $3,500. 
What loan-term should ABC settle for if he wants the monthly installement to be $2,500 instead of $3,500 everything else (purchase price, down payment and interest rate) remaining the same?</t>
  </si>
  <si>
    <t xml:space="preserve">Suppose ABC wants to buy a house worth $300,000. If he pays a 10% down-payment and takes a loan for the rest of the amount to be paid by 60 monthly installements at an interest rate of 6%, he will end up with a monthly installement of $4,770. 
Use Scenario Manager to create different scenarios to see the changes in the formula driven cells (B7 to B10)
Scenario 1 - Purchase Price $250,000; Down Payment 5%; Loan Term 60 and Interest Rate 6.25%
Scenario 2 - Purchase Price $300,000; Down Payment 5%; Loan Term 60 and Interest Rate 6.00%
Scenario 3 - Purchase Price $350,000; Down Payment 15%; Loan Term 48 and Interest Rate 5.00%
</t>
  </si>
  <si>
    <t>Profit of a Company</t>
  </si>
  <si>
    <t>Manufacturing Cost per Unit</t>
  </si>
  <si>
    <t>Advertising Cost per Unit</t>
  </si>
  <si>
    <t>Selling Price</t>
  </si>
  <si>
    <t>Profit Per Unit</t>
  </si>
  <si>
    <t>Total Profit</t>
  </si>
  <si>
    <t>To manufacture (units)</t>
  </si>
  <si>
    <t>Company A manufactures a product. It is planning to manufacture 2,500 units costing them $1 per unit and then an additional advertising cost $0.5 per unit. They are then planning to sell it at a cost of $2.25
Use Scenario Manager to create different scenarios to see the changes in the formula driven cells (B7 to B10)
Scenario 1 - To manufacture 2,500; Manufacturing Cost $0.90; Advertising Cost Per Unit $0.25 and Selling Price $2.50
Scenario 2 - To manufacture 3,500; Manufacturing Cost $1; Advertising Cost Per Unit $0.5 and Selling Price $2.50
Scenario 3 - To manufacture 3,500; Manufacturing Cost $1.90; Advertising Cost Per Unit $1.25 and Selling Price $4.50</t>
  </si>
  <si>
    <t>Suppose ABC wants to buy a house worth $300,000. If he pays a 10% down-payment and takes a loan for the rest of the amount to be paid by 60 monthly installements at an interest rate of 6%, he will end up with a monthly installement of $4,770. 
Use 1 variable Data Table to create different scenarios for interest rates mentioned below</t>
  </si>
  <si>
    <t>Suppose ABC wants to buy a house worth $300,000. If he pays a 10% down-payment and takes a loan for the rest of the amount to be paid by 60 monthly installements at an interest rate of 6%, he will end up with a monthly installement of $4,770. 
Use 1 variable Data Table to create different scenarios for down payment rates mentioned below</t>
  </si>
  <si>
    <t>Interest Rates</t>
  </si>
  <si>
    <t>Down Payments</t>
  </si>
  <si>
    <t>Suppose ABC wants to buy a house worth $300,000. If he pays a 10% down-payment and takes a loan for the rest of the amount to be paid by 60 monthly installements at an interest rate of 6%, he will end up with a monthly installement of $4,770. 
Use 2 variable Data Table to create different scenarios for monthly installements using different interest rates and down payment rates mentioned below</t>
  </si>
  <si>
    <t>Maximizing Profit</t>
  </si>
  <si>
    <t>Products</t>
  </si>
  <si>
    <t>A</t>
  </si>
  <si>
    <t>B</t>
  </si>
  <si>
    <t>C</t>
  </si>
  <si>
    <t>Total Units</t>
  </si>
  <si>
    <t>Units</t>
  </si>
  <si>
    <t>Price</t>
  </si>
  <si>
    <t>Overall Profit</t>
  </si>
  <si>
    <t>Restrictions</t>
  </si>
  <si>
    <t>Overall Units</t>
  </si>
  <si>
    <t>&lt;= 450</t>
  </si>
  <si>
    <t>Product</t>
  </si>
  <si>
    <t>Maximize the profit of Company ABC - it produces 3 products A, B and C. There are a few constraints though - 
Overall Units cannot be more than 450; 
Product A cannot have more than 250 units; 
Product B cannot have more than 400 units; 
Product C cannot have more than 100 units</t>
  </si>
  <si>
    <r>
      <t xml:space="preserve">Maximize the profit of Company ABC to </t>
    </r>
    <r>
      <rPr>
        <b/>
        <sz val="14"/>
        <color rgb="FFFF0000"/>
        <rFont val="Calibri"/>
        <family val="2"/>
        <scheme val="minor"/>
      </rPr>
      <t>$400</t>
    </r>
    <r>
      <rPr>
        <b/>
        <sz val="14"/>
        <color theme="1"/>
        <rFont val="Calibri"/>
        <family val="2"/>
        <scheme val="minor"/>
      </rPr>
      <t xml:space="preserve"> - it produces 3 products A, B and C. There are a few constraints though - 
Overall Units cannot be more than 450; 
Product A cannot have more than 250 units (but also &gt; 5); 
Product B cannot have more than 400 units (but also &gt; 5); 
Product C cannot have more than 100 units (but also &gt; 5)</t>
    </r>
  </si>
</sst>
</file>

<file path=xl/styles.xml><?xml version="1.0" encoding="utf-8"?>
<styleSheet xmlns="http://schemas.openxmlformats.org/spreadsheetml/2006/main">
  <numFmts count="3">
    <numFmt numFmtId="164" formatCode="&quot;$&quot;#,##0"/>
    <numFmt numFmtId="165" formatCode="&quot;$&quot;#,##0.0"/>
    <numFmt numFmtId="166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left" indent="1"/>
    </xf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0" fontId="0" fillId="0" borderId="1" xfId="0" applyNumberFormat="1" applyBorder="1"/>
    <xf numFmtId="10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66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1" xfId="0" applyNumberFormat="1" applyBorder="1"/>
    <xf numFmtId="0" fontId="1" fillId="0" borderId="1" xfId="0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9" fontId="0" fillId="0" borderId="0" xfId="0" applyNumberFormat="1"/>
    <xf numFmtId="0" fontId="1" fillId="0" borderId="11" xfId="0" applyFont="1" applyBorder="1"/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119063</xdr:rowOff>
    </xdr:from>
    <xdr:to>
      <xdr:col>5</xdr:col>
      <xdr:colOff>383136</xdr:colOff>
      <xdr:row>3</xdr:row>
      <xdr:rowOff>166688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E3377DF-F03D-45D0-8943-17A863FCC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94" y="119063"/>
          <a:ext cx="1168948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A33CB06-389E-4106-B706-A7D44351A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1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10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075F1B6A-9A17-4A4A-8391-E62F26AA5CCD}"/>
            </a:ext>
          </a:extLst>
        </xdr:cNvPr>
        <xdr:cNvSpPr/>
      </xdr:nvSpPr>
      <xdr:spPr>
        <a:xfrm>
          <a:off x="1990725" y="1171575"/>
          <a:ext cx="1619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23A407-1504-43EC-8584-3F1A60069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6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10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126DADF1-379B-4D6E-A063-9F5A6D072D81}"/>
            </a:ext>
          </a:extLst>
        </xdr:cNvPr>
        <xdr:cNvSpPr/>
      </xdr:nvSpPr>
      <xdr:spPr>
        <a:xfrm>
          <a:off x="1990725" y="1171575"/>
          <a:ext cx="1619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9E7804A-8F04-473A-A7FE-C68477A64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6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10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F249D07F-40AB-4B64-9323-603F6DACCF64}"/>
            </a:ext>
          </a:extLst>
        </xdr:cNvPr>
        <xdr:cNvSpPr/>
      </xdr:nvSpPr>
      <xdr:spPr>
        <a:xfrm>
          <a:off x="1990725" y="1171575"/>
          <a:ext cx="1619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B2F7F75-0992-4829-92F7-08B079E5D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6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6</xdr:row>
      <xdr:rowOff>9525</xdr:rowOff>
    </xdr:from>
    <xdr:to>
      <xdr:col>2</xdr:col>
      <xdr:colOff>180975</xdr:colOff>
      <xdr:row>7</xdr:row>
      <xdr:rowOff>171450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4BA37B46-CD3D-4B09-8CAE-1BB88A2A9131}"/>
            </a:ext>
          </a:extLst>
        </xdr:cNvPr>
        <xdr:cNvSpPr/>
      </xdr:nvSpPr>
      <xdr:spPr>
        <a:xfrm>
          <a:off x="2447925" y="1152525"/>
          <a:ext cx="161925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4BDAE0A-2EF5-465A-AA52-2242C6889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6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10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A7B136EB-52A6-46AA-8715-1B586883B417}"/>
            </a:ext>
          </a:extLst>
        </xdr:cNvPr>
        <xdr:cNvSpPr/>
      </xdr:nvSpPr>
      <xdr:spPr>
        <a:xfrm>
          <a:off x="1990725" y="1171575"/>
          <a:ext cx="1619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6448B3A-B8B0-403E-BF2A-A88EEF28C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6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10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8BFB2302-EEA8-4581-9B4B-12D74B4B66C0}"/>
            </a:ext>
          </a:extLst>
        </xdr:cNvPr>
        <xdr:cNvSpPr/>
      </xdr:nvSpPr>
      <xdr:spPr>
        <a:xfrm>
          <a:off x="1990725" y="1171575"/>
          <a:ext cx="1619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12</xdr:col>
      <xdr:colOff>130969</xdr:colOff>
      <xdr:row>3</xdr:row>
      <xdr:rowOff>137991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F8E6F28-22F5-4ECB-82EE-2E01A2136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6" y="0"/>
          <a:ext cx="1350168" cy="70949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10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="" xmlns:a16="http://schemas.microsoft.com/office/drawing/2014/main" id="{3397939B-A37A-4EC6-827A-8D51F549B33A}"/>
            </a:ext>
          </a:extLst>
        </xdr:cNvPr>
        <xdr:cNvSpPr/>
      </xdr:nvSpPr>
      <xdr:spPr>
        <a:xfrm>
          <a:off x="1990725" y="1171575"/>
          <a:ext cx="16192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83343</xdr:colOff>
      <xdr:row>1</xdr:row>
      <xdr:rowOff>59532</xdr:rowOff>
    </xdr:from>
    <xdr:to>
      <xdr:col>17</xdr:col>
      <xdr:colOff>190499</xdr:colOff>
      <xdr:row>4</xdr:row>
      <xdr:rowOff>184966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5D4CCE6-1BDA-481A-9004-27B630707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2" y="250032"/>
          <a:ext cx="1321594" cy="69693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83343</xdr:colOff>
      <xdr:row>1</xdr:row>
      <xdr:rowOff>59532</xdr:rowOff>
    </xdr:from>
    <xdr:to>
      <xdr:col>17</xdr:col>
      <xdr:colOff>190499</xdr:colOff>
      <xdr:row>4</xdr:row>
      <xdr:rowOff>184966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AB99A70-EB4B-42ED-B33F-7D8516F7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943" y="250032"/>
          <a:ext cx="1326356" cy="69693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12</xdr:col>
      <xdr:colOff>447675</xdr:colOff>
      <xdr:row>22</xdr:row>
      <xdr:rowOff>0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BE018D40-35A4-4268-91C9-B2EE3FAB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5934075" cy="3810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57150</xdr:rowOff>
    </xdr:from>
    <xdr:to>
      <xdr:col>6</xdr:col>
      <xdr:colOff>323850</xdr:colOff>
      <xdr:row>14</xdr:row>
      <xdr:rowOff>85725</xdr:rowOff>
    </xdr:to>
    <xdr:sp macro="" textlink="">
      <xdr:nvSpPr>
        <xdr:cNvPr id="3105" name="Rectangle 33">
          <a:extLst>
            <a:ext uri="{FF2B5EF4-FFF2-40B4-BE49-F238E27FC236}">
              <a16:creationId xmlns="" xmlns:a16="http://schemas.microsoft.com/office/drawing/2014/main" id="{BD0753F5-9C36-448A-91F2-B420E8242EAC}"/>
            </a:ext>
          </a:extLst>
        </xdr:cNvPr>
        <xdr:cNvSpPr>
          <a:spLocks noChangeArrowheads="1"/>
        </xdr:cNvSpPr>
      </xdr:nvSpPr>
      <xdr:spPr bwMode="auto">
        <a:xfrm>
          <a:off x="3657600" y="2533650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</a:t>
          </a:r>
        </a:p>
      </xdr:txBody>
    </xdr:sp>
    <xdr:clientData/>
  </xdr:twoCellAnchor>
  <xdr:twoCellAnchor>
    <xdr:from>
      <xdr:col>2</xdr:col>
      <xdr:colOff>38100</xdr:colOff>
      <xdr:row>17</xdr:row>
      <xdr:rowOff>0</xdr:rowOff>
    </xdr:from>
    <xdr:to>
      <xdr:col>2</xdr:col>
      <xdr:colOff>361950</xdr:colOff>
      <xdr:row>18</xdr:row>
      <xdr:rowOff>28575</xdr:rowOff>
    </xdr:to>
    <xdr:sp macro="" textlink="">
      <xdr:nvSpPr>
        <xdr:cNvPr id="3097" name="Rectangle 25">
          <a:extLst>
            <a:ext uri="{FF2B5EF4-FFF2-40B4-BE49-F238E27FC236}">
              <a16:creationId xmlns="" xmlns:a16="http://schemas.microsoft.com/office/drawing/2014/main" id="{CF8F808A-7C69-4D5A-81AB-39DE789B2996}"/>
            </a:ext>
          </a:extLst>
        </xdr:cNvPr>
        <xdr:cNvSpPr>
          <a:spLocks noChangeArrowheads="1"/>
        </xdr:cNvSpPr>
      </xdr:nvSpPr>
      <xdr:spPr bwMode="auto">
        <a:xfrm>
          <a:off x="1257300" y="3238500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</a:t>
          </a:r>
        </a:p>
      </xdr:txBody>
    </xdr:sp>
    <xdr:clientData/>
  </xdr:twoCellAnchor>
  <xdr:twoCellAnchor>
    <xdr:from>
      <xdr:col>2</xdr:col>
      <xdr:colOff>266700</xdr:colOff>
      <xdr:row>21</xdr:row>
      <xdr:rowOff>47625</xdr:rowOff>
    </xdr:from>
    <xdr:to>
      <xdr:col>2</xdr:col>
      <xdr:colOff>590550</xdr:colOff>
      <xdr:row>22</xdr:row>
      <xdr:rowOff>76200</xdr:rowOff>
    </xdr:to>
    <xdr:sp macro="" textlink="">
      <xdr:nvSpPr>
        <xdr:cNvPr id="3096" name="Rectangle 24">
          <a:extLst>
            <a:ext uri="{FF2B5EF4-FFF2-40B4-BE49-F238E27FC236}">
              <a16:creationId xmlns="" xmlns:a16="http://schemas.microsoft.com/office/drawing/2014/main" id="{C1990DF2-D715-4915-83B7-AEAEF4E9120D}"/>
            </a:ext>
          </a:extLst>
        </xdr:cNvPr>
        <xdr:cNvSpPr>
          <a:spLocks noChangeArrowheads="1"/>
        </xdr:cNvSpPr>
      </xdr:nvSpPr>
      <xdr:spPr bwMode="auto">
        <a:xfrm>
          <a:off x="1485900" y="4048125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</a:t>
          </a:r>
        </a:p>
      </xdr:txBody>
    </xdr:sp>
    <xdr:clientData/>
  </xdr:twoCellAnchor>
  <xdr:twoCellAnchor>
    <xdr:from>
      <xdr:col>11</xdr:col>
      <xdr:colOff>9525</xdr:colOff>
      <xdr:row>21</xdr:row>
      <xdr:rowOff>0</xdr:rowOff>
    </xdr:from>
    <xdr:to>
      <xdr:col>11</xdr:col>
      <xdr:colOff>333375</xdr:colOff>
      <xdr:row>22</xdr:row>
      <xdr:rowOff>28575</xdr:rowOff>
    </xdr:to>
    <xdr:sp macro="" textlink="">
      <xdr:nvSpPr>
        <xdr:cNvPr id="3104" name="Rectangle 32">
          <a:extLst>
            <a:ext uri="{FF2B5EF4-FFF2-40B4-BE49-F238E27FC236}">
              <a16:creationId xmlns="" xmlns:a16="http://schemas.microsoft.com/office/drawing/2014/main" id="{37E28173-D581-4E88-8D52-4538D24965CC}"/>
            </a:ext>
          </a:extLst>
        </xdr:cNvPr>
        <xdr:cNvSpPr>
          <a:spLocks noChangeArrowheads="1"/>
        </xdr:cNvSpPr>
      </xdr:nvSpPr>
      <xdr:spPr bwMode="auto">
        <a:xfrm>
          <a:off x="6715125" y="4000500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</a:t>
          </a:r>
        </a:p>
      </xdr:txBody>
    </xdr:sp>
    <xdr:clientData/>
  </xdr:twoCellAnchor>
  <xdr:twoCellAnchor>
    <xdr:from>
      <xdr:col>10</xdr:col>
      <xdr:colOff>0</xdr:colOff>
      <xdr:row>21</xdr:row>
      <xdr:rowOff>95250</xdr:rowOff>
    </xdr:from>
    <xdr:to>
      <xdr:col>10</xdr:col>
      <xdr:colOff>323850</xdr:colOff>
      <xdr:row>22</xdr:row>
      <xdr:rowOff>123825</xdr:rowOff>
    </xdr:to>
    <xdr:sp macro="" textlink="">
      <xdr:nvSpPr>
        <xdr:cNvPr id="3103" name="Rectangle 31">
          <a:extLst>
            <a:ext uri="{FF2B5EF4-FFF2-40B4-BE49-F238E27FC236}">
              <a16:creationId xmlns="" xmlns:a16="http://schemas.microsoft.com/office/drawing/2014/main" id="{7BA6C9A2-584E-4BC1-8714-22A6655A5478}"/>
            </a:ext>
          </a:extLst>
        </xdr:cNvPr>
        <xdr:cNvSpPr>
          <a:spLocks noChangeArrowheads="1"/>
        </xdr:cNvSpPr>
      </xdr:nvSpPr>
      <xdr:spPr bwMode="auto">
        <a:xfrm>
          <a:off x="6096000" y="4095750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</a:t>
          </a:r>
        </a:p>
      </xdr:txBody>
    </xdr:sp>
    <xdr:clientData/>
  </xdr:twoCellAnchor>
  <xdr:twoCellAnchor>
    <xdr:from>
      <xdr:col>8</xdr:col>
      <xdr:colOff>85725</xdr:colOff>
      <xdr:row>21</xdr:row>
      <xdr:rowOff>47625</xdr:rowOff>
    </xdr:from>
    <xdr:to>
      <xdr:col>8</xdr:col>
      <xdr:colOff>409575</xdr:colOff>
      <xdr:row>22</xdr:row>
      <xdr:rowOff>76200</xdr:rowOff>
    </xdr:to>
    <xdr:sp macro="" textlink="">
      <xdr:nvSpPr>
        <xdr:cNvPr id="3102" name="Rectangle 30">
          <a:extLst>
            <a:ext uri="{FF2B5EF4-FFF2-40B4-BE49-F238E27FC236}">
              <a16:creationId xmlns="" xmlns:a16="http://schemas.microsoft.com/office/drawing/2014/main" id="{50B3022A-F42B-4475-A3FD-3E34AD0CAE02}"/>
            </a:ext>
          </a:extLst>
        </xdr:cNvPr>
        <xdr:cNvSpPr>
          <a:spLocks noChangeArrowheads="1"/>
        </xdr:cNvSpPr>
      </xdr:nvSpPr>
      <xdr:spPr bwMode="auto">
        <a:xfrm>
          <a:off x="4962525" y="4048125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</a:t>
          </a:r>
        </a:p>
      </xdr:txBody>
    </xdr:sp>
    <xdr:clientData/>
  </xdr:twoCellAnchor>
  <xdr:twoCellAnchor>
    <xdr:from>
      <xdr:col>11</xdr:col>
      <xdr:colOff>104775</xdr:colOff>
      <xdr:row>16</xdr:row>
      <xdr:rowOff>76200</xdr:rowOff>
    </xdr:from>
    <xdr:to>
      <xdr:col>11</xdr:col>
      <xdr:colOff>428625</xdr:colOff>
      <xdr:row>17</xdr:row>
      <xdr:rowOff>104775</xdr:rowOff>
    </xdr:to>
    <xdr:sp macro="" textlink="">
      <xdr:nvSpPr>
        <xdr:cNvPr id="3101" name="Rectangle 29">
          <a:extLst>
            <a:ext uri="{FF2B5EF4-FFF2-40B4-BE49-F238E27FC236}">
              <a16:creationId xmlns="" xmlns:a16="http://schemas.microsoft.com/office/drawing/2014/main" id="{71014518-B9F7-4464-9F6F-2679558375B8}"/>
            </a:ext>
          </a:extLst>
        </xdr:cNvPr>
        <xdr:cNvSpPr>
          <a:spLocks noChangeArrowheads="1"/>
        </xdr:cNvSpPr>
      </xdr:nvSpPr>
      <xdr:spPr bwMode="auto">
        <a:xfrm>
          <a:off x="6810375" y="3124200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</a:t>
          </a:r>
        </a:p>
      </xdr:txBody>
    </xdr:sp>
    <xdr:clientData/>
  </xdr:twoCellAnchor>
  <xdr:twoCellAnchor>
    <xdr:from>
      <xdr:col>8</xdr:col>
      <xdr:colOff>142875</xdr:colOff>
      <xdr:row>7</xdr:row>
      <xdr:rowOff>9525</xdr:rowOff>
    </xdr:from>
    <xdr:to>
      <xdr:col>8</xdr:col>
      <xdr:colOff>466725</xdr:colOff>
      <xdr:row>8</xdr:row>
      <xdr:rowOff>38100</xdr:rowOff>
    </xdr:to>
    <xdr:sp macro="" textlink="">
      <xdr:nvSpPr>
        <xdr:cNvPr id="3100" name="Rectangle 28">
          <a:extLst>
            <a:ext uri="{FF2B5EF4-FFF2-40B4-BE49-F238E27FC236}">
              <a16:creationId xmlns="" xmlns:a16="http://schemas.microsoft.com/office/drawing/2014/main" id="{17115EDD-1A30-41FC-B778-3B9DDAFB561B}"/>
            </a:ext>
          </a:extLst>
        </xdr:cNvPr>
        <xdr:cNvSpPr>
          <a:spLocks noChangeArrowheads="1"/>
        </xdr:cNvSpPr>
      </xdr:nvSpPr>
      <xdr:spPr bwMode="auto">
        <a:xfrm>
          <a:off x="5019675" y="1343025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</a:t>
          </a:r>
        </a:p>
      </xdr:txBody>
    </xdr:sp>
    <xdr:clientData/>
  </xdr:twoCellAnchor>
  <xdr:twoCellAnchor>
    <xdr:from>
      <xdr:col>8</xdr:col>
      <xdr:colOff>209550</xdr:colOff>
      <xdr:row>5</xdr:row>
      <xdr:rowOff>57150</xdr:rowOff>
    </xdr:from>
    <xdr:to>
      <xdr:col>8</xdr:col>
      <xdr:colOff>533400</xdr:colOff>
      <xdr:row>6</xdr:row>
      <xdr:rowOff>85725</xdr:rowOff>
    </xdr:to>
    <xdr:sp macro="" textlink="">
      <xdr:nvSpPr>
        <xdr:cNvPr id="3099" name="Rectangle 27">
          <a:extLst>
            <a:ext uri="{FF2B5EF4-FFF2-40B4-BE49-F238E27FC236}">
              <a16:creationId xmlns="" xmlns:a16="http://schemas.microsoft.com/office/drawing/2014/main" id="{CD56F074-D095-4376-B2F0-29B8FB733969}"/>
            </a:ext>
          </a:extLst>
        </xdr:cNvPr>
        <xdr:cNvSpPr>
          <a:spLocks noChangeArrowheads="1"/>
        </xdr:cNvSpPr>
      </xdr:nvSpPr>
      <xdr:spPr bwMode="auto">
        <a:xfrm>
          <a:off x="5086350" y="1009650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</a:t>
          </a:r>
        </a:p>
      </xdr:txBody>
    </xdr:sp>
    <xdr:clientData/>
  </xdr:twoCellAnchor>
  <xdr:twoCellAnchor>
    <xdr:from>
      <xdr:col>8</xdr:col>
      <xdr:colOff>447675</xdr:colOff>
      <xdr:row>3</xdr:row>
      <xdr:rowOff>123825</xdr:rowOff>
    </xdr:from>
    <xdr:to>
      <xdr:col>9</xdr:col>
      <xdr:colOff>161925</xdr:colOff>
      <xdr:row>4</xdr:row>
      <xdr:rowOff>152400</xdr:rowOff>
    </xdr:to>
    <xdr:sp macro="" textlink="">
      <xdr:nvSpPr>
        <xdr:cNvPr id="3098" name="Rectangle 26">
          <a:extLst>
            <a:ext uri="{FF2B5EF4-FFF2-40B4-BE49-F238E27FC236}">
              <a16:creationId xmlns="" xmlns:a16="http://schemas.microsoft.com/office/drawing/2014/main" id="{B61CFE94-3C64-4F4F-A60D-5D0D21C38243}"/>
            </a:ext>
          </a:extLst>
        </xdr:cNvPr>
        <xdr:cNvSpPr>
          <a:spLocks noChangeArrowheads="1"/>
        </xdr:cNvSpPr>
      </xdr:nvSpPr>
      <xdr:spPr bwMode="auto">
        <a:xfrm>
          <a:off x="5324475" y="695325"/>
          <a:ext cx="323850" cy="2190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</a:t>
          </a:r>
        </a:p>
      </xdr:txBody>
    </xdr:sp>
    <xdr:clientData/>
  </xdr:twoCellAnchor>
  <xdr:twoCellAnchor>
    <xdr:from>
      <xdr:col>2</xdr:col>
      <xdr:colOff>381000</xdr:colOff>
      <xdr:row>5</xdr:row>
      <xdr:rowOff>180975</xdr:rowOff>
    </xdr:from>
    <xdr:to>
      <xdr:col>3</xdr:col>
      <xdr:colOff>257175</xdr:colOff>
      <xdr:row>20</xdr:row>
      <xdr:rowOff>47625</xdr:rowOff>
    </xdr:to>
    <xdr:sp macro="" textlink="">
      <xdr:nvSpPr>
        <xdr:cNvPr id="3076" name="Oval 4">
          <a:extLst>
            <a:ext uri="{FF2B5EF4-FFF2-40B4-BE49-F238E27FC236}">
              <a16:creationId xmlns="" xmlns:a16="http://schemas.microsoft.com/office/drawing/2014/main" id="{BCBB042A-2CBF-4B32-83AD-3B4ACEBC2649}"/>
            </a:ext>
          </a:extLst>
        </xdr:cNvPr>
        <xdr:cNvSpPr>
          <a:spLocks noChangeArrowheads="1"/>
        </xdr:cNvSpPr>
      </xdr:nvSpPr>
      <xdr:spPr bwMode="auto">
        <a:xfrm>
          <a:off x="1600200" y="1133475"/>
          <a:ext cx="485775" cy="2724150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18</xdr:row>
      <xdr:rowOff>133350</xdr:rowOff>
    </xdr:from>
    <xdr:to>
      <xdr:col>11</xdr:col>
      <xdr:colOff>152400</xdr:colOff>
      <xdr:row>20</xdr:row>
      <xdr:rowOff>66675</xdr:rowOff>
    </xdr:to>
    <xdr:sp macro="" textlink="">
      <xdr:nvSpPr>
        <xdr:cNvPr id="3074" name="Oval 2">
          <a:extLst>
            <a:ext uri="{FF2B5EF4-FFF2-40B4-BE49-F238E27FC236}">
              <a16:creationId xmlns="" xmlns:a16="http://schemas.microsoft.com/office/drawing/2014/main" id="{BCCB6A29-38AE-45D5-BA9C-4BA2A9070A51}"/>
            </a:ext>
          </a:extLst>
        </xdr:cNvPr>
        <xdr:cNvSpPr>
          <a:spLocks noChangeArrowheads="1"/>
        </xdr:cNvSpPr>
      </xdr:nvSpPr>
      <xdr:spPr bwMode="auto">
        <a:xfrm>
          <a:off x="1933575" y="3562350"/>
          <a:ext cx="4924425" cy="314325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10</xdr:col>
      <xdr:colOff>466725</xdr:colOff>
      <xdr:row>5</xdr:row>
      <xdr:rowOff>152400</xdr:rowOff>
    </xdr:from>
    <xdr:to>
      <xdr:col>11</xdr:col>
      <xdr:colOff>152400</xdr:colOff>
      <xdr:row>20</xdr:row>
      <xdr:rowOff>19050</xdr:rowOff>
    </xdr:to>
    <xdr:sp macro="" textlink="">
      <xdr:nvSpPr>
        <xdr:cNvPr id="3077" name="Oval 5">
          <a:extLst>
            <a:ext uri="{FF2B5EF4-FFF2-40B4-BE49-F238E27FC236}">
              <a16:creationId xmlns="" xmlns:a16="http://schemas.microsoft.com/office/drawing/2014/main" id="{F11FCDC7-1D85-460F-8C62-8A0DD17CA17A}"/>
            </a:ext>
          </a:extLst>
        </xdr:cNvPr>
        <xdr:cNvSpPr>
          <a:spLocks noChangeArrowheads="1"/>
        </xdr:cNvSpPr>
      </xdr:nvSpPr>
      <xdr:spPr bwMode="auto">
        <a:xfrm>
          <a:off x="6562725" y="1104900"/>
          <a:ext cx="295275" cy="2724150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6</xdr:col>
      <xdr:colOff>371475</xdr:colOff>
      <xdr:row>21</xdr:row>
      <xdr:rowOff>19050</xdr:rowOff>
    </xdr:from>
    <xdr:to>
      <xdr:col>7</xdr:col>
      <xdr:colOff>485775</xdr:colOff>
      <xdr:row>22</xdr:row>
      <xdr:rowOff>142875</xdr:rowOff>
    </xdr:to>
    <xdr:sp macro="" textlink="">
      <xdr:nvSpPr>
        <xdr:cNvPr id="3075" name="Oval 3">
          <a:extLst>
            <a:ext uri="{FF2B5EF4-FFF2-40B4-BE49-F238E27FC236}">
              <a16:creationId xmlns="" xmlns:a16="http://schemas.microsoft.com/office/drawing/2014/main" id="{5942BE1B-9C13-42DD-B145-F028386076AD}"/>
            </a:ext>
          </a:extLst>
        </xdr:cNvPr>
        <xdr:cNvSpPr>
          <a:spLocks noChangeArrowheads="1"/>
        </xdr:cNvSpPr>
      </xdr:nvSpPr>
      <xdr:spPr bwMode="auto">
        <a:xfrm>
          <a:off x="4029075" y="4019550"/>
          <a:ext cx="723900" cy="314325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11</xdr:row>
      <xdr:rowOff>28575</xdr:rowOff>
    </xdr:from>
    <xdr:to>
      <xdr:col>2</xdr:col>
      <xdr:colOff>390525</xdr:colOff>
      <xdr:row>15</xdr:row>
      <xdr:rowOff>152400</xdr:rowOff>
    </xdr:to>
    <xdr:sp macro="" textlink="">
      <xdr:nvSpPr>
        <xdr:cNvPr id="3078" name="Oval 6">
          <a:extLst>
            <a:ext uri="{FF2B5EF4-FFF2-40B4-BE49-F238E27FC236}">
              <a16:creationId xmlns="" xmlns:a16="http://schemas.microsoft.com/office/drawing/2014/main" id="{7E267A3A-B9BC-4B62-813F-2CFFB5794525}"/>
            </a:ext>
          </a:extLst>
        </xdr:cNvPr>
        <xdr:cNvSpPr>
          <a:spLocks noChangeArrowheads="1"/>
        </xdr:cNvSpPr>
      </xdr:nvSpPr>
      <xdr:spPr bwMode="auto">
        <a:xfrm>
          <a:off x="1238250" y="2124075"/>
          <a:ext cx="371475" cy="885825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10</xdr:row>
      <xdr:rowOff>161925</xdr:rowOff>
    </xdr:from>
    <xdr:to>
      <xdr:col>11</xdr:col>
      <xdr:colOff>447675</xdr:colOff>
      <xdr:row>15</xdr:row>
      <xdr:rowOff>95250</xdr:rowOff>
    </xdr:to>
    <xdr:sp macro="" textlink="">
      <xdr:nvSpPr>
        <xdr:cNvPr id="3079" name="Oval 7">
          <a:extLst>
            <a:ext uri="{FF2B5EF4-FFF2-40B4-BE49-F238E27FC236}">
              <a16:creationId xmlns="" xmlns:a16="http://schemas.microsoft.com/office/drawing/2014/main" id="{608EAF1F-C946-4241-9713-70A13A557406}"/>
            </a:ext>
          </a:extLst>
        </xdr:cNvPr>
        <xdr:cNvSpPr>
          <a:spLocks noChangeArrowheads="1"/>
        </xdr:cNvSpPr>
      </xdr:nvSpPr>
      <xdr:spPr bwMode="auto">
        <a:xfrm>
          <a:off x="6781800" y="2066925"/>
          <a:ext cx="371475" cy="885825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5</xdr:col>
      <xdr:colOff>457200</xdr:colOff>
      <xdr:row>5</xdr:row>
      <xdr:rowOff>0</xdr:rowOff>
    </xdr:from>
    <xdr:to>
      <xdr:col>8</xdr:col>
      <xdr:colOff>76200</xdr:colOff>
      <xdr:row>6</xdr:row>
      <xdr:rowOff>123825</xdr:rowOff>
    </xdr:to>
    <xdr:sp macro="" textlink="">
      <xdr:nvSpPr>
        <xdr:cNvPr id="3080" name="Oval 8">
          <a:extLst>
            <a:ext uri="{FF2B5EF4-FFF2-40B4-BE49-F238E27FC236}">
              <a16:creationId xmlns="" xmlns:a16="http://schemas.microsoft.com/office/drawing/2014/main" id="{2850BD36-65E0-4050-ADD2-C3C4D637FA55}"/>
            </a:ext>
          </a:extLst>
        </xdr:cNvPr>
        <xdr:cNvSpPr>
          <a:spLocks noChangeArrowheads="1"/>
        </xdr:cNvSpPr>
      </xdr:nvSpPr>
      <xdr:spPr bwMode="auto">
        <a:xfrm>
          <a:off x="3505200" y="952500"/>
          <a:ext cx="1447800" cy="314325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5</xdr:col>
      <xdr:colOff>180975</xdr:colOff>
      <xdr:row>3</xdr:row>
      <xdr:rowOff>76200</xdr:rowOff>
    </xdr:from>
    <xdr:to>
      <xdr:col>8</xdr:col>
      <xdr:colOff>352425</xdr:colOff>
      <xdr:row>5</xdr:row>
      <xdr:rowOff>9525</xdr:rowOff>
    </xdr:to>
    <xdr:sp macro="" textlink="">
      <xdr:nvSpPr>
        <xdr:cNvPr id="3081" name="Oval 9">
          <a:extLst>
            <a:ext uri="{FF2B5EF4-FFF2-40B4-BE49-F238E27FC236}">
              <a16:creationId xmlns="" xmlns:a16="http://schemas.microsoft.com/office/drawing/2014/main" id="{194E6470-42A9-424E-84D1-274E32EBD098}"/>
            </a:ext>
          </a:extLst>
        </xdr:cNvPr>
        <xdr:cNvSpPr>
          <a:spLocks noChangeArrowheads="1"/>
        </xdr:cNvSpPr>
      </xdr:nvSpPr>
      <xdr:spPr bwMode="auto">
        <a:xfrm>
          <a:off x="3228975" y="647700"/>
          <a:ext cx="2000250" cy="314325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6</xdr:col>
      <xdr:colOff>371475</xdr:colOff>
      <xdr:row>8</xdr:row>
      <xdr:rowOff>0</xdr:rowOff>
    </xdr:from>
    <xdr:to>
      <xdr:col>7</xdr:col>
      <xdr:colOff>85725</xdr:colOff>
      <xdr:row>9</xdr:row>
      <xdr:rowOff>152400</xdr:rowOff>
    </xdr:to>
    <xdr:sp macro="" textlink="">
      <xdr:nvSpPr>
        <xdr:cNvPr id="3082" name="Oval 10">
          <a:extLst>
            <a:ext uri="{FF2B5EF4-FFF2-40B4-BE49-F238E27FC236}">
              <a16:creationId xmlns="" xmlns:a16="http://schemas.microsoft.com/office/drawing/2014/main" id="{39807273-D6C8-4051-8AF4-DE4F2BF3B312}"/>
            </a:ext>
          </a:extLst>
        </xdr:cNvPr>
        <xdr:cNvSpPr>
          <a:spLocks noChangeArrowheads="1"/>
        </xdr:cNvSpPr>
      </xdr:nvSpPr>
      <xdr:spPr bwMode="auto">
        <a:xfrm>
          <a:off x="4029075" y="1524000"/>
          <a:ext cx="323850" cy="342900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7</xdr:col>
      <xdr:colOff>238125</xdr:colOff>
      <xdr:row>12</xdr:row>
      <xdr:rowOff>38100</xdr:rowOff>
    </xdr:from>
    <xdr:to>
      <xdr:col>7</xdr:col>
      <xdr:colOff>561975</xdr:colOff>
      <xdr:row>14</xdr:row>
      <xdr:rowOff>0</xdr:rowOff>
    </xdr:to>
    <xdr:sp macro="" textlink="">
      <xdr:nvSpPr>
        <xdr:cNvPr id="3083" name="Oval 11">
          <a:extLst>
            <a:ext uri="{FF2B5EF4-FFF2-40B4-BE49-F238E27FC236}">
              <a16:creationId xmlns="" xmlns:a16="http://schemas.microsoft.com/office/drawing/2014/main" id="{77788532-54EE-4EA0-85E3-BD74AA85075F}"/>
            </a:ext>
          </a:extLst>
        </xdr:cNvPr>
        <xdr:cNvSpPr>
          <a:spLocks noChangeArrowheads="1"/>
        </xdr:cNvSpPr>
      </xdr:nvSpPr>
      <xdr:spPr bwMode="auto">
        <a:xfrm>
          <a:off x="4505325" y="2324100"/>
          <a:ext cx="323850" cy="342900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5</xdr:col>
      <xdr:colOff>447675</xdr:colOff>
      <xdr:row>15</xdr:row>
      <xdr:rowOff>104775</xdr:rowOff>
    </xdr:from>
    <xdr:to>
      <xdr:col>6</xdr:col>
      <xdr:colOff>161925</xdr:colOff>
      <xdr:row>17</xdr:row>
      <xdr:rowOff>66675</xdr:rowOff>
    </xdr:to>
    <xdr:sp macro="" textlink="">
      <xdr:nvSpPr>
        <xdr:cNvPr id="3084" name="Oval 12">
          <a:extLst>
            <a:ext uri="{FF2B5EF4-FFF2-40B4-BE49-F238E27FC236}">
              <a16:creationId xmlns="" xmlns:a16="http://schemas.microsoft.com/office/drawing/2014/main" id="{E776D9FD-5E68-47F1-99F9-8D0D025D464B}"/>
            </a:ext>
          </a:extLst>
        </xdr:cNvPr>
        <xdr:cNvSpPr>
          <a:spLocks noChangeArrowheads="1"/>
        </xdr:cNvSpPr>
      </xdr:nvSpPr>
      <xdr:spPr bwMode="auto">
        <a:xfrm>
          <a:off x="3495675" y="2962275"/>
          <a:ext cx="323850" cy="342900"/>
        </a:xfrm>
        <a:prstGeom prst="ellipse">
          <a:avLst/>
        </a:prstGeom>
        <a:solidFill>
          <a:srgbClr val="FFFFFF">
            <a:alpha val="0"/>
          </a:srgbClr>
        </a:solidFill>
        <a:ln w="127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8</xdr:col>
      <xdr:colOff>342900</xdr:colOff>
      <xdr:row>4</xdr:row>
      <xdr:rowOff>47625</xdr:rowOff>
    </xdr:from>
    <xdr:to>
      <xdr:col>8</xdr:col>
      <xdr:colOff>561975</xdr:colOff>
      <xdr:row>4</xdr:row>
      <xdr:rowOff>47625</xdr:rowOff>
    </xdr:to>
    <xdr:sp macro="" textlink="">
      <xdr:nvSpPr>
        <xdr:cNvPr id="3085" name="AutoShape 13">
          <a:extLst>
            <a:ext uri="{FF2B5EF4-FFF2-40B4-BE49-F238E27FC236}">
              <a16:creationId xmlns="" xmlns:a16="http://schemas.microsoft.com/office/drawing/2014/main" id="{EA29B061-BD6B-4BBC-88A2-5A7FDDC3B5FD}"/>
            </a:ext>
          </a:extLst>
        </xdr:cNvPr>
        <xdr:cNvSpPr>
          <a:spLocks noChangeShapeType="1"/>
        </xdr:cNvSpPr>
      </xdr:nvSpPr>
      <xdr:spPr bwMode="auto">
        <a:xfrm>
          <a:off x="5219700" y="809625"/>
          <a:ext cx="219075" cy="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104775</xdr:colOff>
      <xdr:row>5</xdr:row>
      <xdr:rowOff>161925</xdr:rowOff>
    </xdr:from>
    <xdr:to>
      <xdr:col>8</xdr:col>
      <xdr:colOff>323850</xdr:colOff>
      <xdr:row>5</xdr:row>
      <xdr:rowOff>161925</xdr:rowOff>
    </xdr:to>
    <xdr:sp macro="" textlink="">
      <xdr:nvSpPr>
        <xdr:cNvPr id="3086" name="AutoShape 14">
          <a:extLst>
            <a:ext uri="{FF2B5EF4-FFF2-40B4-BE49-F238E27FC236}">
              <a16:creationId xmlns="" xmlns:a16="http://schemas.microsoft.com/office/drawing/2014/main" id="{7EE0267D-6C12-477B-AD45-DE0B48747365}"/>
            </a:ext>
          </a:extLst>
        </xdr:cNvPr>
        <xdr:cNvSpPr>
          <a:spLocks noChangeShapeType="1"/>
        </xdr:cNvSpPr>
      </xdr:nvSpPr>
      <xdr:spPr bwMode="auto">
        <a:xfrm>
          <a:off x="4981575" y="1114425"/>
          <a:ext cx="219075" cy="0"/>
        </a:xfrm>
        <a:prstGeom prst="straightConnector1">
          <a:avLst/>
        </a:prstGeom>
        <a:noFill/>
        <a:ln w="12700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7</xdr:row>
      <xdr:rowOff>152400</xdr:rowOff>
    </xdr:from>
    <xdr:to>
      <xdr:col>8</xdr:col>
      <xdr:colOff>266700</xdr:colOff>
      <xdr:row>8</xdr:row>
      <xdr:rowOff>142875</xdr:rowOff>
    </xdr:to>
    <xdr:sp macro="" textlink="">
      <xdr:nvSpPr>
        <xdr:cNvPr id="3087" name="AutoShape 15">
          <a:extLst>
            <a:ext uri="{FF2B5EF4-FFF2-40B4-BE49-F238E27FC236}">
              <a16:creationId xmlns="" xmlns:a16="http://schemas.microsoft.com/office/drawing/2014/main" id="{DF14C1D8-66D2-49F4-BF93-130301944C7E}"/>
            </a:ext>
          </a:extLst>
        </xdr:cNvPr>
        <xdr:cNvSpPr>
          <a:spLocks noChangeShapeType="1"/>
        </xdr:cNvSpPr>
      </xdr:nvSpPr>
      <xdr:spPr bwMode="auto">
        <a:xfrm flipV="1">
          <a:off x="4371975" y="1485900"/>
          <a:ext cx="771525" cy="180975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419100</xdr:colOff>
      <xdr:row>7</xdr:row>
      <xdr:rowOff>152400</xdr:rowOff>
    </xdr:from>
    <xdr:to>
      <xdr:col>8</xdr:col>
      <xdr:colOff>247650</xdr:colOff>
      <xdr:row>12</xdr:row>
      <xdr:rowOff>28575</xdr:rowOff>
    </xdr:to>
    <xdr:sp macro="" textlink="">
      <xdr:nvSpPr>
        <xdr:cNvPr id="3088" name="AutoShape 16">
          <a:extLst>
            <a:ext uri="{FF2B5EF4-FFF2-40B4-BE49-F238E27FC236}">
              <a16:creationId xmlns="" xmlns:a16="http://schemas.microsoft.com/office/drawing/2014/main" id="{C38937AC-1CC1-4BC1-81D7-F9C0E5F455C9}"/>
            </a:ext>
          </a:extLst>
        </xdr:cNvPr>
        <xdr:cNvSpPr>
          <a:spLocks noChangeShapeType="1"/>
        </xdr:cNvSpPr>
      </xdr:nvSpPr>
      <xdr:spPr bwMode="auto">
        <a:xfrm flipV="1">
          <a:off x="4686300" y="1485900"/>
          <a:ext cx="438150" cy="828675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21</xdr:row>
      <xdr:rowOff>161925</xdr:rowOff>
    </xdr:from>
    <xdr:to>
      <xdr:col>8</xdr:col>
      <xdr:colOff>180975</xdr:colOff>
      <xdr:row>21</xdr:row>
      <xdr:rowOff>161925</xdr:rowOff>
    </xdr:to>
    <xdr:sp macro="" textlink="">
      <xdr:nvSpPr>
        <xdr:cNvPr id="3089" name="AutoShape 17">
          <a:extLst>
            <a:ext uri="{FF2B5EF4-FFF2-40B4-BE49-F238E27FC236}">
              <a16:creationId xmlns="" xmlns:a16="http://schemas.microsoft.com/office/drawing/2014/main" id="{62DC19FF-B787-4404-9EFB-3F774131458B}"/>
            </a:ext>
          </a:extLst>
        </xdr:cNvPr>
        <xdr:cNvSpPr>
          <a:spLocks noChangeShapeType="1"/>
        </xdr:cNvSpPr>
      </xdr:nvSpPr>
      <xdr:spPr bwMode="auto">
        <a:xfrm>
          <a:off x="4762500" y="4162425"/>
          <a:ext cx="295275" cy="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20</xdr:row>
      <xdr:rowOff>47625</xdr:rowOff>
    </xdr:from>
    <xdr:to>
      <xdr:col>10</xdr:col>
      <xdr:colOff>133350</xdr:colOff>
      <xdr:row>21</xdr:row>
      <xdr:rowOff>142875</xdr:rowOff>
    </xdr:to>
    <xdr:sp macro="" textlink="">
      <xdr:nvSpPr>
        <xdr:cNvPr id="3090" name="AutoShape 18">
          <a:extLst>
            <a:ext uri="{FF2B5EF4-FFF2-40B4-BE49-F238E27FC236}">
              <a16:creationId xmlns="" xmlns:a16="http://schemas.microsoft.com/office/drawing/2014/main" id="{5B49AF02-B9D8-4B1F-AD75-6E94AA2E45ED}"/>
            </a:ext>
          </a:extLst>
        </xdr:cNvPr>
        <xdr:cNvSpPr>
          <a:spLocks noChangeShapeType="1"/>
        </xdr:cNvSpPr>
      </xdr:nvSpPr>
      <xdr:spPr bwMode="auto">
        <a:xfrm>
          <a:off x="5791200" y="3857625"/>
          <a:ext cx="438150" cy="28575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15</xdr:row>
      <xdr:rowOff>152400</xdr:rowOff>
    </xdr:from>
    <xdr:to>
      <xdr:col>2</xdr:col>
      <xdr:colOff>200025</xdr:colOff>
      <xdr:row>17</xdr:row>
      <xdr:rowOff>38100</xdr:rowOff>
    </xdr:to>
    <xdr:sp macro="" textlink="">
      <xdr:nvSpPr>
        <xdr:cNvPr id="3091" name="AutoShape 19">
          <a:extLst>
            <a:ext uri="{FF2B5EF4-FFF2-40B4-BE49-F238E27FC236}">
              <a16:creationId xmlns="" xmlns:a16="http://schemas.microsoft.com/office/drawing/2014/main" id="{954A969C-6730-4F71-92D1-B1C0A9E6E5B5}"/>
            </a:ext>
          </a:extLst>
        </xdr:cNvPr>
        <xdr:cNvSpPr>
          <a:spLocks noChangeShapeType="1"/>
        </xdr:cNvSpPr>
      </xdr:nvSpPr>
      <xdr:spPr bwMode="auto">
        <a:xfrm>
          <a:off x="1419225" y="3009900"/>
          <a:ext cx="0" cy="26670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438150</xdr:colOff>
      <xdr:row>20</xdr:row>
      <xdr:rowOff>57150</xdr:rowOff>
    </xdr:from>
    <xdr:to>
      <xdr:col>3</xdr:col>
      <xdr:colOff>9525</xdr:colOff>
      <xdr:row>21</xdr:row>
      <xdr:rowOff>47625</xdr:rowOff>
    </xdr:to>
    <xdr:sp macro="" textlink="">
      <xdr:nvSpPr>
        <xdr:cNvPr id="3092" name="AutoShape 20">
          <a:extLst>
            <a:ext uri="{FF2B5EF4-FFF2-40B4-BE49-F238E27FC236}">
              <a16:creationId xmlns="" xmlns:a16="http://schemas.microsoft.com/office/drawing/2014/main" id="{A8A59DD5-CBE7-46DC-8C2C-96EA911887BC}"/>
            </a:ext>
          </a:extLst>
        </xdr:cNvPr>
        <xdr:cNvSpPr>
          <a:spLocks noChangeShapeType="1"/>
        </xdr:cNvSpPr>
      </xdr:nvSpPr>
      <xdr:spPr bwMode="auto">
        <a:xfrm flipH="1">
          <a:off x="1657350" y="3867150"/>
          <a:ext cx="180975" cy="180975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20</xdr:row>
      <xdr:rowOff>28575</xdr:rowOff>
    </xdr:from>
    <xdr:to>
      <xdr:col>11</xdr:col>
      <xdr:colOff>161925</xdr:colOff>
      <xdr:row>21</xdr:row>
      <xdr:rowOff>47625</xdr:rowOff>
    </xdr:to>
    <xdr:sp macro="" textlink="">
      <xdr:nvSpPr>
        <xdr:cNvPr id="3093" name="AutoShape 21">
          <a:extLst>
            <a:ext uri="{FF2B5EF4-FFF2-40B4-BE49-F238E27FC236}">
              <a16:creationId xmlns="" xmlns:a16="http://schemas.microsoft.com/office/drawing/2014/main" id="{D0B4E363-0B51-4167-BBE1-94F5EACE5E4A}"/>
            </a:ext>
          </a:extLst>
        </xdr:cNvPr>
        <xdr:cNvSpPr>
          <a:spLocks noChangeShapeType="1"/>
        </xdr:cNvSpPr>
      </xdr:nvSpPr>
      <xdr:spPr bwMode="auto">
        <a:xfrm>
          <a:off x="6705600" y="3838575"/>
          <a:ext cx="161925" cy="20955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276225</xdr:colOff>
      <xdr:row>15</xdr:row>
      <xdr:rowOff>95250</xdr:rowOff>
    </xdr:from>
    <xdr:to>
      <xdr:col>11</xdr:col>
      <xdr:colOff>285750</xdr:colOff>
      <xdr:row>16</xdr:row>
      <xdr:rowOff>133350</xdr:rowOff>
    </xdr:to>
    <xdr:sp macro="" textlink="">
      <xdr:nvSpPr>
        <xdr:cNvPr id="3094" name="AutoShape 22">
          <a:extLst>
            <a:ext uri="{FF2B5EF4-FFF2-40B4-BE49-F238E27FC236}">
              <a16:creationId xmlns="" xmlns:a16="http://schemas.microsoft.com/office/drawing/2014/main" id="{81104D63-C4BF-43C1-ADA6-78E3DE5BB370}"/>
            </a:ext>
          </a:extLst>
        </xdr:cNvPr>
        <xdr:cNvSpPr>
          <a:spLocks noChangeShapeType="1"/>
        </xdr:cNvSpPr>
      </xdr:nvSpPr>
      <xdr:spPr bwMode="auto">
        <a:xfrm flipH="1">
          <a:off x="6981825" y="2952750"/>
          <a:ext cx="9525" cy="22860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</xdr:colOff>
      <xdr:row>14</xdr:row>
      <xdr:rowOff>38100</xdr:rowOff>
    </xdr:from>
    <xdr:to>
      <xdr:col>6</xdr:col>
      <xdr:colOff>152400</xdr:colOff>
      <xdr:row>15</xdr:row>
      <xdr:rowOff>95250</xdr:rowOff>
    </xdr:to>
    <xdr:sp macro="" textlink="">
      <xdr:nvSpPr>
        <xdr:cNvPr id="3095" name="AutoShape 23">
          <a:extLst>
            <a:ext uri="{FF2B5EF4-FFF2-40B4-BE49-F238E27FC236}">
              <a16:creationId xmlns="" xmlns:a16="http://schemas.microsoft.com/office/drawing/2014/main" id="{496DB3B6-6A57-4468-B0D1-2090C9F5B695}"/>
            </a:ext>
          </a:extLst>
        </xdr:cNvPr>
        <xdr:cNvSpPr>
          <a:spLocks noChangeShapeType="1"/>
        </xdr:cNvSpPr>
      </xdr:nvSpPr>
      <xdr:spPr bwMode="auto">
        <a:xfrm flipH="1">
          <a:off x="3686175" y="2705100"/>
          <a:ext cx="123825" cy="247650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kit" refreshedDate="42848.613516666665" createdVersion="6" refreshedVersion="6" minRefreshableVersion="3" recordCount="547">
  <cacheSource type="worksheet">
    <worksheetSource ref="A1:B548" sheet="Daily Expenditure Data"/>
  </cacheSource>
  <cacheFields count="3">
    <cacheField name="Date" numFmtId="15">
      <sharedItems containsSemiMixedTypes="0" containsNonDate="0" containsDate="1" containsString="0" minDate="2015-01-01T00:00:00" maxDate="2016-07-01T00:00:00" count="547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</sharedItems>
      <fieldGroup par="2" base="0">
        <rangePr groupBy="months" startDate="2015-01-01T00:00:00" endDate="2016-07-01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6"/>
        </groupItems>
      </fieldGroup>
    </cacheField>
    <cacheField name="Cost" numFmtId="164">
      <sharedItems containsSemiMixedTypes="0" containsString="0" containsNumber="1" containsInteger="1" minValue="1" maxValue="10"/>
    </cacheField>
    <cacheField name="Years" numFmtId="0" databaseField="0">
      <fieldGroup base="0">
        <rangePr groupBy="years" startDate="2015-01-01T00:00:00" endDate="2016-07-01T00:00:00"/>
        <groupItems count="4">
          <s v="&lt;1/1/2015"/>
          <s v="2015"/>
          <s v="2016"/>
          <s v="&gt;7/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7">
  <r>
    <x v="0"/>
    <n v="8"/>
  </r>
  <r>
    <x v="1"/>
    <n v="6"/>
  </r>
  <r>
    <x v="2"/>
    <n v="8"/>
  </r>
  <r>
    <x v="3"/>
    <n v="8"/>
  </r>
  <r>
    <x v="4"/>
    <n v="2"/>
  </r>
  <r>
    <x v="5"/>
    <n v="1"/>
  </r>
  <r>
    <x v="6"/>
    <n v="1"/>
  </r>
  <r>
    <x v="7"/>
    <n v="4"/>
  </r>
  <r>
    <x v="8"/>
    <n v="8"/>
  </r>
  <r>
    <x v="9"/>
    <n v="10"/>
  </r>
  <r>
    <x v="10"/>
    <n v="9"/>
  </r>
  <r>
    <x v="11"/>
    <n v="2"/>
  </r>
  <r>
    <x v="12"/>
    <n v="2"/>
  </r>
  <r>
    <x v="13"/>
    <n v="8"/>
  </r>
  <r>
    <x v="14"/>
    <n v="1"/>
  </r>
  <r>
    <x v="15"/>
    <n v="6"/>
  </r>
  <r>
    <x v="16"/>
    <n v="5"/>
  </r>
  <r>
    <x v="17"/>
    <n v="7"/>
  </r>
  <r>
    <x v="18"/>
    <n v="10"/>
  </r>
  <r>
    <x v="19"/>
    <n v="10"/>
  </r>
  <r>
    <x v="20"/>
    <n v="5"/>
  </r>
  <r>
    <x v="21"/>
    <n v="10"/>
  </r>
  <r>
    <x v="22"/>
    <n v="9"/>
  </r>
  <r>
    <x v="23"/>
    <n v="2"/>
  </r>
  <r>
    <x v="24"/>
    <n v="5"/>
  </r>
  <r>
    <x v="25"/>
    <n v="9"/>
  </r>
  <r>
    <x v="26"/>
    <n v="6"/>
  </r>
  <r>
    <x v="27"/>
    <n v="6"/>
  </r>
  <r>
    <x v="28"/>
    <n v="3"/>
  </r>
  <r>
    <x v="29"/>
    <n v="6"/>
  </r>
  <r>
    <x v="30"/>
    <n v="4"/>
  </r>
  <r>
    <x v="31"/>
    <n v="5"/>
  </r>
  <r>
    <x v="32"/>
    <n v="9"/>
  </r>
  <r>
    <x v="33"/>
    <n v="2"/>
  </r>
  <r>
    <x v="34"/>
    <n v="5"/>
  </r>
  <r>
    <x v="35"/>
    <n v="6"/>
  </r>
  <r>
    <x v="36"/>
    <n v="5"/>
  </r>
  <r>
    <x v="37"/>
    <n v="7"/>
  </r>
  <r>
    <x v="38"/>
    <n v="6"/>
  </r>
  <r>
    <x v="39"/>
    <n v="9"/>
  </r>
  <r>
    <x v="40"/>
    <n v="7"/>
  </r>
  <r>
    <x v="41"/>
    <n v="4"/>
  </r>
  <r>
    <x v="42"/>
    <n v="10"/>
  </r>
  <r>
    <x v="43"/>
    <n v="1"/>
  </r>
  <r>
    <x v="44"/>
    <n v="10"/>
  </r>
  <r>
    <x v="45"/>
    <n v="4"/>
  </r>
  <r>
    <x v="46"/>
    <n v="6"/>
  </r>
  <r>
    <x v="47"/>
    <n v="9"/>
  </r>
  <r>
    <x v="48"/>
    <n v="3"/>
  </r>
  <r>
    <x v="49"/>
    <n v="7"/>
  </r>
  <r>
    <x v="50"/>
    <n v="2"/>
  </r>
  <r>
    <x v="51"/>
    <n v="9"/>
  </r>
  <r>
    <x v="52"/>
    <n v="1"/>
  </r>
  <r>
    <x v="53"/>
    <n v="5"/>
  </r>
  <r>
    <x v="54"/>
    <n v="6"/>
  </r>
  <r>
    <x v="55"/>
    <n v="2"/>
  </r>
  <r>
    <x v="56"/>
    <n v="6"/>
  </r>
  <r>
    <x v="57"/>
    <n v="4"/>
  </r>
  <r>
    <x v="58"/>
    <n v="4"/>
  </r>
  <r>
    <x v="59"/>
    <n v="5"/>
  </r>
  <r>
    <x v="60"/>
    <n v="8"/>
  </r>
  <r>
    <x v="61"/>
    <n v="10"/>
  </r>
  <r>
    <x v="62"/>
    <n v="4"/>
  </r>
  <r>
    <x v="63"/>
    <n v="7"/>
  </r>
  <r>
    <x v="64"/>
    <n v="5"/>
  </r>
  <r>
    <x v="65"/>
    <n v="7"/>
  </r>
  <r>
    <x v="66"/>
    <n v="1"/>
  </r>
  <r>
    <x v="67"/>
    <n v="1"/>
  </r>
  <r>
    <x v="68"/>
    <n v="10"/>
  </r>
  <r>
    <x v="69"/>
    <n v="1"/>
  </r>
  <r>
    <x v="70"/>
    <n v="4"/>
  </r>
  <r>
    <x v="71"/>
    <n v="9"/>
  </r>
  <r>
    <x v="72"/>
    <n v="4"/>
  </r>
  <r>
    <x v="73"/>
    <n v="1"/>
  </r>
  <r>
    <x v="74"/>
    <n v="7"/>
  </r>
  <r>
    <x v="75"/>
    <n v="3"/>
  </r>
  <r>
    <x v="76"/>
    <n v="9"/>
  </r>
  <r>
    <x v="77"/>
    <n v="8"/>
  </r>
  <r>
    <x v="78"/>
    <n v="8"/>
  </r>
  <r>
    <x v="79"/>
    <n v="1"/>
  </r>
  <r>
    <x v="80"/>
    <n v="4"/>
  </r>
  <r>
    <x v="81"/>
    <n v="6"/>
  </r>
  <r>
    <x v="82"/>
    <n v="4"/>
  </r>
  <r>
    <x v="83"/>
    <n v="7"/>
  </r>
  <r>
    <x v="84"/>
    <n v="5"/>
  </r>
  <r>
    <x v="85"/>
    <n v="4"/>
  </r>
  <r>
    <x v="86"/>
    <n v="8"/>
  </r>
  <r>
    <x v="87"/>
    <n v="10"/>
  </r>
  <r>
    <x v="88"/>
    <n v="5"/>
  </r>
  <r>
    <x v="89"/>
    <n v="10"/>
  </r>
  <r>
    <x v="90"/>
    <n v="8"/>
  </r>
  <r>
    <x v="91"/>
    <n v="8"/>
  </r>
  <r>
    <x v="92"/>
    <n v="1"/>
  </r>
  <r>
    <x v="93"/>
    <n v="9"/>
  </r>
  <r>
    <x v="94"/>
    <n v="6"/>
  </r>
  <r>
    <x v="95"/>
    <n v="2"/>
  </r>
  <r>
    <x v="96"/>
    <n v="9"/>
  </r>
  <r>
    <x v="97"/>
    <n v="2"/>
  </r>
  <r>
    <x v="98"/>
    <n v="6"/>
  </r>
  <r>
    <x v="99"/>
    <n v="9"/>
  </r>
  <r>
    <x v="100"/>
    <n v="9"/>
  </r>
  <r>
    <x v="101"/>
    <n v="4"/>
  </r>
  <r>
    <x v="102"/>
    <n v="1"/>
  </r>
  <r>
    <x v="103"/>
    <n v="8"/>
  </r>
  <r>
    <x v="104"/>
    <n v="4"/>
  </r>
  <r>
    <x v="105"/>
    <n v="3"/>
  </r>
  <r>
    <x v="106"/>
    <n v="5"/>
  </r>
  <r>
    <x v="107"/>
    <n v="5"/>
  </r>
  <r>
    <x v="108"/>
    <n v="5"/>
  </r>
  <r>
    <x v="109"/>
    <n v="10"/>
  </r>
  <r>
    <x v="110"/>
    <n v="9"/>
  </r>
  <r>
    <x v="111"/>
    <n v="9"/>
  </r>
  <r>
    <x v="112"/>
    <n v="3"/>
  </r>
  <r>
    <x v="113"/>
    <n v="3"/>
  </r>
  <r>
    <x v="114"/>
    <n v="8"/>
  </r>
  <r>
    <x v="115"/>
    <n v="7"/>
  </r>
  <r>
    <x v="116"/>
    <n v="1"/>
  </r>
  <r>
    <x v="117"/>
    <n v="6"/>
  </r>
  <r>
    <x v="118"/>
    <n v="4"/>
  </r>
  <r>
    <x v="119"/>
    <n v="7"/>
  </r>
  <r>
    <x v="120"/>
    <n v="10"/>
  </r>
  <r>
    <x v="121"/>
    <n v="10"/>
  </r>
  <r>
    <x v="122"/>
    <n v="4"/>
  </r>
  <r>
    <x v="123"/>
    <n v="10"/>
  </r>
  <r>
    <x v="124"/>
    <n v="2"/>
  </r>
  <r>
    <x v="125"/>
    <n v="6"/>
  </r>
  <r>
    <x v="126"/>
    <n v="10"/>
  </r>
  <r>
    <x v="127"/>
    <n v="9"/>
  </r>
  <r>
    <x v="128"/>
    <n v="9"/>
  </r>
  <r>
    <x v="129"/>
    <n v="2"/>
  </r>
  <r>
    <x v="130"/>
    <n v="7"/>
  </r>
  <r>
    <x v="131"/>
    <n v="10"/>
  </r>
  <r>
    <x v="132"/>
    <n v="5"/>
  </r>
  <r>
    <x v="133"/>
    <n v="7"/>
  </r>
  <r>
    <x v="134"/>
    <n v="1"/>
  </r>
  <r>
    <x v="135"/>
    <n v="7"/>
  </r>
  <r>
    <x v="136"/>
    <n v="7"/>
  </r>
  <r>
    <x v="137"/>
    <n v="9"/>
  </r>
  <r>
    <x v="138"/>
    <n v="6"/>
  </r>
  <r>
    <x v="139"/>
    <n v="4"/>
  </r>
  <r>
    <x v="140"/>
    <n v="1"/>
  </r>
  <r>
    <x v="141"/>
    <n v="6"/>
  </r>
  <r>
    <x v="142"/>
    <n v="1"/>
  </r>
  <r>
    <x v="143"/>
    <n v="5"/>
  </r>
  <r>
    <x v="144"/>
    <n v="5"/>
  </r>
  <r>
    <x v="145"/>
    <n v="10"/>
  </r>
  <r>
    <x v="146"/>
    <n v="6"/>
  </r>
  <r>
    <x v="147"/>
    <n v="7"/>
  </r>
  <r>
    <x v="148"/>
    <n v="10"/>
  </r>
  <r>
    <x v="149"/>
    <n v="10"/>
  </r>
  <r>
    <x v="150"/>
    <n v="5"/>
  </r>
  <r>
    <x v="151"/>
    <n v="2"/>
  </r>
  <r>
    <x v="152"/>
    <n v="7"/>
  </r>
  <r>
    <x v="153"/>
    <n v="5"/>
  </r>
  <r>
    <x v="154"/>
    <n v="3"/>
  </r>
  <r>
    <x v="155"/>
    <n v="5"/>
  </r>
  <r>
    <x v="156"/>
    <n v="1"/>
  </r>
  <r>
    <x v="157"/>
    <n v="2"/>
  </r>
  <r>
    <x v="158"/>
    <n v="7"/>
  </r>
  <r>
    <x v="159"/>
    <n v="7"/>
  </r>
  <r>
    <x v="160"/>
    <n v="9"/>
  </r>
  <r>
    <x v="161"/>
    <n v="10"/>
  </r>
  <r>
    <x v="162"/>
    <n v="9"/>
  </r>
  <r>
    <x v="163"/>
    <n v="5"/>
  </r>
  <r>
    <x v="164"/>
    <n v="6"/>
  </r>
  <r>
    <x v="165"/>
    <n v="7"/>
  </r>
  <r>
    <x v="166"/>
    <n v="6"/>
  </r>
  <r>
    <x v="167"/>
    <n v="6"/>
  </r>
  <r>
    <x v="168"/>
    <n v="3"/>
  </r>
  <r>
    <x v="169"/>
    <n v="9"/>
  </r>
  <r>
    <x v="170"/>
    <n v="9"/>
  </r>
  <r>
    <x v="171"/>
    <n v="3"/>
  </r>
  <r>
    <x v="172"/>
    <n v="1"/>
  </r>
  <r>
    <x v="173"/>
    <n v="3"/>
  </r>
  <r>
    <x v="174"/>
    <n v="3"/>
  </r>
  <r>
    <x v="175"/>
    <n v="10"/>
  </r>
  <r>
    <x v="176"/>
    <n v="6"/>
  </r>
  <r>
    <x v="177"/>
    <n v="3"/>
  </r>
  <r>
    <x v="178"/>
    <n v="1"/>
  </r>
  <r>
    <x v="179"/>
    <n v="4"/>
  </r>
  <r>
    <x v="180"/>
    <n v="2"/>
  </r>
  <r>
    <x v="181"/>
    <n v="10"/>
  </r>
  <r>
    <x v="182"/>
    <n v="2"/>
  </r>
  <r>
    <x v="183"/>
    <n v="5"/>
  </r>
  <r>
    <x v="184"/>
    <n v="9"/>
  </r>
  <r>
    <x v="185"/>
    <n v="5"/>
  </r>
  <r>
    <x v="186"/>
    <n v="5"/>
  </r>
  <r>
    <x v="187"/>
    <n v="10"/>
  </r>
  <r>
    <x v="188"/>
    <n v="6"/>
  </r>
  <r>
    <x v="189"/>
    <n v="10"/>
  </r>
  <r>
    <x v="190"/>
    <n v="1"/>
  </r>
  <r>
    <x v="191"/>
    <n v="7"/>
  </r>
  <r>
    <x v="192"/>
    <n v="1"/>
  </r>
  <r>
    <x v="193"/>
    <n v="1"/>
  </r>
  <r>
    <x v="194"/>
    <n v="7"/>
  </r>
  <r>
    <x v="195"/>
    <n v="9"/>
  </r>
  <r>
    <x v="196"/>
    <n v="5"/>
  </r>
  <r>
    <x v="197"/>
    <n v="2"/>
  </r>
  <r>
    <x v="198"/>
    <n v="7"/>
  </r>
  <r>
    <x v="199"/>
    <n v="3"/>
  </r>
  <r>
    <x v="200"/>
    <n v="8"/>
  </r>
  <r>
    <x v="201"/>
    <n v="3"/>
  </r>
  <r>
    <x v="202"/>
    <n v="4"/>
  </r>
  <r>
    <x v="203"/>
    <n v="1"/>
  </r>
  <r>
    <x v="204"/>
    <n v="7"/>
  </r>
  <r>
    <x v="205"/>
    <n v="7"/>
  </r>
  <r>
    <x v="206"/>
    <n v="10"/>
  </r>
  <r>
    <x v="207"/>
    <n v="9"/>
  </r>
  <r>
    <x v="208"/>
    <n v="9"/>
  </r>
  <r>
    <x v="209"/>
    <n v="5"/>
  </r>
  <r>
    <x v="210"/>
    <n v="7"/>
  </r>
  <r>
    <x v="211"/>
    <n v="7"/>
  </r>
  <r>
    <x v="212"/>
    <n v="1"/>
  </r>
  <r>
    <x v="213"/>
    <n v="5"/>
  </r>
  <r>
    <x v="214"/>
    <n v="4"/>
  </r>
  <r>
    <x v="215"/>
    <n v="2"/>
  </r>
  <r>
    <x v="216"/>
    <n v="6"/>
  </r>
  <r>
    <x v="217"/>
    <n v="5"/>
  </r>
  <r>
    <x v="218"/>
    <n v="2"/>
  </r>
  <r>
    <x v="219"/>
    <n v="8"/>
  </r>
  <r>
    <x v="220"/>
    <n v="3"/>
  </r>
  <r>
    <x v="221"/>
    <n v="7"/>
  </r>
  <r>
    <x v="222"/>
    <n v="7"/>
  </r>
  <r>
    <x v="223"/>
    <n v="9"/>
  </r>
  <r>
    <x v="224"/>
    <n v="5"/>
  </r>
  <r>
    <x v="225"/>
    <n v="4"/>
  </r>
  <r>
    <x v="226"/>
    <n v="10"/>
  </r>
  <r>
    <x v="227"/>
    <n v="5"/>
  </r>
  <r>
    <x v="228"/>
    <n v="10"/>
  </r>
  <r>
    <x v="229"/>
    <n v="5"/>
  </r>
  <r>
    <x v="230"/>
    <n v="4"/>
  </r>
  <r>
    <x v="231"/>
    <n v="7"/>
  </r>
  <r>
    <x v="232"/>
    <n v="2"/>
  </r>
  <r>
    <x v="233"/>
    <n v="1"/>
  </r>
  <r>
    <x v="234"/>
    <n v="6"/>
  </r>
  <r>
    <x v="235"/>
    <n v="9"/>
  </r>
  <r>
    <x v="236"/>
    <n v="6"/>
  </r>
  <r>
    <x v="237"/>
    <n v="7"/>
  </r>
  <r>
    <x v="238"/>
    <n v="4"/>
  </r>
  <r>
    <x v="239"/>
    <n v="2"/>
  </r>
  <r>
    <x v="240"/>
    <n v="1"/>
  </r>
  <r>
    <x v="241"/>
    <n v="3"/>
  </r>
  <r>
    <x v="242"/>
    <n v="10"/>
  </r>
  <r>
    <x v="243"/>
    <n v="8"/>
  </r>
  <r>
    <x v="244"/>
    <n v="7"/>
  </r>
  <r>
    <x v="245"/>
    <n v="2"/>
  </r>
  <r>
    <x v="246"/>
    <n v="8"/>
  </r>
  <r>
    <x v="247"/>
    <n v="9"/>
  </r>
  <r>
    <x v="248"/>
    <n v="1"/>
  </r>
  <r>
    <x v="249"/>
    <n v="2"/>
  </r>
  <r>
    <x v="250"/>
    <n v="10"/>
  </r>
  <r>
    <x v="251"/>
    <n v="10"/>
  </r>
  <r>
    <x v="252"/>
    <n v="4"/>
  </r>
  <r>
    <x v="253"/>
    <n v="10"/>
  </r>
  <r>
    <x v="254"/>
    <n v="7"/>
  </r>
  <r>
    <x v="255"/>
    <n v="10"/>
  </r>
  <r>
    <x v="256"/>
    <n v="9"/>
  </r>
  <r>
    <x v="257"/>
    <n v="5"/>
  </r>
  <r>
    <x v="258"/>
    <n v="9"/>
  </r>
  <r>
    <x v="259"/>
    <n v="6"/>
  </r>
  <r>
    <x v="260"/>
    <n v="2"/>
  </r>
  <r>
    <x v="261"/>
    <n v="1"/>
  </r>
  <r>
    <x v="262"/>
    <n v="10"/>
  </r>
  <r>
    <x v="263"/>
    <n v="8"/>
  </r>
  <r>
    <x v="264"/>
    <n v="3"/>
  </r>
  <r>
    <x v="265"/>
    <n v="7"/>
  </r>
  <r>
    <x v="266"/>
    <n v="7"/>
  </r>
  <r>
    <x v="267"/>
    <n v="5"/>
  </r>
  <r>
    <x v="268"/>
    <n v="3"/>
  </r>
  <r>
    <x v="269"/>
    <n v="1"/>
  </r>
  <r>
    <x v="270"/>
    <n v="5"/>
  </r>
  <r>
    <x v="271"/>
    <n v="2"/>
  </r>
  <r>
    <x v="272"/>
    <n v="10"/>
  </r>
  <r>
    <x v="273"/>
    <n v="10"/>
  </r>
  <r>
    <x v="274"/>
    <n v="7"/>
  </r>
  <r>
    <x v="275"/>
    <n v="7"/>
  </r>
  <r>
    <x v="276"/>
    <n v="5"/>
  </r>
  <r>
    <x v="277"/>
    <n v="9"/>
  </r>
  <r>
    <x v="278"/>
    <n v="4"/>
  </r>
  <r>
    <x v="279"/>
    <n v="9"/>
  </r>
  <r>
    <x v="280"/>
    <n v="10"/>
  </r>
  <r>
    <x v="281"/>
    <n v="8"/>
  </r>
  <r>
    <x v="282"/>
    <n v="4"/>
  </r>
  <r>
    <x v="283"/>
    <n v="10"/>
  </r>
  <r>
    <x v="284"/>
    <n v="8"/>
  </r>
  <r>
    <x v="285"/>
    <n v="6"/>
  </r>
  <r>
    <x v="286"/>
    <n v="10"/>
  </r>
  <r>
    <x v="287"/>
    <n v="3"/>
  </r>
  <r>
    <x v="288"/>
    <n v="9"/>
  </r>
  <r>
    <x v="289"/>
    <n v="8"/>
  </r>
  <r>
    <x v="290"/>
    <n v="2"/>
  </r>
  <r>
    <x v="291"/>
    <n v="3"/>
  </r>
  <r>
    <x v="292"/>
    <n v="4"/>
  </r>
  <r>
    <x v="293"/>
    <n v="10"/>
  </r>
  <r>
    <x v="294"/>
    <n v="7"/>
  </r>
  <r>
    <x v="295"/>
    <n v="1"/>
  </r>
  <r>
    <x v="296"/>
    <n v="10"/>
  </r>
  <r>
    <x v="297"/>
    <n v="6"/>
  </r>
  <r>
    <x v="298"/>
    <n v="3"/>
  </r>
  <r>
    <x v="299"/>
    <n v="9"/>
  </r>
  <r>
    <x v="300"/>
    <n v="3"/>
  </r>
  <r>
    <x v="301"/>
    <n v="6"/>
  </r>
  <r>
    <x v="302"/>
    <n v="9"/>
  </r>
  <r>
    <x v="303"/>
    <n v="7"/>
  </r>
  <r>
    <x v="304"/>
    <n v="7"/>
  </r>
  <r>
    <x v="305"/>
    <n v="3"/>
  </r>
  <r>
    <x v="306"/>
    <n v="10"/>
  </r>
  <r>
    <x v="307"/>
    <n v="2"/>
  </r>
  <r>
    <x v="308"/>
    <n v="6"/>
  </r>
  <r>
    <x v="309"/>
    <n v="9"/>
  </r>
  <r>
    <x v="310"/>
    <n v="3"/>
  </r>
  <r>
    <x v="311"/>
    <n v="5"/>
  </r>
  <r>
    <x v="312"/>
    <n v="6"/>
  </r>
  <r>
    <x v="313"/>
    <n v="8"/>
  </r>
  <r>
    <x v="314"/>
    <n v="4"/>
  </r>
  <r>
    <x v="315"/>
    <n v="7"/>
  </r>
  <r>
    <x v="316"/>
    <n v="10"/>
  </r>
  <r>
    <x v="317"/>
    <n v="8"/>
  </r>
  <r>
    <x v="318"/>
    <n v="3"/>
  </r>
  <r>
    <x v="319"/>
    <n v="8"/>
  </r>
  <r>
    <x v="320"/>
    <n v="9"/>
  </r>
  <r>
    <x v="321"/>
    <n v="7"/>
  </r>
  <r>
    <x v="322"/>
    <n v="3"/>
  </r>
  <r>
    <x v="323"/>
    <n v="10"/>
  </r>
  <r>
    <x v="324"/>
    <n v="3"/>
  </r>
  <r>
    <x v="325"/>
    <n v="3"/>
  </r>
  <r>
    <x v="326"/>
    <n v="5"/>
  </r>
  <r>
    <x v="327"/>
    <n v="4"/>
  </r>
  <r>
    <x v="328"/>
    <n v="5"/>
  </r>
  <r>
    <x v="329"/>
    <n v="6"/>
  </r>
  <r>
    <x v="330"/>
    <n v="8"/>
  </r>
  <r>
    <x v="331"/>
    <n v="10"/>
  </r>
  <r>
    <x v="332"/>
    <n v="9"/>
  </r>
  <r>
    <x v="333"/>
    <n v="2"/>
  </r>
  <r>
    <x v="334"/>
    <n v="10"/>
  </r>
  <r>
    <x v="335"/>
    <n v="5"/>
  </r>
  <r>
    <x v="336"/>
    <n v="1"/>
  </r>
  <r>
    <x v="337"/>
    <n v="10"/>
  </r>
  <r>
    <x v="338"/>
    <n v="1"/>
  </r>
  <r>
    <x v="339"/>
    <n v="5"/>
  </r>
  <r>
    <x v="340"/>
    <n v="8"/>
  </r>
  <r>
    <x v="341"/>
    <n v="5"/>
  </r>
  <r>
    <x v="342"/>
    <n v="2"/>
  </r>
  <r>
    <x v="343"/>
    <n v="9"/>
  </r>
  <r>
    <x v="344"/>
    <n v="5"/>
  </r>
  <r>
    <x v="345"/>
    <n v="1"/>
  </r>
  <r>
    <x v="346"/>
    <n v="4"/>
  </r>
  <r>
    <x v="347"/>
    <n v="3"/>
  </r>
  <r>
    <x v="348"/>
    <n v="8"/>
  </r>
  <r>
    <x v="349"/>
    <n v="3"/>
  </r>
  <r>
    <x v="350"/>
    <n v="5"/>
  </r>
  <r>
    <x v="351"/>
    <n v="6"/>
  </r>
  <r>
    <x v="352"/>
    <n v="10"/>
  </r>
  <r>
    <x v="353"/>
    <n v="9"/>
  </r>
  <r>
    <x v="354"/>
    <n v="9"/>
  </r>
  <r>
    <x v="355"/>
    <n v="8"/>
  </r>
  <r>
    <x v="356"/>
    <n v="5"/>
  </r>
  <r>
    <x v="357"/>
    <n v="5"/>
  </r>
  <r>
    <x v="358"/>
    <n v="8"/>
  </r>
  <r>
    <x v="359"/>
    <n v="7"/>
  </r>
  <r>
    <x v="360"/>
    <n v="7"/>
  </r>
  <r>
    <x v="361"/>
    <n v="8"/>
  </r>
  <r>
    <x v="362"/>
    <n v="10"/>
  </r>
  <r>
    <x v="363"/>
    <n v="2"/>
  </r>
  <r>
    <x v="364"/>
    <n v="1"/>
  </r>
  <r>
    <x v="365"/>
    <n v="3"/>
  </r>
  <r>
    <x v="366"/>
    <n v="4"/>
  </r>
  <r>
    <x v="367"/>
    <n v="4"/>
  </r>
  <r>
    <x v="368"/>
    <n v="4"/>
  </r>
  <r>
    <x v="369"/>
    <n v="9"/>
  </r>
  <r>
    <x v="370"/>
    <n v="8"/>
  </r>
  <r>
    <x v="371"/>
    <n v="2"/>
  </r>
  <r>
    <x v="372"/>
    <n v="1"/>
  </r>
  <r>
    <x v="373"/>
    <n v="10"/>
  </r>
  <r>
    <x v="374"/>
    <n v="10"/>
  </r>
  <r>
    <x v="375"/>
    <n v="10"/>
  </r>
  <r>
    <x v="376"/>
    <n v="4"/>
  </r>
  <r>
    <x v="377"/>
    <n v="2"/>
  </r>
  <r>
    <x v="378"/>
    <n v="7"/>
  </r>
  <r>
    <x v="379"/>
    <n v="5"/>
  </r>
  <r>
    <x v="380"/>
    <n v="9"/>
  </r>
  <r>
    <x v="381"/>
    <n v="2"/>
  </r>
  <r>
    <x v="382"/>
    <n v="10"/>
  </r>
  <r>
    <x v="383"/>
    <n v="3"/>
  </r>
  <r>
    <x v="384"/>
    <n v="6"/>
  </r>
  <r>
    <x v="385"/>
    <n v="1"/>
  </r>
  <r>
    <x v="386"/>
    <n v="4"/>
  </r>
  <r>
    <x v="387"/>
    <n v="7"/>
  </r>
  <r>
    <x v="388"/>
    <n v="9"/>
  </r>
  <r>
    <x v="389"/>
    <n v="5"/>
  </r>
  <r>
    <x v="390"/>
    <n v="9"/>
  </r>
  <r>
    <x v="391"/>
    <n v="1"/>
  </r>
  <r>
    <x v="392"/>
    <n v="1"/>
  </r>
  <r>
    <x v="393"/>
    <n v="2"/>
  </r>
  <r>
    <x v="394"/>
    <n v="10"/>
  </r>
  <r>
    <x v="395"/>
    <n v="9"/>
  </r>
  <r>
    <x v="396"/>
    <n v="7"/>
  </r>
  <r>
    <x v="397"/>
    <n v="3"/>
  </r>
  <r>
    <x v="398"/>
    <n v="9"/>
  </r>
  <r>
    <x v="399"/>
    <n v="3"/>
  </r>
  <r>
    <x v="400"/>
    <n v="9"/>
  </r>
  <r>
    <x v="401"/>
    <n v="1"/>
  </r>
  <r>
    <x v="402"/>
    <n v="1"/>
  </r>
  <r>
    <x v="403"/>
    <n v="2"/>
  </r>
  <r>
    <x v="404"/>
    <n v="2"/>
  </r>
  <r>
    <x v="405"/>
    <n v="5"/>
  </r>
  <r>
    <x v="406"/>
    <n v="10"/>
  </r>
  <r>
    <x v="407"/>
    <n v="4"/>
  </r>
  <r>
    <x v="408"/>
    <n v="4"/>
  </r>
  <r>
    <x v="409"/>
    <n v="6"/>
  </r>
  <r>
    <x v="410"/>
    <n v="1"/>
  </r>
  <r>
    <x v="411"/>
    <n v="10"/>
  </r>
  <r>
    <x v="412"/>
    <n v="2"/>
  </r>
  <r>
    <x v="413"/>
    <n v="2"/>
  </r>
  <r>
    <x v="414"/>
    <n v="10"/>
  </r>
  <r>
    <x v="415"/>
    <n v="1"/>
  </r>
  <r>
    <x v="416"/>
    <n v="1"/>
  </r>
  <r>
    <x v="417"/>
    <n v="3"/>
  </r>
  <r>
    <x v="418"/>
    <n v="7"/>
  </r>
  <r>
    <x v="419"/>
    <n v="6"/>
  </r>
  <r>
    <x v="420"/>
    <n v="4"/>
  </r>
  <r>
    <x v="421"/>
    <n v="3"/>
  </r>
  <r>
    <x v="422"/>
    <n v="3"/>
  </r>
  <r>
    <x v="423"/>
    <n v="9"/>
  </r>
  <r>
    <x v="424"/>
    <n v="4"/>
  </r>
  <r>
    <x v="425"/>
    <n v="10"/>
  </r>
  <r>
    <x v="426"/>
    <n v="10"/>
  </r>
  <r>
    <x v="427"/>
    <n v="6"/>
  </r>
  <r>
    <x v="428"/>
    <n v="4"/>
  </r>
  <r>
    <x v="429"/>
    <n v="4"/>
  </r>
  <r>
    <x v="430"/>
    <n v="4"/>
  </r>
  <r>
    <x v="431"/>
    <n v="6"/>
  </r>
  <r>
    <x v="432"/>
    <n v="4"/>
  </r>
  <r>
    <x v="433"/>
    <n v="9"/>
  </r>
  <r>
    <x v="434"/>
    <n v="7"/>
  </r>
  <r>
    <x v="435"/>
    <n v="1"/>
  </r>
  <r>
    <x v="436"/>
    <n v="8"/>
  </r>
  <r>
    <x v="437"/>
    <n v="6"/>
  </r>
  <r>
    <x v="438"/>
    <n v="3"/>
  </r>
  <r>
    <x v="439"/>
    <n v="8"/>
  </r>
  <r>
    <x v="440"/>
    <n v="5"/>
  </r>
  <r>
    <x v="441"/>
    <n v="5"/>
  </r>
  <r>
    <x v="442"/>
    <n v="1"/>
  </r>
  <r>
    <x v="443"/>
    <n v="9"/>
  </r>
  <r>
    <x v="444"/>
    <n v="6"/>
  </r>
  <r>
    <x v="445"/>
    <n v="6"/>
  </r>
  <r>
    <x v="446"/>
    <n v="3"/>
  </r>
  <r>
    <x v="447"/>
    <n v="5"/>
  </r>
  <r>
    <x v="448"/>
    <n v="5"/>
  </r>
  <r>
    <x v="449"/>
    <n v="7"/>
  </r>
  <r>
    <x v="450"/>
    <n v="2"/>
  </r>
  <r>
    <x v="451"/>
    <n v="1"/>
  </r>
  <r>
    <x v="452"/>
    <n v="5"/>
  </r>
  <r>
    <x v="453"/>
    <n v="3"/>
  </r>
  <r>
    <x v="454"/>
    <n v="2"/>
  </r>
  <r>
    <x v="455"/>
    <n v="5"/>
  </r>
  <r>
    <x v="456"/>
    <n v="6"/>
  </r>
  <r>
    <x v="457"/>
    <n v="1"/>
  </r>
  <r>
    <x v="458"/>
    <n v="2"/>
  </r>
  <r>
    <x v="459"/>
    <n v="9"/>
  </r>
  <r>
    <x v="460"/>
    <n v="10"/>
  </r>
  <r>
    <x v="461"/>
    <n v="2"/>
  </r>
  <r>
    <x v="462"/>
    <n v="6"/>
  </r>
  <r>
    <x v="463"/>
    <n v="3"/>
  </r>
  <r>
    <x v="464"/>
    <n v="10"/>
  </r>
  <r>
    <x v="465"/>
    <n v="4"/>
  </r>
  <r>
    <x v="466"/>
    <n v="3"/>
  </r>
  <r>
    <x v="467"/>
    <n v="4"/>
  </r>
  <r>
    <x v="468"/>
    <n v="10"/>
  </r>
  <r>
    <x v="469"/>
    <n v="7"/>
  </r>
  <r>
    <x v="470"/>
    <n v="4"/>
  </r>
  <r>
    <x v="471"/>
    <n v="5"/>
  </r>
  <r>
    <x v="472"/>
    <n v="2"/>
  </r>
  <r>
    <x v="473"/>
    <n v="9"/>
  </r>
  <r>
    <x v="474"/>
    <n v="2"/>
  </r>
  <r>
    <x v="475"/>
    <n v="3"/>
  </r>
  <r>
    <x v="476"/>
    <n v="8"/>
  </r>
  <r>
    <x v="477"/>
    <n v="10"/>
  </r>
  <r>
    <x v="478"/>
    <n v="7"/>
  </r>
  <r>
    <x v="479"/>
    <n v="3"/>
  </r>
  <r>
    <x v="480"/>
    <n v="7"/>
  </r>
  <r>
    <x v="481"/>
    <n v="3"/>
  </r>
  <r>
    <x v="482"/>
    <n v="7"/>
  </r>
  <r>
    <x v="483"/>
    <n v="7"/>
  </r>
  <r>
    <x v="484"/>
    <n v="1"/>
  </r>
  <r>
    <x v="485"/>
    <n v="9"/>
  </r>
  <r>
    <x v="486"/>
    <n v="10"/>
  </r>
  <r>
    <x v="487"/>
    <n v="2"/>
  </r>
  <r>
    <x v="488"/>
    <n v="2"/>
  </r>
  <r>
    <x v="489"/>
    <n v="6"/>
  </r>
  <r>
    <x v="490"/>
    <n v="3"/>
  </r>
  <r>
    <x v="491"/>
    <n v="4"/>
  </r>
  <r>
    <x v="492"/>
    <n v="9"/>
  </r>
  <r>
    <x v="493"/>
    <n v="4"/>
  </r>
  <r>
    <x v="494"/>
    <n v="5"/>
  </r>
  <r>
    <x v="495"/>
    <n v="8"/>
  </r>
  <r>
    <x v="496"/>
    <n v="4"/>
  </r>
  <r>
    <x v="497"/>
    <n v="2"/>
  </r>
  <r>
    <x v="498"/>
    <n v="8"/>
  </r>
  <r>
    <x v="499"/>
    <n v="1"/>
  </r>
  <r>
    <x v="500"/>
    <n v="3"/>
  </r>
  <r>
    <x v="501"/>
    <n v="4"/>
  </r>
  <r>
    <x v="502"/>
    <n v="8"/>
  </r>
  <r>
    <x v="503"/>
    <n v="5"/>
  </r>
  <r>
    <x v="504"/>
    <n v="2"/>
  </r>
  <r>
    <x v="505"/>
    <n v="6"/>
  </r>
  <r>
    <x v="506"/>
    <n v="6"/>
  </r>
  <r>
    <x v="507"/>
    <n v="1"/>
  </r>
  <r>
    <x v="508"/>
    <n v="1"/>
  </r>
  <r>
    <x v="509"/>
    <n v="10"/>
  </r>
  <r>
    <x v="510"/>
    <n v="10"/>
  </r>
  <r>
    <x v="511"/>
    <n v="10"/>
  </r>
  <r>
    <x v="512"/>
    <n v="7"/>
  </r>
  <r>
    <x v="513"/>
    <n v="6"/>
  </r>
  <r>
    <x v="514"/>
    <n v="5"/>
  </r>
  <r>
    <x v="515"/>
    <n v="8"/>
  </r>
  <r>
    <x v="516"/>
    <n v="6"/>
  </r>
  <r>
    <x v="517"/>
    <n v="10"/>
  </r>
  <r>
    <x v="518"/>
    <n v="5"/>
  </r>
  <r>
    <x v="519"/>
    <n v="3"/>
  </r>
  <r>
    <x v="520"/>
    <n v="7"/>
  </r>
  <r>
    <x v="521"/>
    <n v="3"/>
  </r>
  <r>
    <x v="522"/>
    <n v="10"/>
  </r>
  <r>
    <x v="523"/>
    <n v="10"/>
  </r>
  <r>
    <x v="524"/>
    <n v="1"/>
  </r>
  <r>
    <x v="525"/>
    <n v="7"/>
  </r>
  <r>
    <x v="526"/>
    <n v="9"/>
  </r>
  <r>
    <x v="527"/>
    <n v="9"/>
  </r>
  <r>
    <x v="528"/>
    <n v="7"/>
  </r>
  <r>
    <x v="529"/>
    <n v="2"/>
  </r>
  <r>
    <x v="530"/>
    <n v="9"/>
  </r>
  <r>
    <x v="531"/>
    <n v="6"/>
  </r>
  <r>
    <x v="532"/>
    <n v="9"/>
  </r>
  <r>
    <x v="533"/>
    <n v="6"/>
  </r>
  <r>
    <x v="534"/>
    <n v="4"/>
  </r>
  <r>
    <x v="535"/>
    <n v="10"/>
  </r>
  <r>
    <x v="536"/>
    <n v="10"/>
  </r>
  <r>
    <x v="537"/>
    <n v="2"/>
  </r>
  <r>
    <x v="538"/>
    <n v="3"/>
  </r>
  <r>
    <x v="539"/>
    <n v="5"/>
  </r>
  <r>
    <x v="540"/>
    <n v="6"/>
  </r>
  <r>
    <x v="541"/>
    <n v="9"/>
  </r>
  <r>
    <x v="542"/>
    <n v="8"/>
  </r>
  <r>
    <x v="543"/>
    <n v="2"/>
  </r>
  <r>
    <x v="544"/>
    <n v="3"/>
  </r>
  <r>
    <x v="545"/>
    <n v="8"/>
  </r>
  <r>
    <x v="54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3">
    <pivotField axis="axisRow" numFmtId="15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ubtotalTop="0" showAll="0"/>
    <pivotField axis="axisRow" showAll="0">
      <items count="5">
        <item x="0"/>
        <item x="1"/>
        <item x="2"/>
        <item x="3"/>
        <item t="default"/>
      </items>
    </pivotField>
  </pivotFields>
  <rowFields count="2">
    <field x="2"/>
    <field x="0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Daily Cost" fld="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24"/>
  <sheetViews>
    <sheetView showGridLines="0" zoomScale="80" zoomScaleNormal="80" workbookViewId="0">
      <selection activeCell="I7" sqref="I7"/>
    </sheetView>
  </sheetViews>
  <sheetFormatPr defaultRowHeight="15"/>
  <cols>
    <col min="1" max="1" width="14.140625" bestFit="1" customWidth="1"/>
    <col min="2" max="2" width="10.140625" bestFit="1" customWidth="1"/>
  </cols>
  <sheetData>
    <row r="3" spans="1:2">
      <c r="A3" s="5" t="s">
        <v>0</v>
      </c>
      <c r="B3" t="s">
        <v>17</v>
      </c>
    </row>
    <row r="4" spans="1:2">
      <c r="A4" s="6" t="s">
        <v>3</v>
      </c>
      <c r="B4" s="8">
        <v>2130</v>
      </c>
    </row>
    <row r="5" spans="1:2">
      <c r="A5" s="9" t="s">
        <v>4</v>
      </c>
      <c r="B5" s="8">
        <v>181</v>
      </c>
    </row>
    <row r="6" spans="1:2">
      <c r="A6" s="9" t="s">
        <v>5</v>
      </c>
      <c r="B6" s="8">
        <v>154</v>
      </c>
    </row>
    <row r="7" spans="1:2">
      <c r="A7" s="9" t="s">
        <v>6</v>
      </c>
      <c r="B7" s="8">
        <v>176</v>
      </c>
    </row>
    <row r="8" spans="1:2">
      <c r="A8" s="9" t="s">
        <v>7</v>
      </c>
      <c r="B8" s="8">
        <v>171</v>
      </c>
    </row>
    <row r="9" spans="1:2">
      <c r="A9" s="9" t="s">
        <v>8</v>
      </c>
      <c r="B9" s="8">
        <v>201</v>
      </c>
    </row>
    <row r="10" spans="1:2">
      <c r="A10" s="9" t="s">
        <v>9</v>
      </c>
      <c r="B10" s="8">
        <v>154</v>
      </c>
    </row>
    <row r="11" spans="1:2">
      <c r="A11" s="9" t="s">
        <v>10</v>
      </c>
      <c r="B11" s="8">
        <v>182</v>
      </c>
    </row>
    <row r="12" spans="1:2">
      <c r="A12" s="9" t="s">
        <v>11</v>
      </c>
      <c r="B12" s="8">
        <v>160</v>
      </c>
    </row>
    <row r="13" spans="1:2">
      <c r="A13" s="9" t="s">
        <v>12</v>
      </c>
      <c r="B13" s="8">
        <v>181</v>
      </c>
    </row>
    <row r="14" spans="1:2">
      <c r="A14" s="9" t="s">
        <v>13</v>
      </c>
      <c r="B14" s="8">
        <v>207</v>
      </c>
    </row>
    <row r="15" spans="1:2">
      <c r="A15" s="9" t="s">
        <v>14</v>
      </c>
      <c r="B15" s="8">
        <v>183</v>
      </c>
    </row>
    <row r="16" spans="1:2">
      <c r="A16" s="9" t="s">
        <v>15</v>
      </c>
      <c r="B16" s="8">
        <v>180</v>
      </c>
    </row>
    <row r="17" spans="1:2">
      <c r="A17" s="6" t="s">
        <v>16</v>
      </c>
      <c r="B17" s="8">
        <v>978</v>
      </c>
    </row>
    <row r="18" spans="1:2">
      <c r="A18" s="9" t="s">
        <v>4</v>
      </c>
      <c r="B18" s="8">
        <v>171</v>
      </c>
    </row>
    <row r="19" spans="1:2">
      <c r="A19" s="9" t="s">
        <v>5</v>
      </c>
      <c r="B19" s="8">
        <v>132</v>
      </c>
    </row>
    <row r="20" spans="1:2">
      <c r="A20" s="9" t="s">
        <v>6</v>
      </c>
      <c r="B20" s="8">
        <v>160</v>
      </c>
    </row>
    <row r="21" spans="1:2">
      <c r="A21" s="9" t="s">
        <v>7</v>
      </c>
      <c r="B21" s="8">
        <v>164</v>
      </c>
    </row>
    <row r="22" spans="1:2">
      <c r="A22" s="9" t="s">
        <v>8</v>
      </c>
      <c r="B22" s="8">
        <v>166</v>
      </c>
    </row>
    <row r="23" spans="1:2">
      <c r="A23" s="9" t="s">
        <v>9</v>
      </c>
      <c r="B23" s="8">
        <v>185</v>
      </c>
    </row>
    <row r="24" spans="1:2">
      <c r="A24" s="6" t="s">
        <v>1</v>
      </c>
      <c r="B24" s="8">
        <v>3108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showGridLines="0" zoomScaleNormal="100" workbookViewId="0">
      <selection activeCell="B9" sqref="B9"/>
    </sheetView>
  </sheetViews>
  <sheetFormatPr defaultRowHeight="15"/>
  <cols>
    <col min="1" max="1" width="19.28515625" customWidth="1"/>
    <col min="2" max="2" width="9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9">
      <c r="A1" s="10" t="s">
        <v>26</v>
      </c>
      <c r="D1" s="11"/>
    </row>
    <row r="2" spans="1:9">
      <c r="A2" s="21" t="s">
        <v>18</v>
      </c>
      <c r="B2" s="14">
        <v>200000</v>
      </c>
    </row>
    <row r="3" spans="1:9">
      <c r="A3" s="21" t="s">
        <v>19</v>
      </c>
      <c r="B3" s="15">
        <v>0.42857142857142838</v>
      </c>
      <c r="E3" s="16"/>
      <c r="F3" s="16"/>
      <c r="G3" s="16"/>
      <c r="H3" s="16"/>
    </row>
    <row r="4" spans="1:9">
      <c r="A4" s="21" t="s">
        <v>20</v>
      </c>
      <c r="B4" s="13">
        <v>48</v>
      </c>
      <c r="D4" s="33" t="s">
        <v>28</v>
      </c>
      <c r="E4" s="33"/>
      <c r="F4" s="33"/>
      <c r="G4" s="33"/>
      <c r="H4" s="33"/>
      <c r="I4" s="33"/>
    </row>
    <row r="5" spans="1:9">
      <c r="A5" s="21" t="s">
        <v>21</v>
      </c>
      <c r="B5" s="18">
        <v>0.05</v>
      </c>
      <c r="D5" s="33"/>
      <c r="E5" s="33"/>
      <c r="F5" s="33"/>
      <c r="G5" s="33"/>
      <c r="H5" s="33"/>
      <c r="I5" s="33"/>
    </row>
    <row r="6" spans="1:9">
      <c r="D6" s="33"/>
      <c r="E6" s="33"/>
      <c r="F6" s="33"/>
      <c r="G6" s="33"/>
      <c r="H6" s="33"/>
      <c r="I6" s="33"/>
    </row>
    <row r="7" spans="1:9">
      <c r="A7" s="21" t="s">
        <v>22</v>
      </c>
      <c r="B7" s="14">
        <f>B2*(1-B3)</f>
        <v>114285.71428571432</v>
      </c>
      <c r="D7" s="33"/>
      <c r="E7" s="33"/>
      <c r="F7" s="33"/>
      <c r="G7" s="33"/>
      <c r="H7" s="33"/>
      <c r="I7" s="33"/>
    </row>
    <row r="8" spans="1:9">
      <c r="A8" s="21" t="s">
        <v>23</v>
      </c>
      <c r="B8" s="14">
        <f>B9/B4</f>
        <v>2500.0000000000005</v>
      </c>
      <c r="C8" s="34" t="s">
        <v>27</v>
      </c>
      <c r="D8" s="33"/>
      <c r="E8" s="33"/>
      <c r="F8" s="33"/>
      <c r="G8" s="33"/>
      <c r="H8" s="33"/>
      <c r="I8" s="33"/>
    </row>
    <row r="9" spans="1:9">
      <c r="A9" s="21" t="s">
        <v>24</v>
      </c>
      <c r="B9" s="14">
        <f>B7+B10</f>
        <v>120000.00000000003</v>
      </c>
      <c r="C9" s="34"/>
      <c r="D9" s="33"/>
      <c r="E9" s="33"/>
      <c r="F9" s="33"/>
      <c r="G9" s="33"/>
      <c r="H9" s="33"/>
      <c r="I9" s="33"/>
    </row>
    <row r="10" spans="1:9">
      <c r="A10" s="21" t="s">
        <v>25</v>
      </c>
      <c r="B10" s="14">
        <f>B7*B5</f>
        <v>5714.2857142857165</v>
      </c>
      <c r="D10" s="33"/>
      <c r="E10" s="33"/>
      <c r="F10" s="33"/>
      <c r="G10" s="33"/>
      <c r="H10" s="33"/>
      <c r="I10" s="33"/>
    </row>
    <row r="11" spans="1:9">
      <c r="D11" s="19"/>
      <c r="E11" s="17"/>
      <c r="F11" s="17"/>
      <c r="G11" s="17"/>
      <c r="H11" s="17"/>
    </row>
    <row r="12" spans="1:9">
      <c r="D12" s="19"/>
      <c r="E12" s="17"/>
      <c r="F12" s="17"/>
      <c r="G12" s="17"/>
      <c r="H12" s="17"/>
    </row>
    <row r="13" spans="1:9">
      <c r="A13" s="10" t="s">
        <v>26</v>
      </c>
    </row>
    <row r="14" spans="1:9">
      <c r="A14" s="21" t="s">
        <v>18</v>
      </c>
      <c r="B14" s="14">
        <v>200000</v>
      </c>
    </row>
    <row r="15" spans="1:9">
      <c r="A15" s="21" t="s">
        <v>19</v>
      </c>
      <c r="B15" s="15">
        <v>0.2</v>
      </c>
    </row>
    <row r="16" spans="1:9">
      <c r="A16" s="21" t="s">
        <v>20</v>
      </c>
      <c r="B16" s="13">
        <v>48</v>
      </c>
    </row>
    <row r="17" spans="1:3">
      <c r="A17" s="21" t="s">
        <v>21</v>
      </c>
      <c r="B17" s="18">
        <v>0.05</v>
      </c>
      <c r="C17" s="29"/>
    </row>
    <row r="19" spans="1:3">
      <c r="A19" s="21" t="s">
        <v>22</v>
      </c>
      <c r="B19" s="14">
        <f>B14*(1-B15)</f>
        <v>160000</v>
      </c>
    </row>
    <row r="20" spans="1:3">
      <c r="A20" s="21" t="s">
        <v>23</v>
      </c>
      <c r="B20" s="14">
        <f>B21/B16</f>
        <v>3500</v>
      </c>
    </row>
    <row r="21" spans="1:3">
      <c r="A21" s="21" t="s">
        <v>24</v>
      </c>
      <c r="B21" s="14">
        <f>B19+B22</f>
        <v>168000</v>
      </c>
    </row>
    <row r="22" spans="1:3">
      <c r="A22" s="21" t="s">
        <v>25</v>
      </c>
      <c r="B22" s="14">
        <f>B19*B17</f>
        <v>8000</v>
      </c>
    </row>
  </sheetData>
  <mergeCells count="2">
    <mergeCell ref="D4:I10"/>
    <mergeCell ref="C8:C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showGridLines="0" zoomScaleNormal="100" workbookViewId="0">
      <selection activeCell="B8" sqref="B8"/>
    </sheetView>
  </sheetViews>
  <sheetFormatPr defaultRowHeight="15"/>
  <cols>
    <col min="1" max="1" width="19.28515625" customWidth="1"/>
    <col min="2" max="2" width="9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9">
      <c r="A1" s="10" t="s">
        <v>26</v>
      </c>
      <c r="D1" s="11"/>
    </row>
    <row r="2" spans="1:9">
      <c r="A2" s="21" t="s">
        <v>18</v>
      </c>
      <c r="B2" s="14">
        <v>200000</v>
      </c>
    </row>
    <row r="3" spans="1:9">
      <c r="A3" s="21" t="s">
        <v>19</v>
      </c>
      <c r="B3" s="15">
        <v>0.2</v>
      </c>
      <c r="E3" s="16"/>
      <c r="F3" s="16"/>
      <c r="G3" s="16"/>
      <c r="H3" s="16"/>
    </row>
    <row r="4" spans="1:9">
      <c r="A4" s="21" t="s">
        <v>20</v>
      </c>
      <c r="B4" s="13">
        <v>67.199999344230022</v>
      </c>
      <c r="D4" s="33" t="s">
        <v>29</v>
      </c>
      <c r="E4" s="33"/>
      <c r="F4" s="33"/>
      <c r="G4" s="33"/>
      <c r="H4" s="33"/>
      <c r="I4" s="33"/>
    </row>
    <row r="5" spans="1:9">
      <c r="A5" s="21" t="s">
        <v>21</v>
      </c>
      <c r="B5" s="18">
        <v>0.05</v>
      </c>
      <c r="D5" s="33"/>
      <c r="E5" s="33"/>
      <c r="F5" s="33"/>
      <c r="G5" s="33"/>
      <c r="H5" s="33"/>
      <c r="I5" s="33"/>
    </row>
    <row r="6" spans="1:9">
      <c r="D6" s="33"/>
      <c r="E6" s="33"/>
      <c r="F6" s="33"/>
      <c r="G6" s="33"/>
      <c r="H6" s="33"/>
      <c r="I6" s="33"/>
    </row>
    <row r="7" spans="1:9">
      <c r="A7" s="21" t="s">
        <v>22</v>
      </c>
      <c r="B7" s="14">
        <f>B2*(1-B3)</f>
        <v>160000</v>
      </c>
      <c r="D7" s="33"/>
      <c r="E7" s="33"/>
      <c r="F7" s="33"/>
      <c r="G7" s="33"/>
      <c r="H7" s="33"/>
      <c r="I7" s="33"/>
    </row>
    <row r="8" spans="1:9">
      <c r="A8" s="21" t="s">
        <v>23</v>
      </c>
      <c r="B8" s="14">
        <f>B9/B4</f>
        <v>2500.0000243962049</v>
      </c>
      <c r="C8" s="34" t="s">
        <v>27</v>
      </c>
      <c r="D8" s="33"/>
      <c r="E8" s="33"/>
      <c r="F8" s="33"/>
      <c r="G8" s="33"/>
      <c r="H8" s="33"/>
      <c r="I8" s="33"/>
    </row>
    <row r="9" spans="1:9">
      <c r="A9" s="21" t="s">
        <v>24</v>
      </c>
      <c r="B9" s="14">
        <f>B7+B10</f>
        <v>168000</v>
      </c>
      <c r="C9" s="34"/>
      <c r="D9" s="33"/>
      <c r="E9" s="33"/>
      <c r="F9" s="33"/>
      <c r="G9" s="33"/>
      <c r="H9" s="33"/>
      <c r="I9" s="33"/>
    </row>
    <row r="10" spans="1:9">
      <c r="A10" s="21" t="s">
        <v>25</v>
      </c>
      <c r="B10" s="14">
        <f>B7*B5</f>
        <v>8000</v>
      </c>
      <c r="D10" s="33"/>
      <c r="E10" s="33"/>
      <c r="F10" s="33"/>
      <c r="G10" s="33"/>
      <c r="H10" s="33"/>
      <c r="I10" s="33"/>
    </row>
    <row r="11" spans="1:9">
      <c r="D11" s="19"/>
      <c r="E11" s="17"/>
      <c r="F11" s="17"/>
      <c r="G11" s="17"/>
      <c r="H11" s="17"/>
    </row>
    <row r="12" spans="1:9">
      <c r="D12" s="19"/>
      <c r="E12" s="17"/>
      <c r="F12" s="17"/>
      <c r="G12" s="17"/>
      <c r="H12" s="17"/>
    </row>
    <row r="13" spans="1:9">
      <c r="A13" s="10" t="s">
        <v>26</v>
      </c>
    </row>
    <row r="14" spans="1:9">
      <c r="A14" s="21" t="s">
        <v>18</v>
      </c>
      <c r="B14" s="14">
        <v>200000</v>
      </c>
    </row>
    <row r="15" spans="1:9">
      <c r="A15" s="21" t="s">
        <v>19</v>
      </c>
      <c r="B15" s="15">
        <v>0.2</v>
      </c>
    </row>
    <row r="16" spans="1:9">
      <c r="A16" s="21" t="s">
        <v>20</v>
      </c>
      <c r="B16" s="13">
        <v>48</v>
      </c>
    </row>
    <row r="17" spans="1:2">
      <c r="A17" s="21" t="s">
        <v>21</v>
      </c>
      <c r="B17" s="18">
        <v>0.05</v>
      </c>
    </row>
    <row r="19" spans="1:2">
      <c r="A19" s="21" t="s">
        <v>22</v>
      </c>
      <c r="B19" s="14">
        <f>B14*(1-B15)</f>
        <v>160000</v>
      </c>
    </row>
    <row r="20" spans="1:2">
      <c r="A20" s="21" t="s">
        <v>23</v>
      </c>
      <c r="B20" s="14">
        <f>B21/B16</f>
        <v>3500</v>
      </c>
    </row>
    <row r="21" spans="1:2">
      <c r="A21" s="21" t="s">
        <v>24</v>
      </c>
      <c r="B21" s="14">
        <f>B19+B22</f>
        <v>168000</v>
      </c>
    </row>
    <row r="22" spans="1:2">
      <c r="A22" s="21" t="s">
        <v>25</v>
      </c>
      <c r="B22" s="14">
        <f>B19*B17</f>
        <v>8000</v>
      </c>
    </row>
  </sheetData>
  <mergeCells count="2">
    <mergeCell ref="D4:I10"/>
    <mergeCell ref="C8:C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showGridLines="0" zoomScaleNormal="100" workbookViewId="0">
      <selection activeCell="B2" sqref="B2"/>
    </sheetView>
  </sheetViews>
  <sheetFormatPr defaultRowHeight="15"/>
  <cols>
    <col min="1" max="1" width="19.28515625" customWidth="1"/>
    <col min="2" max="2" width="9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9">
      <c r="A1" s="10" t="s">
        <v>26</v>
      </c>
      <c r="D1" s="11"/>
    </row>
    <row r="2" spans="1:9">
      <c r="A2" s="21" t="s">
        <v>18</v>
      </c>
      <c r="B2" s="14">
        <v>350000</v>
      </c>
    </row>
    <row r="3" spans="1:9">
      <c r="A3" s="21" t="s">
        <v>19</v>
      </c>
      <c r="B3" s="15">
        <v>0.15</v>
      </c>
      <c r="E3" s="16"/>
      <c r="F3" s="16"/>
      <c r="G3" s="16"/>
      <c r="H3" s="16"/>
    </row>
    <row r="4" spans="1:9" ht="15" customHeight="1">
      <c r="A4" s="21" t="s">
        <v>20</v>
      </c>
      <c r="B4" s="13">
        <v>48</v>
      </c>
      <c r="D4" s="33" t="s">
        <v>30</v>
      </c>
      <c r="E4" s="33"/>
      <c r="F4" s="33"/>
      <c r="G4" s="33"/>
      <c r="H4" s="33"/>
      <c r="I4" s="33"/>
    </row>
    <row r="5" spans="1:9">
      <c r="A5" s="21" t="s">
        <v>21</v>
      </c>
      <c r="B5" s="18">
        <v>0.05</v>
      </c>
      <c r="D5" s="33"/>
      <c r="E5" s="33"/>
      <c r="F5" s="33"/>
      <c r="G5" s="33"/>
      <c r="H5" s="33"/>
      <c r="I5" s="33"/>
    </row>
    <row r="6" spans="1:9">
      <c r="D6" s="33"/>
      <c r="E6" s="33"/>
      <c r="F6" s="33"/>
      <c r="G6" s="33"/>
      <c r="H6" s="33"/>
      <c r="I6" s="33"/>
    </row>
    <row r="7" spans="1:9">
      <c r="A7" s="21" t="s">
        <v>22</v>
      </c>
      <c r="B7" s="14">
        <f>B2*(1-B3)</f>
        <v>297500</v>
      </c>
      <c r="D7" s="33"/>
      <c r="E7" s="33"/>
      <c r="F7" s="33"/>
      <c r="G7" s="33"/>
      <c r="H7" s="33"/>
      <c r="I7" s="33"/>
    </row>
    <row r="8" spans="1:9">
      <c r="A8" s="21" t="s">
        <v>23</v>
      </c>
      <c r="B8" s="14">
        <f>B9/B4</f>
        <v>6507.8125</v>
      </c>
      <c r="C8" s="35" t="s">
        <v>27</v>
      </c>
      <c r="D8" s="33"/>
      <c r="E8" s="33"/>
      <c r="F8" s="33"/>
      <c r="G8" s="33"/>
      <c r="H8" s="33"/>
      <c r="I8" s="33"/>
    </row>
    <row r="9" spans="1:9">
      <c r="A9" s="21" t="s">
        <v>24</v>
      </c>
      <c r="B9" s="14">
        <f>B7+B10</f>
        <v>312375</v>
      </c>
      <c r="C9" s="35"/>
      <c r="D9" s="33"/>
      <c r="E9" s="33"/>
      <c r="F9" s="33"/>
      <c r="G9" s="33"/>
      <c r="H9" s="33"/>
      <c r="I9" s="33"/>
    </row>
    <row r="10" spans="1:9">
      <c r="A10" s="21" t="s">
        <v>25</v>
      </c>
      <c r="B10" s="14">
        <f>B7*B5</f>
        <v>14875</v>
      </c>
      <c r="D10" s="33"/>
      <c r="E10" s="33"/>
      <c r="F10" s="33"/>
      <c r="G10" s="33"/>
      <c r="H10" s="33"/>
      <c r="I10" s="33"/>
    </row>
    <row r="11" spans="1:9">
      <c r="D11" s="33"/>
      <c r="E11" s="33"/>
      <c r="F11" s="33"/>
      <c r="G11" s="33"/>
      <c r="H11" s="33"/>
      <c r="I11" s="33"/>
    </row>
    <row r="12" spans="1:9">
      <c r="D12" s="33"/>
      <c r="E12" s="33"/>
      <c r="F12" s="33"/>
      <c r="G12" s="33"/>
      <c r="H12" s="33"/>
      <c r="I12" s="33"/>
    </row>
    <row r="13" spans="1:9">
      <c r="A13" s="10" t="s">
        <v>26</v>
      </c>
      <c r="D13" s="33"/>
      <c r="E13" s="33"/>
      <c r="F13" s="33"/>
      <c r="G13" s="33"/>
      <c r="H13" s="33"/>
      <c r="I13" s="33"/>
    </row>
    <row r="14" spans="1:9">
      <c r="A14" s="21" t="s">
        <v>18</v>
      </c>
      <c r="B14" s="14">
        <v>300000</v>
      </c>
      <c r="D14" s="33"/>
      <c r="E14" s="33"/>
      <c r="F14" s="33"/>
      <c r="G14" s="33"/>
      <c r="H14" s="33"/>
      <c r="I14" s="33"/>
    </row>
    <row r="15" spans="1:9">
      <c r="A15" s="21" t="s">
        <v>19</v>
      </c>
      <c r="B15" s="15">
        <v>0.1</v>
      </c>
      <c r="D15" s="33"/>
      <c r="E15" s="33"/>
      <c r="F15" s="33"/>
      <c r="G15" s="33"/>
      <c r="H15" s="33"/>
      <c r="I15" s="33"/>
    </row>
    <row r="16" spans="1:9">
      <c r="A16" s="21" t="s">
        <v>20</v>
      </c>
      <c r="B16" s="13">
        <v>60</v>
      </c>
      <c r="D16" s="33"/>
      <c r="E16" s="33"/>
      <c r="F16" s="33"/>
      <c r="G16" s="33"/>
      <c r="H16" s="33"/>
      <c r="I16" s="33"/>
    </row>
    <row r="17" spans="1:9">
      <c r="A17" s="21" t="s">
        <v>21</v>
      </c>
      <c r="B17" s="18">
        <v>0.06</v>
      </c>
      <c r="D17" s="33"/>
      <c r="E17" s="33"/>
      <c r="F17" s="33"/>
      <c r="G17" s="33"/>
      <c r="H17" s="33"/>
      <c r="I17" s="33"/>
    </row>
    <row r="19" spans="1:9">
      <c r="A19" s="21" t="s">
        <v>22</v>
      </c>
      <c r="B19" s="14">
        <f>B14*(1-B15)</f>
        <v>270000</v>
      </c>
    </row>
    <row r="20" spans="1:9">
      <c r="A20" s="21" t="s">
        <v>23</v>
      </c>
      <c r="B20" s="14">
        <f>B21/B16</f>
        <v>4770</v>
      </c>
    </row>
    <row r="21" spans="1:9">
      <c r="A21" s="21" t="s">
        <v>24</v>
      </c>
      <c r="B21" s="14">
        <f>B19+B22</f>
        <v>286200</v>
      </c>
    </row>
    <row r="22" spans="1:9">
      <c r="A22" s="21" t="s">
        <v>25</v>
      </c>
      <c r="B22" s="14">
        <f>B19*B17</f>
        <v>16200</v>
      </c>
    </row>
  </sheetData>
  <scenarios current="2" show="2">
    <scenario name="Sc1" locked="1" count="4" user="RISHABH NAYAK" comment="Created by RISHABH NAYAK on 4/24/2019">
      <inputCells r="B2" val="250000" numFmtId="164"/>
      <inputCells r="B3" val="0.05" numFmtId="9"/>
      <inputCells r="B4" val="60"/>
      <inputCells r="B5" val="0.0625" numFmtId="10"/>
    </scenario>
    <scenario name="Sc2" locked="1" count="4" user="RISHABH NAYAK" comment="Created by RISHABH NAYAK on 4/24/2019">
      <inputCells r="B2" val="300000" numFmtId="164"/>
      <inputCells r="B3" val="0.05" numFmtId="9"/>
      <inputCells r="B4" val="60"/>
      <inputCells r="B5" val="0.06" numFmtId="10"/>
    </scenario>
    <scenario name="Sc3" locked="1" count="4" user="RISHABH NAYAK" comment="Created by RISHABH NAYAK on 4/24/2019">
      <inputCells r="B2" val="350000" numFmtId="164"/>
      <inputCells r="B3" val="0.15" numFmtId="9"/>
      <inputCells r="B4" val="48"/>
      <inputCells r="B5" val="0.05" numFmtId="10"/>
    </scenario>
  </scenarios>
  <mergeCells count="2">
    <mergeCell ref="C8:C9"/>
    <mergeCell ref="D4:I1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showGridLines="0" zoomScaleNormal="100" workbookViewId="0">
      <selection activeCell="A18" sqref="A18:E21"/>
    </sheetView>
  </sheetViews>
  <sheetFormatPr defaultRowHeight="15"/>
  <cols>
    <col min="1" max="1" width="26.5703125" bestFit="1" customWidth="1"/>
    <col min="2" max="2" width="11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9">
      <c r="A1" s="10" t="s">
        <v>31</v>
      </c>
      <c r="D1" s="11"/>
    </row>
    <row r="2" spans="1:9">
      <c r="A2" s="30" t="s">
        <v>37</v>
      </c>
      <c r="B2" s="31">
        <v>3500</v>
      </c>
    </row>
    <row r="3" spans="1:9">
      <c r="A3" s="30" t="s">
        <v>32</v>
      </c>
      <c r="B3" s="17">
        <v>1</v>
      </c>
      <c r="E3" s="16"/>
      <c r="F3" s="16"/>
      <c r="G3" s="16"/>
      <c r="H3" s="16"/>
    </row>
    <row r="4" spans="1:9" ht="15" customHeight="1">
      <c r="A4" s="30" t="s">
        <v>33</v>
      </c>
      <c r="B4" s="32">
        <v>0.5</v>
      </c>
      <c r="D4" s="33" t="s">
        <v>38</v>
      </c>
      <c r="E4" s="33"/>
      <c r="F4" s="33"/>
      <c r="G4" s="33"/>
      <c r="H4" s="33"/>
      <c r="I4" s="33"/>
    </row>
    <row r="5" spans="1:9">
      <c r="A5" s="30" t="s">
        <v>34</v>
      </c>
      <c r="B5" s="28">
        <v>2.5</v>
      </c>
      <c r="D5" s="33"/>
      <c r="E5" s="33"/>
      <c r="F5" s="33"/>
      <c r="G5" s="33"/>
      <c r="H5" s="33"/>
      <c r="I5" s="33"/>
    </row>
    <row r="6" spans="1:9">
      <c r="D6" s="33"/>
      <c r="E6" s="33"/>
      <c r="F6" s="33"/>
      <c r="G6" s="33"/>
      <c r="H6" s="33"/>
      <c r="I6" s="33"/>
    </row>
    <row r="7" spans="1:9">
      <c r="A7" s="21" t="s">
        <v>35</v>
      </c>
      <c r="B7" s="7">
        <f>(B5-B4-B3)</f>
        <v>1</v>
      </c>
      <c r="C7" s="35" t="s">
        <v>27</v>
      </c>
      <c r="D7" s="33"/>
      <c r="E7" s="33"/>
      <c r="F7" s="33"/>
      <c r="G7" s="33"/>
      <c r="H7" s="33"/>
      <c r="I7" s="33"/>
    </row>
    <row r="8" spans="1:9" ht="15" customHeight="1">
      <c r="A8" s="21" t="s">
        <v>36</v>
      </c>
      <c r="B8" s="7">
        <f>B7*B2</f>
        <v>3500</v>
      </c>
      <c r="C8" s="35"/>
      <c r="D8" s="33"/>
      <c r="E8" s="33"/>
      <c r="F8" s="33"/>
      <c r="G8" s="33"/>
      <c r="H8" s="33"/>
      <c r="I8" s="33"/>
    </row>
    <row r="9" spans="1:9">
      <c r="D9" s="33"/>
      <c r="E9" s="33"/>
      <c r="F9" s="33"/>
      <c r="G9" s="33"/>
      <c r="H9" s="33"/>
      <c r="I9" s="33"/>
    </row>
    <row r="10" spans="1:9">
      <c r="D10" s="33"/>
      <c r="E10" s="33"/>
      <c r="F10" s="33"/>
      <c r="G10" s="33"/>
      <c r="H10" s="33"/>
      <c r="I10" s="33"/>
    </row>
    <row r="11" spans="1:9">
      <c r="D11" s="33"/>
      <c r="E11" s="33"/>
      <c r="F11" s="33"/>
      <c r="G11" s="33"/>
      <c r="H11" s="33"/>
      <c r="I11" s="33"/>
    </row>
    <row r="12" spans="1:9">
      <c r="D12" s="33"/>
      <c r="E12" s="33"/>
      <c r="F12" s="33"/>
      <c r="G12" s="33"/>
      <c r="H12" s="33"/>
      <c r="I12" s="33"/>
    </row>
    <row r="13" spans="1:9">
      <c r="D13" s="33"/>
      <c r="E13" s="33"/>
      <c r="F13" s="33"/>
      <c r="G13" s="33"/>
      <c r="H13" s="33"/>
      <c r="I13" s="33"/>
    </row>
    <row r="14" spans="1:9">
      <c r="D14" s="33"/>
      <c r="E14" s="33"/>
      <c r="F14" s="33"/>
      <c r="G14" s="33"/>
      <c r="H14" s="33"/>
      <c r="I14" s="33"/>
    </row>
    <row r="15" spans="1:9">
      <c r="D15" s="33"/>
      <c r="E15" s="33"/>
      <c r="F15" s="33"/>
      <c r="G15" s="33"/>
      <c r="H15" s="33"/>
      <c r="I15" s="33"/>
    </row>
    <row r="16" spans="1:9">
      <c r="D16" s="33"/>
      <c r="E16" s="33"/>
      <c r="F16" s="33"/>
      <c r="G16" s="33"/>
      <c r="H16" s="33"/>
      <c r="I16" s="33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</sheetData>
  <scenarios current="2" show="2">
    <scenario name="SC1" locked="1" count="4" user="RISHABH NAYAK" comment="Created by RISHABH NAYAK on 4/24/2019">
      <inputCells r="B2" val="2500" numFmtId="3"/>
      <inputCells r="B3" val="0.9" numFmtId="164"/>
      <inputCells r="B4" val="0.25" numFmtId="165"/>
      <inputCells r="B5" val="2.5" numFmtId="166"/>
    </scenario>
    <scenario name="SC2" locked="1" count="4" user="RISHABH NAYAK" comment="Created by RISHABH NAYAK on 4/24/2019">
      <inputCells r="B2" val="3500" numFmtId="3"/>
      <inputCells r="B3" val="1" numFmtId="164"/>
      <inputCells r="B4" val="0.5" numFmtId="165"/>
      <inputCells r="B5" val="2.5" numFmtId="166"/>
    </scenario>
    <scenario name="SC3" locked="1" count="4" user="RISHABH NAYAK" comment="Created by RISHABH NAYAK on 4/24/2019">
      <inputCells r="B2" val="3500" numFmtId="3"/>
      <inputCells r="B3" val="1.9" numFmtId="164"/>
      <inputCells r="B4" val="1.25" numFmtId="165"/>
      <inputCells r="B5" val="4.5" numFmtId="166"/>
    </scenario>
  </scenarios>
  <mergeCells count="2">
    <mergeCell ref="C7:C8"/>
    <mergeCell ref="D4:I1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showGridLines="0" zoomScale="90" zoomScaleNormal="90" workbookViewId="0">
      <selection activeCell="J14" sqref="J14"/>
    </sheetView>
  </sheetViews>
  <sheetFormatPr defaultRowHeight="15"/>
  <cols>
    <col min="1" max="1" width="19.28515625" customWidth="1"/>
    <col min="2" max="2" width="9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9">
      <c r="A1" s="10" t="s">
        <v>26</v>
      </c>
      <c r="D1" s="11"/>
    </row>
    <row r="2" spans="1:9">
      <c r="A2" s="21" t="s">
        <v>18</v>
      </c>
      <c r="B2" s="14">
        <v>300000</v>
      </c>
      <c r="D2" s="36" t="s">
        <v>39</v>
      </c>
      <c r="E2" s="37"/>
      <c r="F2" s="37"/>
      <c r="G2" s="37"/>
      <c r="H2" s="37"/>
      <c r="I2" s="38"/>
    </row>
    <row r="3" spans="1:9">
      <c r="A3" s="21" t="s">
        <v>19</v>
      </c>
      <c r="B3" s="15">
        <v>0.1</v>
      </c>
      <c r="D3" s="39"/>
      <c r="E3" s="40"/>
      <c r="F3" s="40"/>
      <c r="G3" s="40"/>
      <c r="H3" s="40"/>
      <c r="I3" s="41"/>
    </row>
    <row r="4" spans="1:9" ht="15" customHeight="1">
      <c r="A4" s="21" t="s">
        <v>20</v>
      </c>
      <c r="B4" s="13">
        <v>60</v>
      </c>
      <c r="D4" s="39"/>
      <c r="E4" s="40"/>
      <c r="F4" s="40"/>
      <c r="G4" s="40"/>
      <c r="H4" s="40"/>
      <c r="I4" s="41"/>
    </row>
    <row r="5" spans="1:9">
      <c r="A5" s="21" t="s">
        <v>21</v>
      </c>
      <c r="B5" s="18">
        <v>0.06</v>
      </c>
      <c r="D5" s="39"/>
      <c r="E5" s="40"/>
      <c r="F5" s="40"/>
      <c r="G5" s="40"/>
      <c r="H5" s="40"/>
      <c r="I5" s="41"/>
    </row>
    <row r="6" spans="1:9">
      <c r="D6" s="39"/>
      <c r="E6" s="40"/>
      <c r="F6" s="40"/>
      <c r="G6" s="40"/>
      <c r="H6" s="40"/>
      <c r="I6" s="41"/>
    </row>
    <row r="7" spans="1:9">
      <c r="A7" s="21" t="s">
        <v>22</v>
      </c>
      <c r="B7" s="14">
        <f>B2*(1-B3)</f>
        <v>270000</v>
      </c>
      <c r="D7" s="42"/>
      <c r="E7" s="43"/>
      <c r="F7" s="43"/>
      <c r="G7" s="43"/>
      <c r="H7" s="43"/>
      <c r="I7" s="44"/>
    </row>
    <row r="8" spans="1:9">
      <c r="A8" s="21" t="s">
        <v>23</v>
      </c>
      <c r="B8" s="14">
        <f>B9/B4</f>
        <v>4770</v>
      </c>
      <c r="C8" s="35" t="s">
        <v>27</v>
      </c>
    </row>
    <row r="9" spans="1:9">
      <c r="A9" s="21" t="s">
        <v>24</v>
      </c>
      <c r="B9" s="14">
        <f>B7+B10</f>
        <v>286200</v>
      </c>
      <c r="C9" s="35"/>
      <c r="D9" s="13"/>
      <c r="E9" s="1" t="str">
        <f>A7</f>
        <v>Loan Amount</v>
      </c>
      <c r="F9" s="1" t="str">
        <f>A8</f>
        <v>Monthly Payments</v>
      </c>
      <c r="G9" s="1" t="str">
        <f>A9</f>
        <v>Total Payments</v>
      </c>
      <c r="H9" s="1" t="str">
        <f>A10</f>
        <v>Total Interest</v>
      </c>
    </row>
    <row r="10" spans="1:9">
      <c r="A10" s="21" t="s">
        <v>25</v>
      </c>
      <c r="B10" s="14">
        <f>B7*B5</f>
        <v>16200</v>
      </c>
      <c r="D10" s="1" t="s">
        <v>21</v>
      </c>
      <c r="E10" s="14">
        <f>B7</f>
        <v>270000</v>
      </c>
      <c r="F10" s="14">
        <f>B8</f>
        <v>4770</v>
      </c>
      <c r="G10" s="14">
        <f>B9</f>
        <v>286200</v>
      </c>
      <c r="H10" s="14">
        <f>B10</f>
        <v>16200</v>
      </c>
    </row>
    <row r="11" spans="1:9">
      <c r="D11" s="23">
        <v>4.2500000000000003E-2</v>
      </c>
      <c r="E11" s="13">
        <f t="dataTable" ref="E11:H21" dt2D="0" dtr="0" r1="B5"/>
        <v>270000</v>
      </c>
      <c r="F11" s="13">
        <v>4691.25</v>
      </c>
      <c r="G11" s="13">
        <v>281475</v>
      </c>
      <c r="H11" s="13">
        <v>11475</v>
      </c>
    </row>
    <row r="12" spans="1:9">
      <c r="D12" s="23">
        <v>4.4999999999999998E-2</v>
      </c>
      <c r="E12" s="13">
        <v>270000</v>
      </c>
      <c r="F12" s="13">
        <v>4702.5</v>
      </c>
      <c r="G12" s="13">
        <v>282150</v>
      </c>
      <c r="H12" s="13">
        <v>12150</v>
      </c>
    </row>
    <row r="13" spans="1:9">
      <c r="D13" s="23">
        <v>4.7500000000000001E-2</v>
      </c>
      <c r="E13" s="13">
        <v>270000</v>
      </c>
      <c r="F13" s="13">
        <v>4713.75</v>
      </c>
      <c r="G13" s="13">
        <v>282825</v>
      </c>
      <c r="H13" s="13">
        <v>12825</v>
      </c>
    </row>
    <row r="14" spans="1:9">
      <c r="D14" s="23">
        <v>0.05</v>
      </c>
      <c r="E14" s="13">
        <v>270000</v>
      </c>
      <c r="F14" s="13">
        <v>4725</v>
      </c>
      <c r="G14" s="13">
        <v>283500</v>
      </c>
      <c r="H14" s="13">
        <v>13500</v>
      </c>
    </row>
    <row r="15" spans="1:9">
      <c r="D15" s="23">
        <v>5.2499999999999998E-2</v>
      </c>
      <c r="E15" s="13">
        <v>270000</v>
      </c>
      <c r="F15" s="13">
        <v>4736.25</v>
      </c>
      <c r="G15" s="13">
        <v>284175</v>
      </c>
      <c r="H15" s="13">
        <v>14175</v>
      </c>
    </row>
    <row r="16" spans="1:9">
      <c r="D16" s="23">
        <v>5.5E-2</v>
      </c>
      <c r="E16" s="13">
        <v>270000</v>
      </c>
      <c r="F16" s="13">
        <v>4747.5</v>
      </c>
      <c r="G16" s="13">
        <v>284850</v>
      </c>
      <c r="H16" s="13">
        <v>14850</v>
      </c>
    </row>
    <row r="17" spans="4:8">
      <c r="D17" s="23">
        <v>5.7500000000000002E-2</v>
      </c>
      <c r="E17" s="13">
        <v>270000</v>
      </c>
      <c r="F17" s="13">
        <v>4758.75</v>
      </c>
      <c r="G17" s="13">
        <v>285525</v>
      </c>
      <c r="H17" s="13">
        <v>15525</v>
      </c>
    </row>
    <row r="18" spans="4:8">
      <c r="D18" s="23">
        <v>0.06</v>
      </c>
      <c r="E18" s="13">
        <v>270000</v>
      </c>
      <c r="F18" s="13">
        <v>4770</v>
      </c>
      <c r="G18" s="13">
        <v>286200</v>
      </c>
      <c r="H18" s="13">
        <v>16200</v>
      </c>
    </row>
    <row r="19" spans="4:8">
      <c r="D19" s="23">
        <v>6.25E-2</v>
      </c>
      <c r="E19" s="13">
        <v>270000</v>
      </c>
      <c r="F19" s="13">
        <v>4781.25</v>
      </c>
      <c r="G19" s="13">
        <v>286875</v>
      </c>
      <c r="H19" s="13">
        <v>16875</v>
      </c>
    </row>
    <row r="20" spans="4:8">
      <c r="D20" s="23">
        <v>6.5000000000000002E-2</v>
      </c>
      <c r="E20" s="13">
        <v>270000</v>
      </c>
      <c r="F20" s="13">
        <v>4792.5</v>
      </c>
      <c r="G20" s="13">
        <v>287550</v>
      </c>
      <c r="H20" s="13">
        <v>17550</v>
      </c>
    </row>
    <row r="21" spans="4:8">
      <c r="D21" s="23">
        <v>0.08</v>
      </c>
      <c r="E21" s="13">
        <v>270000</v>
      </c>
      <c r="F21" s="13">
        <v>4860</v>
      </c>
      <c r="G21" s="13">
        <v>291600</v>
      </c>
      <c r="H21" s="13">
        <v>21600</v>
      </c>
    </row>
  </sheetData>
  <mergeCells count="2">
    <mergeCell ref="C8:C9"/>
    <mergeCell ref="D2:I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showGridLines="0" zoomScale="90" zoomScaleNormal="90" workbookViewId="0">
      <selection activeCell="J17" sqref="J17"/>
    </sheetView>
  </sheetViews>
  <sheetFormatPr defaultRowHeight="15"/>
  <cols>
    <col min="1" max="1" width="19.28515625" customWidth="1"/>
    <col min="2" max="2" width="9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9">
      <c r="A1" s="10" t="s">
        <v>26</v>
      </c>
      <c r="D1" s="11"/>
    </row>
    <row r="2" spans="1:9">
      <c r="A2" s="21" t="s">
        <v>18</v>
      </c>
      <c r="B2" s="14">
        <v>300000</v>
      </c>
      <c r="D2" s="36" t="s">
        <v>40</v>
      </c>
      <c r="E2" s="37"/>
      <c r="F2" s="37"/>
      <c r="G2" s="37"/>
      <c r="H2" s="37"/>
      <c r="I2" s="38"/>
    </row>
    <row r="3" spans="1:9">
      <c r="A3" s="21" t="s">
        <v>19</v>
      </c>
      <c r="B3" s="15">
        <v>0.1</v>
      </c>
      <c r="D3" s="39"/>
      <c r="E3" s="40"/>
      <c r="F3" s="40"/>
      <c r="G3" s="40"/>
      <c r="H3" s="40"/>
      <c r="I3" s="41"/>
    </row>
    <row r="4" spans="1:9" ht="15" customHeight="1">
      <c r="A4" s="21" t="s">
        <v>20</v>
      </c>
      <c r="B4" s="13">
        <v>60</v>
      </c>
      <c r="D4" s="39"/>
      <c r="E4" s="40"/>
      <c r="F4" s="40"/>
      <c r="G4" s="40"/>
      <c r="H4" s="40"/>
      <c r="I4" s="41"/>
    </row>
    <row r="5" spans="1:9">
      <c r="A5" s="21" t="s">
        <v>21</v>
      </c>
      <c r="B5" s="18">
        <v>0.06</v>
      </c>
      <c r="D5" s="39"/>
      <c r="E5" s="40"/>
      <c r="F5" s="40"/>
      <c r="G5" s="40"/>
      <c r="H5" s="40"/>
      <c r="I5" s="41"/>
    </row>
    <row r="6" spans="1:9">
      <c r="D6" s="39"/>
      <c r="E6" s="40"/>
      <c r="F6" s="40"/>
      <c r="G6" s="40"/>
      <c r="H6" s="40"/>
      <c r="I6" s="41"/>
    </row>
    <row r="7" spans="1:9">
      <c r="A7" s="21" t="s">
        <v>22</v>
      </c>
      <c r="B7" s="14">
        <f>B2*(1-B3)</f>
        <v>270000</v>
      </c>
      <c r="D7" s="42"/>
      <c r="E7" s="43"/>
      <c r="F7" s="43"/>
      <c r="G7" s="43"/>
      <c r="H7" s="43"/>
      <c r="I7" s="44"/>
    </row>
    <row r="8" spans="1:9">
      <c r="A8" s="21" t="s">
        <v>23</v>
      </c>
      <c r="B8" s="14">
        <f>B9/B4</f>
        <v>4770</v>
      </c>
      <c r="C8" s="35" t="s">
        <v>27</v>
      </c>
    </row>
    <row r="9" spans="1:9">
      <c r="A9" s="21" t="s">
        <v>24</v>
      </c>
      <c r="B9" s="14">
        <f>B7+B10</f>
        <v>286200</v>
      </c>
      <c r="C9" s="35"/>
      <c r="D9" s="13"/>
      <c r="E9" s="1" t="str">
        <f>A7</f>
        <v>Loan Amount</v>
      </c>
      <c r="F9" s="1" t="str">
        <f>A8</f>
        <v>Monthly Payments</v>
      </c>
      <c r="G9" s="1" t="str">
        <f>A9</f>
        <v>Total Payments</v>
      </c>
      <c r="H9" s="1" t="str">
        <f>A10</f>
        <v>Total Interest</v>
      </c>
    </row>
    <row r="10" spans="1:9">
      <c r="A10" s="21" t="s">
        <v>25</v>
      </c>
      <c r="B10" s="14">
        <f>B7*B5</f>
        <v>16200</v>
      </c>
      <c r="D10" s="1" t="s">
        <v>19</v>
      </c>
      <c r="E10" s="14">
        <f>B7</f>
        <v>270000</v>
      </c>
      <c r="F10" s="14">
        <f>B8</f>
        <v>4770</v>
      </c>
      <c r="G10" s="14">
        <f>B9</f>
        <v>286200</v>
      </c>
      <c r="H10" s="14">
        <f>B10</f>
        <v>16200</v>
      </c>
    </row>
    <row r="11" spans="1:9">
      <c r="D11" s="23">
        <v>0.05</v>
      </c>
      <c r="E11" s="13">
        <f t="dataTable" ref="E11:H20" dt2D="0" dtr="0" r1="B3"/>
        <v>285000</v>
      </c>
      <c r="F11" s="13">
        <v>5035</v>
      </c>
      <c r="G11" s="13">
        <v>302100</v>
      </c>
      <c r="H11" s="13">
        <v>17100</v>
      </c>
    </row>
    <row r="12" spans="1:9">
      <c r="D12" s="23">
        <v>7.4999999999999997E-2</v>
      </c>
      <c r="E12" s="13">
        <v>277500</v>
      </c>
      <c r="F12" s="13">
        <v>4902.5</v>
      </c>
      <c r="G12" s="13">
        <v>294150</v>
      </c>
      <c r="H12" s="13">
        <v>16650</v>
      </c>
    </row>
    <row r="13" spans="1:9">
      <c r="D13" s="23">
        <v>0.1</v>
      </c>
      <c r="E13" s="13">
        <v>270000</v>
      </c>
      <c r="F13" s="13">
        <v>4770</v>
      </c>
      <c r="G13" s="13">
        <v>286200</v>
      </c>
      <c r="H13" s="13">
        <v>16200</v>
      </c>
    </row>
    <row r="14" spans="1:9">
      <c r="D14" s="23">
        <v>0.15</v>
      </c>
      <c r="E14" s="13">
        <v>255000</v>
      </c>
      <c r="F14" s="13">
        <v>4505</v>
      </c>
      <c r="G14" s="13">
        <v>270300</v>
      </c>
      <c r="H14" s="13">
        <v>15300</v>
      </c>
    </row>
    <row r="15" spans="1:9">
      <c r="D15" s="23">
        <v>0.2</v>
      </c>
      <c r="E15" s="13">
        <v>240000</v>
      </c>
      <c r="F15" s="13">
        <v>4240</v>
      </c>
      <c r="G15" s="13">
        <v>254400</v>
      </c>
      <c r="H15" s="13">
        <v>14400</v>
      </c>
    </row>
    <row r="16" spans="1:9">
      <c r="D16" s="23">
        <v>0.25</v>
      </c>
      <c r="E16" s="13">
        <v>225000</v>
      </c>
      <c r="F16" s="13">
        <v>3975</v>
      </c>
      <c r="G16" s="13">
        <v>238500</v>
      </c>
      <c r="H16" s="13">
        <v>13500</v>
      </c>
    </row>
    <row r="17" spans="4:8">
      <c r="D17" s="23">
        <v>0.3</v>
      </c>
      <c r="E17" s="13">
        <v>210000</v>
      </c>
      <c r="F17" s="13">
        <v>3710</v>
      </c>
      <c r="G17" s="13">
        <v>222600</v>
      </c>
      <c r="H17" s="13">
        <v>12600</v>
      </c>
    </row>
    <row r="18" spans="4:8">
      <c r="D18" s="23">
        <v>0.35</v>
      </c>
      <c r="E18" s="13">
        <v>195000</v>
      </c>
      <c r="F18" s="13">
        <v>3445</v>
      </c>
      <c r="G18" s="13">
        <v>206700</v>
      </c>
      <c r="H18" s="13">
        <v>11700</v>
      </c>
    </row>
    <row r="19" spans="4:8">
      <c r="D19" s="23">
        <v>0.4</v>
      </c>
      <c r="E19" s="13">
        <v>180000</v>
      </c>
      <c r="F19" s="13">
        <v>3180</v>
      </c>
      <c r="G19" s="13">
        <v>190800</v>
      </c>
      <c r="H19" s="13">
        <v>10800</v>
      </c>
    </row>
    <row r="20" spans="4:8">
      <c r="D20" s="23">
        <v>0.5</v>
      </c>
      <c r="E20" s="13">
        <v>150000</v>
      </c>
      <c r="F20" s="13">
        <v>2650</v>
      </c>
      <c r="G20" s="13">
        <v>159000</v>
      </c>
      <c r="H20" s="13">
        <v>9000</v>
      </c>
    </row>
  </sheetData>
  <mergeCells count="2">
    <mergeCell ref="D2:I7"/>
    <mergeCell ref="C8:C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showGridLines="0" zoomScale="90" zoomScaleNormal="90" workbookViewId="0">
      <selection activeCell="E11" sqref="E11:N21"/>
    </sheetView>
  </sheetViews>
  <sheetFormatPr defaultRowHeight="15"/>
  <cols>
    <col min="1" max="1" width="19.28515625" customWidth="1"/>
    <col min="2" max="2" width="9.85546875" customWidth="1"/>
    <col min="3" max="3" width="17.28515625" customWidth="1"/>
    <col min="4" max="4" width="15.140625" style="12" customWidth="1"/>
    <col min="5" max="5" width="13.85546875" style="12" customWidth="1"/>
    <col min="6" max="6" width="19.28515625" style="12" customWidth="1"/>
    <col min="7" max="7" width="16.28515625" style="12" customWidth="1"/>
    <col min="8" max="8" width="14.5703125" style="12" customWidth="1"/>
  </cols>
  <sheetData>
    <row r="1" spans="1:14">
      <c r="A1" s="10" t="s">
        <v>26</v>
      </c>
      <c r="D1" s="11"/>
    </row>
    <row r="2" spans="1:14">
      <c r="A2" s="21" t="s">
        <v>18</v>
      </c>
      <c r="B2" s="14">
        <v>300000</v>
      </c>
      <c r="D2" s="33" t="s">
        <v>43</v>
      </c>
      <c r="E2" s="33"/>
      <c r="F2" s="33"/>
      <c r="G2" s="33"/>
      <c r="H2" s="33"/>
      <c r="I2" s="33"/>
    </row>
    <row r="3" spans="1:14">
      <c r="A3" s="21" t="s">
        <v>19</v>
      </c>
      <c r="B3" s="15">
        <v>0.1</v>
      </c>
      <c r="D3" s="33"/>
      <c r="E3" s="33"/>
      <c r="F3" s="33"/>
      <c r="G3" s="33"/>
      <c r="H3" s="33"/>
      <c r="I3" s="33"/>
    </row>
    <row r="4" spans="1:14" ht="15" customHeight="1">
      <c r="A4" s="21" t="s">
        <v>20</v>
      </c>
      <c r="B4" s="13">
        <v>60</v>
      </c>
      <c r="D4" s="33"/>
      <c r="E4" s="33"/>
      <c r="F4" s="33"/>
      <c r="G4" s="33"/>
      <c r="H4" s="33"/>
      <c r="I4" s="33"/>
    </row>
    <row r="5" spans="1:14">
      <c r="A5" s="21" t="s">
        <v>21</v>
      </c>
      <c r="B5" s="18">
        <v>0.06</v>
      </c>
      <c r="D5" s="33"/>
      <c r="E5" s="33"/>
      <c r="F5" s="33"/>
      <c r="G5" s="33"/>
      <c r="H5" s="33"/>
      <c r="I5" s="33"/>
    </row>
    <row r="6" spans="1:14">
      <c r="D6" s="33"/>
      <c r="E6" s="33"/>
      <c r="F6" s="33"/>
      <c r="G6" s="33"/>
      <c r="H6" s="33"/>
      <c r="I6" s="33"/>
    </row>
    <row r="7" spans="1:14">
      <c r="A7" s="21" t="s">
        <v>22</v>
      </c>
      <c r="B7" s="14">
        <f>B2*(1-B3)</f>
        <v>270000</v>
      </c>
      <c r="D7" s="33"/>
      <c r="E7" s="33"/>
      <c r="F7" s="33"/>
      <c r="G7" s="33"/>
      <c r="H7" s="33"/>
      <c r="I7" s="33"/>
    </row>
    <row r="8" spans="1:14">
      <c r="A8" s="21" t="s">
        <v>23</v>
      </c>
      <c r="B8" s="14">
        <f>B9/B4</f>
        <v>4770</v>
      </c>
      <c r="C8" s="35" t="s">
        <v>27</v>
      </c>
    </row>
    <row r="9" spans="1:14">
      <c r="A9" s="21" t="s">
        <v>24</v>
      </c>
      <c r="B9" s="14">
        <f>B7+B10</f>
        <v>286200</v>
      </c>
      <c r="C9" s="35"/>
      <c r="E9" s="45" t="s">
        <v>42</v>
      </c>
      <c r="F9" s="45"/>
      <c r="G9" s="45"/>
      <c r="H9" s="45"/>
      <c r="I9" s="45"/>
      <c r="J9" s="45"/>
      <c r="K9" s="45"/>
      <c r="L9" s="45"/>
      <c r="M9" s="45"/>
      <c r="N9" s="45"/>
    </row>
    <row r="10" spans="1:14">
      <c r="A10" s="21" t="s">
        <v>25</v>
      </c>
      <c r="B10" s="26">
        <f>B7*B5</f>
        <v>16200</v>
      </c>
      <c r="D10" s="8">
        <f>B8</f>
        <v>4770</v>
      </c>
      <c r="E10" s="24">
        <v>0.05</v>
      </c>
      <c r="F10" s="25">
        <v>7.4999999999999997E-2</v>
      </c>
      <c r="G10" s="24">
        <v>0.1</v>
      </c>
      <c r="H10" s="24">
        <v>0.15</v>
      </c>
      <c r="I10" s="24">
        <v>0.2</v>
      </c>
      <c r="J10" s="24">
        <v>0.25</v>
      </c>
      <c r="K10" s="24">
        <v>0.3</v>
      </c>
      <c r="L10" s="24">
        <v>0.35</v>
      </c>
      <c r="M10" s="24">
        <v>0.4</v>
      </c>
      <c r="N10" s="24">
        <v>0.5</v>
      </c>
    </row>
    <row r="11" spans="1:14">
      <c r="C11" s="45" t="s">
        <v>41</v>
      </c>
      <c r="D11" s="23">
        <v>4.2500000000000003E-2</v>
      </c>
      <c r="E11" s="14">
        <f t="dataTable" ref="E11:N21" dt2D="1" dtr="1" r1="B3" r2="B5"/>
        <v>4951.875</v>
      </c>
      <c r="F11" s="14">
        <v>4821.5625</v>
      </c>
      <c r="G11" s="14">
        <v>4691.25</v>
      </c>
      <c r="H11" s="14">
        <v>4430.625</v>
      </c>
      <c r="I11" s="14">
        <v>4170</v>
      </c>
      <c r="J11" s="14">
        <v>3909.375</v>
      </c>
      <c r="K11" s="14">
        <v>3648.75</v>
      </c>
      <c r="L11" s="14">
        <v>3388.125</v>
      </c>
      <c r="M11" s="14">
        <v>3127.5</v>
      </c>
      <c r="N11" s="14">
        <v>2606.25</v>
      </c>
    </row>
    <row r="12" spans="1:14">
      <c r="C12" s="45"/>
      <c r="D12" s="23">
        <v>4.4999999999999998E-2</v>
      </c>
      <c r="E12" s="14">
        <v>4963.75</v>
      </c>
      <c r="F12" s="14">
        <v>4833.125</v>
      </c>
      <c r="G12" s="14">
        <v>4702.5</v>
      </c>
      <c r="H12" s="14">
        <v>4441.25</v>
      </c>
      <c r="I12" s="14">
        <v>4180</v>
      </c>
      <c r="J12" s="14">
        <v>3918.75</v>
      </c>
      <c r="K12" s="14">
        <v>3657.5</v>
      </c>
      <c r="L12" s="14">
        <v>3396.25</v>
      </c>
      <c r="M12" s="14">
        <v>3135</v>
      </c>
      <c r="N12" s="14">
        <v>2612.5</v>
      </c>
    </row>
    <row r="13" spans="1:14">
      <c r="C13" s="45"/>
      <c r="D13" s="23">
        <v>4.7500000000000001E-2</v>
      </c>
      <c r="E13" s="14">
        <v>4975.625</v>
      </c>
      <c r="F13" s="14">
        <v>4844.6875</v>
      </c>
      <c r="G13" s="14">
        <v>4713.75</v>
      </c>
      <c r="H13" s="14">
        <v>4451.875</v>
      </c>
      <c r="I13" s="14">
        <v>4190</v>
      </c>
      <c r="J13" s="14">
        <v>3928.125</v>
      </c>
      <c r="K13" s="14">
        <v>3666.25</v>
      </c>
      <c r="L13" s="14">
        <v>3404.375</v>
      </c>
      <c r="M13" s="14">
        <v>3142.5</v>
      </c>
      <c r="N13" s="14">
        <v>2618.75</v>
      </c>
    </row>
    <row r="14" spans="1:14">
      <c r="C14" s="45"/>
      <c r="D14" s="23">
        <v>0.05</v>
      </c>
      <c r="E14" s="14">
        <v>4987.5</v>
      </c>
      <c r="F14" s="14">
        <v>4856.25</v>
      </c>
      <c r="G14" s="14">
        <v>4725</v>
      </c>
      <c r="H14" s="14">
        <v>4462.5</v>
      </c>
      <c r="I14" s="14">
        <v>4200</v>
      </c>
      <c r="J14" s="14">
        <v>3937.5</v>
      </c>
      <c r="K14" s="14">
        <v>3675</v>
      </c>
      <c r="L14" s="14">
        <v>3412.5</v>
      </c>
      <c r="M14" s="14">
        <v>3150</v>
      </c>
      <c r="N14" s="14">
        <v>2625</v>
      </c>
    </row>
    <row r="15" spans="1:14">
      <c r="C15" s="45"/>
      <c r="D15" s="23">
        <v>5.2499999999999998E-2</v>
      </c>
      <c r="E15" s="14">
        <v>4999.375</v>
      </c>
      <c r="F15" s="14">
        <v>4867.8125</v>
      </c>
      <c r="G15" s="14">
        <v>4736.25</v>
      </c>
      <c r="H15" s="14">
        <v>4473.125</v>
      </c>
      <c r="I15" s="14">
        <v>4210</v>
      </c>
      <c r="J15" s="14">
        <v>3946.875</v>
      </c>
      <c r="K15" s="14">
        <v>3683.75</v>
      </c>
      <c r="L15" s="14">
        <v>3420.625</v>
      </c>
      <c r="M15" s="14">
        <v>3157.5</v>
      </c>
      <c r="N15" s="14">
        <v>2631.25</v>
      </c>
    </row>
    <row r="16" spans="1:14">
      <c r="C16" s="45"/>
      <c r="D16" s="23">
        <v>5.5E-2</v>
      </c>
      <c r="E16" s="14">
        <v>5011.25</v>
      </c>
      <c r="F16" s="14">
        <v>4879.375</v>
      </c>
      <c r="G16" s="14">
        <v>4747.5</v>
      </c>
      <c r="H16" s="14">
        <v>4483.75</v>
      </c>
      <c r="I16" s="14">
        <v>4220</v>
      </c>
      <c r="J16" s="14">
        <v>3956.25</v>
      </c>
      <c r="K16" s="14">
        <v>3692.5</v>
      </c>
      <c r="L16" s="14">
        <v>3428.75</v>
      </c>
      <c r="M16" s="14">
        <v>3165</v>
      </c>
      <c r="N16" s="14">
        <v>2637.5</v>
      </c>
    </row>
    <row r="17" spans="3:14">
      <c r="C17" s="45"/>
      <c r="D17" s="23">
        <v>5.7500000000000002E-2</v>
      </c>
      <c r="E17" s="14">
        <v>5023.125</v>
      </c>
      <c r="F17" s="14">
        <v>4890.9375</v>
      </c>
      <c r="G17" s="14">
        <v>4758.75</v>
      </c>
      <c r="H17" s="14">
        <v>4494.375</v>
      </c>
      <c r="I17" s="14">
        <v>4230</v>
      </c>
      <c r="J17" s="14">
        <v>3965.625</v>
      </c>
      <c r="K17" s="14">
        <v>3701.25</v>
      </c>
      <c r="L17" s="14">
        <v>3436.875</v>
      </c>
      <c r="M17" s="14">
        <v>3172.5</v>
      </c>
      <c r="N17" s="14">
        <v>2643.75</v>
      </c>
    </row>
    <row r="18" spans="3:14">
      <c r="C18" s="45"/>
      <c r="D18" s="23">
        <v>0.06</v>
      </c>
      <c r="E18" s="14">
        <v>5035</v>
      </c>
      <c r="F18" s="14">
        <v>4902.5</v>
      </c>
      <c r="G18" s="14">
        <v>4770</v>
      </c>
      <c r="H18" s="14">
        <v>4505</v>
      </c>
      <c r="I18" s="14">
        <v>4240</v>
      </c>
      <c r="J18" s="14">
        <v>3975</v>
      </c>
      <c r="K18" s="14">
        <v>3710</v>
      </c>
      <c r="L18" s="14">
        <v>3445</v>
      </c>
      <c r="M18" s="14">
        <v>3180</v>
      </c>
      <c r="N18" s="14">
        <v>2650</v>
      </c>
    </row>
    <row r="19" spans="3:14">
      <c r="C19" s="45"/>
      <c r="D19" s="23">
        <v>6.25E-2</v>
      </c>
      <c r="E19" s="14">
        <v>5046.875</v>
      </c>
      <c r="F19" s="14">
        <v>4914.0625</v>
      </c>
      <c r="G19" s="14">
        <v>4781.25</v>
      </c>
      <c r="H19" s="14">
        <v>4515.625</v>
      </c>
      <c r="I19" s="14">
        <v>4250</v>
      </c>
      <c r="J19" s="14">
        <v>3984.375</v>
      </c>
      <c r="K19" s="14">
        <v>3718.75</v>
      </c>
      <c r="L19" s="14">
        <v>3453.125</v>
      </c>
      <c r="M19" s="14">
        <v>3187.5</v>
      </c>
      <c r="N19" s="14">
        <v>2656.25</v>
      </c>
    </row>
    <row r="20" spans="3:14">
      <c r="C20" s="45"/>
      <c r="D20" s="23">
        <v>6.5000000000000002E-2</v>
      </c>
      <c r="E20" s="14">
        <v>5058.75</v>
      </c>
      <c r="F20" s="14">
        <v>4925.625</v>
      </c>
      <c r="G20" s="14">
        <v>4792.5</v>
      </c>
      <c r="H20" s="14">
        <v>4526.25</v>
      </c>
      <c r="I20" s="14">
        <v>4260</v>
      </c>
      <c r="J20" s="14">
        <v>3993.75</v>
      </c>
      <c r="K20" s="14">
        <v>3727.5</v>
      </c>
      <c r="L20" s="14">
        <v>3461.25</v>
      </c>
      <c r="M20" s="14">
        <v>3195</v>
      </c>
      <c r="N20" s="14">
        <v>2662.5</v>
      </c>
    </row>
    <row r="21" spans="3:14">
      <c r="C21" s="45"/>
      <c r="D21" s="23">
        <v>0.08</v>
      </c>
      <c r="E21" s="14">
        <v>5130</v>
      </c>
      <c r="F21" s="14">
        <v>4995</v>
      </c>
      <c r="G21" s="14">
        <v>4860</v>
      </c>
      <c r="H21" s="14">
        <v>4590</v>
      </c>
      <c r="I21" s="14">
        <v>4320</v>
      </c>
      <c r="J21" s="14">
        <v>4050</v>
      </c>
      <c r="K21" s="14">
        <v>3780</v>
      </c>
      <c r="L21" s="14">
        <v>3510</v>
      </c>
      <c r="M21" s="14">
        <v>3240</v>
      </c>
      <c r="N21" s="14">
        <v>2700</v>
      </c>
    </row>
  </sheetData>
  <mergeCells count="4">
    <mergeCell ref="D2:I7"/>
    <mergeCell ref="C8:C9"/>
    <mergeCell ref="C11:C21"/>
    <mergeCell ref="E9:N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M25"/>
  <sheetViews>
    <sheetView showGridLines="0" zoomScale="90" zoomScaleNormal="90" workbookViewId="0">
      <selection activeCell="C4" sqref="C4"/>
    </sheetView>
  </sheetViews>
  <sheetFormatPr defaultRowHeight="15"/>
  <cols>
    <col min="1" max="1" width="15.5703125" customWidth="1"/>
    <col min="2" max="4" width="9.140625" style="20"/>
    <col min="5" max="5" width="10.85546875" bestFit="1" customWidth="1"/>
    <col min="7" max="7" width="9" customWidth="1"/>
    <col min="8" max="13" width="16" customWidth="1"/>
  </cols>
  <sheetData>
    <row r="2" spans="1:13">
      <c r="A2" s="10" t="s">
        <v>44</v>
      </c>
    </row>
    <row r="3" spans="1:13" ht="15" customHeight="1">
      <c r="A3" s="21" t="s">
        <v>45</v>
      </c>
      <c r="B3" s="4" t="s">
        <v>46</v>
      </c>
      <c r="C3" s="4" t="s">
        <v>47</v>
      </c>
      <c r="D3" s="4" t="s">
        <v>48</v>
      </c>
      <c r="E3" s="27" t="s">
        <v>49</v>
      </c>
      <c r="H3" s="46" t="s">
        <v>57</v>
      </c>
      <c r="I3" s="46"/>
      <c r="J3" s="46"/>
      <c r="K3" s="46"/>
      <c r="L3" s="46"/>
      <c r="M3" s="46"/>
    </row>
    <row r="4" spans="1:13">
      <c r="A4" s="21" t="s">
        <v>50</v>
      </c>
      <c r="B4" s="1">
        <v>250</v>
      </c>
      <c r="C4" s="1">
        <v>99.999999999999972</v>
      </c>
      <c r="D4" s="1">
        <v>100</v>
      </c>
      <c r="E4" s="1">
        <f>SUM(B4:D4)</f>
        <v>450</v>
      </c>
      <c r="H4" s="46"/>
      <c r="I4" s="46"/>
      <c r="J4" s="46"/>
      <c r="K4" s="46"/>
      <c r="L4" s="46"/>
      <c r="M4" s="46"/>
    </row>
    <row r="5" spans="1:13">
      <c r="A5" s="21" t="s">
        <v>51</v>
      </c>
      <c r="B5" s="22">
        <v>2.5</v>
      </c>
      <c r="C5" s="22">
        <v>1.5</v>
      </c>
      <c r="D5" s="22">
        <v>3.5</v>
      </c>
      <c r="H5" s="46"/>
      <c r="I5" s="46"/>
      <c r="J5" s="46"/>
      <c r="K5" s="46"/>
      <c r="L5" s="46"/>
      <c r="M5" s="46"/>
    </row>
    <row r="6" spans="1:13">
      <c r="A6" s="21" t="s">
        <v>2</v>
      </c>
      <c r="B6" s="22">
        <v>0.9</v>
      </c>
      <c r="C6" s="22">
        <v>0.2</v>
      </c>
      <c r="D6" s="22">
        <v>1.7</v>
      </c>
      <c r="H6" s="46"/>
      <c r="I6" s="46"/>
      <c r="J6" s="46"/>
      <c r="K6" s="46"/>
      <c r="L6" s="46"/>
      <c r="M6" s="46"/>
    </row>
    <row r="7" spans="1:13">
      <c r="A7" s="21" t="s">
        <v>36</v>
      </c>
      <c r="B7" s="22">
        <f>B4*(B5-B6)</f>
        <v>400</v>
      </c>
      <c r="C7" s="22">
        <f t="shared" ref="C7:D7" si="0">C4*(C5-C6)</f>
        <v>129.99999999999997</v>
      </c>
      <c r="D7" s="22">
        <f t="shared" si="0"/>
        <v>180</v>
      </c>
      <c r="H7" s="46"/>
      <c r="I7" s="46"/>
      <c r="J7" s="46"/>
      <c r="K7" s="46"/>
      <c r="L7" s="46"/>
      <c r="M7" s="46"/>
    </row>
    <row r="8" spans="1:13">
      <c r="A8" s="21" t="s">
        <v>52</v>
      </c>
      <c r="B8" s="22">
        <f>SUM(B7:D7)</f>
        <v>710</v>
      </c>
      <c r="H8" s="46"/>
      <c r="I8" s="46"/>
      <c r="J8" s="46"/>
      <c r="K8" s="46"/>
      <c r="L8" s="46"/>
      <c r="M8" s="46"/>
    </row>
    <row r="9" spans="1:13">
      <c r="B9" s="28"/>
      <c r="H9" s="46"/>
      <c r="I9" s="46"/>
      <c r="J9" s="46"/>
      <c r="K9" s="46"/>
      <c r="L9" s="46"/>
      <c r="M9" s="46"/>
    </row>
    <row r="10" spans="1:13">
      <c r="A10" s="10" t="s">
        <v>53</v>
      </c>
      <c r="H10" s="46"/>
      <c r="I10" s="46"/>
      <c r="J10" s="46"/>
      <c r="K10" s="46"/>
      <c r="L10" s="46"/>
      <c r="M10" s="46"/>
    </row>
    <row r="11" spans="1:13">
      <c r="A11" s="21" t="s">
        <v>54</v>
      </c>
      <c r="B11" s="1" t="s">
        <v>55</v>
      </c>
      <c r="H11" s="46"/>
      <c r="I11" s="46"/>
      <c r="J11" s="46"/>
      <c r="K11" s="46"/>
      <c r="L11" s="46"/>
      <c r="M11" s="46"/>
    </row>
    <row r="12" spans="1:13">
      <c r="A12" s="21" t="s">
        <v>56</v>
      </c>
      <c r="B12" s="1">
        <v>250</v>
      </c>
      <c r="C12" s="1">
        <v>400</v>
      </c>
      <c r="D12" s="1">
        <v>100</v>
      </c>
      <c r="H12" s="46"/>
      <c r="I12" s="46"/>
      <c r="J12" s="46"/>
      <c r="K12" s="46"/>
      <c r="L12" s="46"/>
      <c r="M12" s="46"/>
    </row>
    <row r="13" spans="1:13">
      <c r="H13" s="46"/>
      <c r="I13" s="46"/>
      <c r="J13" s="46"/>
      <c r="K13" s="46"/>
      <c r="L13" s="46"/>
      <c r="M13" s="46"/>
    </row>
    <row r="14" spans="1:13">
      <c r="H14" s="46"/>
      <c r="I14" s="46"/>
      <c r="J14" s="46"/>
      <c r="K14" s="46"/>
      <c r="L14" s="46"/>
      <c r="M14" s="46"/>
    </row>
    <row r="15" spans="1:13">
      <c r="A15" s="10" t="s">
        <v>44</v>
      </c>
    </row>
    <row r="16" spans="1:13">
      <c r="A16" s="21" t="s">
        <v>45</v>
      </c>
      <c r="B16" s="4" t="s">
        <v>46</v>
      </c>
      <c r="C16" s="4" t="s">
        <v>47</v>
      </c>
      <c r="D16" s="4" t="s">
        <v>48</v>
      </c>
      <c r="E16" s="27" t="s">
        <v>49</v>
      </c>
    </row>
    <row r="17" spans="1:5">
      <c r="A17" s="21" t="s">
        <v>50</v>
      </c>
      <c r="B17" s="1">
        <v>50</v>
      </c>
      <c r="C17" s="1">
        <v>50</v>
      </c>
      <c r="D17" s="1">
        <v>50</v>
      </c>
      <c r="E17" s="1">
        <f>SUM(B17:D17)</f>
        <v>150</v>
      </c>
    </row>
    <row r="18" spans="1:5">
      <c r="A18" s="21" t="s">
        <v>51</v>
      </c>
      <c r="B18" s="22">
        <v>2.5</v>
      </c>
      <c r="C18" s="22">
        <v>1.5</v>
      </c>
      <c r="D18" s="22">
        <v>3.5</v>
      </c>
    </row>
    <row r="19" spans="1:5">
      <c r="A19" s="21" t="s">
        <v>2</v>
      </c>
      <c r="B19" s="22">
        <v>0.9</v>
      </c>
      <c r="C19" s="22">
        <v>0.2</v>
      </c>
      <c r="D19" s="22">
        <v>1.7</v>
      </c>
    </row>
    <row r="20" spans="1:5">
      <c r="A20" s="21" t="s">
        <v>36</v>
      </c>
      <c r="B20" s="22">
        <f>B17*(B18-B19)</f>
        <v>80</v>
      </c>
      <c r="C20" s="22">
        <f t="shared" ref="C20:D20" si="1">C17*(C18-C19)</f>
        <v>65</v>
      </c>
      <c r="D20" s="22">
        <f t="shared" si="1"/>
        <v>90</v>
      </c>
    </row>
    <row r="21" spans="1:5">
      <c r="A21" s="21" t="s">
        <v>52</v>
      </c>
      <c r="B21" s="22">
        <f>SUM(B20:D20)</f>
        <v>235</v>
      </c>
    </row>
    <row r="22" spans="1:5">
      <c r="B22" s="28"/>
    </row>
    <row r="23" spans="1:5">
      <c r="A23" s="10" t="s">
        <v>53</v>
      </c>
    </row>
    <row r="24" spans="1:5">
      <c r="A24" s="21" t="s">
        <v>54</v>
      </c>
      <c r="B24" s="1" t="s">
        <v>55</v>
      </c>
    </row>
    <row r="25" spans="1:5">
      <c r="A25" s="21" t="s">
        <v>56</v>
      </c>
      <c r="B25" s="1">
        <v>250</v>
      </c>
      <c r="C25" s="1">
        <v>400</v>
      </c>
      <c r="D25" s="1">
        <v>100</v>
      </c>
    </row>
  </sheetData>
  <mergeCells count="1">
    <mergeCell ref="H3:M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6"/>
  <sheetViews>
    <sheetView showGridLines="0" tabSelected="1" zoomScale="90" zoomScaleNormal="90" workbookViewId="0">
      <selection activeCell="F5" sqref="F5"/>
    </sheetView>
  </sheetViews>
  <sheetFormatPr defaultRowHeight="15"/>
  <cols>
    <col min="1" max="1" width="15.5703125" customWidth="1"/>
    <col min="2" max="4" width="9.140625" style="20"/>
    <col min="5" max="5" width="10.85546875" bestFit="1" customWidth="1"/>
    <col min="7" max="7" width="9" customWidth="1"/>
    <col min="8" max="13" width="16" customWidth="1"/>
  </cols>
  <sheetData>
    <row r="2" spans="1:13">
      <c r="A2" s="10" t="s">
        <v>44</v>
      </c>
    </row>
    <row r="3" spans="1:13" ht="15" customHeight="1">
      <c r="A3" s="21" t="s">
        <v>45</v>
      </c>
      <c r="B3" s="4" t="s">
        <v>46</v>
      </c>
      <c r="C3" s="4" t="s">
        <v>47</v>
      </c>
      <c r="D3" s="4" t="s">
        <v>48</v>
      </c>
      <c r="E3" s="27" t="s">
        <v>49</v>
      </c>
      <c r="H3" s="46" t="s">
        <v>58</v>
      </c>
      <c r="I3" s="46"/>
      <c r="J3" s="46"/>
      <c r="K3" s="46"/>
      <c r="L3" s="46"/>
      <c r="M3" s="46"/>
    </row>
    <row r="4" spans="1:13">
      <c r="A4" s="21" t="s">
        <v>50</v>
      </c>
      <c r="B4" s="47">
        <v>85.246997249604078</v>
      </c>
      <c r="C4" s="47">
        <v>78.638183788118738</v>
      </c>
      <c r="D4" s="47">
        <v>89.652870264488399</v>
      </c>
      <c r="E4" s="47">
        <f>SUM(B4:D4)</f>
        <v>253.53805130221122</v>
      </c>
      <c r="H4" s="46"/>
      <c r="I4" s="46"/>
      <c r="J4" s="46"/>
      <c r="K4" s="46"/>
      <c r="L4" s="46"/>
      <c r="M4" s="46"/>
    </row>
    <row r="5" spans="1:13">
      <c r="A5" s="21" t="s">
        <v>51</v>
      </c>
      <c r="B5" s="22">
        <v>2.5</v>
      </c>
      <c r="C5" s="22">
        <v>1.5</v>
      </c>
      <c r="D5" s="22">
        <v>3.5</v>
      </c>
      <c r="H5" s="46"/>
      <c r="I5" s="46"/>
      <c r="J5" s="46"/>
      <c r="K5" s="46"/>
      <c r="L5" s="46"/>
      <c r="M5" s="46"/>
    </row>
    <row r="6" spans="1:13">
      <c r="A6" s="21" t="s">
        <v>2</v>
      </c>
      <c r="B6" s="22">
        <v>0.9</v>
      </c>
      <c r="C6" s="22">
        <v>0.2</v>
      </c>
      <c r="D6" s="22">
        <v>1.7</v>
      </c>
      <c r="H6" s="46"/>
      <c r="I6" s="46"/>
      <c r="J6" s="46"/>
      <c r="K6" s="46"/>
      <c r="L6" s="46"/>
      <c r="M6" s="46"/>
    </row>
    <row r="7" spans="1:13">
      <c r="A7" s="21" t="s">
        <v>36</v>
      </c>
      <c r="B7" s="22">
        <f>B4*(B5-B6)</f>
        <v>136.39519559936653</v>
      </c>
      <c r="C7" s="22">
        <f t="shared" ref="C7:D7" si="0">C4*(C5-C6)</f>
        <v>102.22963892455437</v>
      </c>
      <c r="D7" s="22">
        <f t="shared" si="0"/>
        <v>161.37516647607913</v>
      </c>
      <c r="H7" s="46"/>
      <c r="I7" s="46"/>
      <c r="J7" s="46"/>
      <c r="K7" s="46"/>
      <c r="L7" s="46"/>
      <c r="M7" s="46"/>
    </row>
    <row r="8" spans="1:13">
      <c r="A8" s="21" t="s">
        <v>52</v>
      </c>
      <c r="B8" s="22">
        <f>SUM(B7:D7)</f>
        <v>400.000001</v>
      </c>
      <c r="H8" s="46"/>
      <c r="I8" s="46"/>
      <c r="J8" s="46"/>
      <c r="K8" s="46"/>
      <c r="L8" s="46"/>
      <c r="M8" s="46"/>
    </row>
    <row r="9" spans="1:13">
      <c r="B9" s="28"/>
      <c r="H9" s="46"/>
      <c r="I9" s="46"/>
      <c r="J9" s="46"/>
      <c r="K9" s="46"/>
      <c r="L9" s="46"/>
      <c r="M9" s="46"/>
    </row>
    <row r="10" spans="1:13">
      <c r="A10" s="10" t="s">
        <v>53</v>
      </c>
      <c r="H10" s="46"/>
      <c r="I10" s="46"/>
      <c r="J10" s="46"/>
      <c r="K10" s="46"/>
      <c r="L10" s="46"/>
      <c r="M10" s="46"/>
    </row>
    <row r="11" spans="1:13">
      <c r="A11" s="21" t="s">
        <v>54</v>
      </c>
      <c r="B11" s="1" t="s">
        <v>55</v>
      </c>
      <c r="H11" s="46"/>
      <c r="I11" s="46"/>
      <c r="J11" s="46"/>
      <c r="K11" s="46"/>
      <c r="L11" s="46"/>
      <c r="M11" s="46"/>
    </row>
    <row r="12" spans="1:13">
      <c r="A12" s="21" t="s">
        <v>56</v>
      </c>
      <c r="B12" s="1">
        <v>250</v>
      </c>
      <c r="C12" s="1">
        <v>400</v>
      </c>
      <c r="D12" s="1">
        <v>100</v>
      </c>
      <c r="H12" s="46"/>
      <c r="I12" s="46"/>
      <c r="J12" s="46"/>
      <c r="K12" s="46"/>
      <c r="L12" s="46"/>
      <c r="M12" s="46"/>
    </row>
    <row r="13" spans="1:13">
      <c r="H13" s="46"/>
      <c r="I13" s="46"/>
      <c r="J13" s="46"/>
      <c r="K13" s="46"/>
      <c r="L13" s="46"/>
      <c r="M13" s="46"/>
    </row>
    <row r="14" spans="1:13">
      <c r="H14" s="46"/>
      <c r="I14" s="46"/>
      <c r="J14" s="46"/>
      <c r="K14" s="46"/>
      <c r="L14" s="46"/>
      <c r="M14" s="46"/>
    </row>
    <row r="16" spans="1:13">
      <c r="A16" s="10" t="s">
        <v>44</v>
      </c>
    </row>
    <row r="17" spans="1:5">
      <c r="A17" s="21" t="s">
        <v>45</v>
      </c>
      <c r="B17" s="4" t="s">
        <v>46</v>
      </c>
      <c r="C17" s="4" t="s">
        <v>47</v>
      </c>
      <c r="D17" s="4" t="s">
        <v>48</v>
      </c>
      <c r="E17" s="27" t="s">
        <v>49</v>
      </c>
    </row>
    <row r="18" spans="1:5">
      <c r="A18" s="21" t="s">
        <v>50</v>
      </c>
      <c r="B18" s="1">
        <v>50</v>
      </c>
      <c r="C18" s="1">
        <v>50</v>
      </c>
      <c r="D18" s="1">
        <v>50</v>
      </c>
      <c r="E18" s="1">
        <f>SUM(B18:D18)</f>
        <v>150</v>
      </c>
    </row>
    <row r="19" spans="1:5">
      <c r="A19" s="21" t="s">
        <v>51</v>
      </c>
      <c r="B19" s="22">
        <v>2.5</v>
      </c>
      <c r="C19" s="22">
        <v>1.5</v>
      </c>
      <c r="D19" s="22">
        <v>3.5</v>
      </c>
    </row>
    <row r="20" spans="1:5">
      <c r="A20" s="21" t="s">
        <v>2</v>
      </c>
      <c r="B20" s="22">
        <v>0.9</v>
      </c>
      <c r="C20" s="22">
        <v>0.2</v>
      </c>
      <c r="D20" s="22">
        <v>1.7</v>
      </c>
    </row>
    <row r="21" spans="1:5">
      <c r="A21" s="21" t="s">
        <v>36</v>
      </c>
      <c r="B21" s="22">
        <f>B18*(B19-B20)</f>
        <v>80</v>
      </c>
      <c r="C21" s="22">
        <f t="shared" ref="C21:D21" si="1">C18*(C19-C20)</f>
        <v>65</v>
      </c>
      <c r="D21" s="22">
        <f t="shared" si="1"/>
        <v>90</v>
      </c>
    </row>
    <row r="22" spans="1:5">
      <c r="A22" s="21" t="s">
        <v>52</v>
      </c>
      <c r="B22" s="22">
        <f>SUM(B21:D21)</f>
        <v>235</v>
      </c>
    </row>
    <row r="23" spans="1:5">
      <c r="B23" s="28"/>
    </row>
    <row r="24" spans="1:5">
      <c r="A24" s="10" t="s">
        <v>53</v>
      </c>
    </row>
    <row r="25" spans="1:5">
      <c r="A25" s="21" t="s">
        <v>54</v>
      </c>
      <c r="B25" s="1" t="s">
        <v>55</v>
      </c>
    </row>
    <row r="26" spans="1:5">
      <c r="A26" s="21" t="s">
        <v>56</v>
      </c>
      <c r="B26" s="1">
        <v>250</v>
      </c>
      <c r="C26" s="1">
        <v>400</v>
      </c>
      <c r="D26" s="1">
        <v>100</v>
      </c>
    </row>
  </sheetData>
  <mergeCells count="1">
    <mergeCell ref="H3:M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3:C4"/>
  <sheetViews>
    <sheetView workbookViewId="0">
      <selection activeCell="B2" sqref="B2"/>
    </sheetView>
  </sheetViews>
  <sheetFormatPr defaultRowHeight="15"/>
  <sheetData>
    <row r="3" spans="3:3">
      <c r="C3" s="2"/>
    </row>
    <row r="4" spans="3:3">
      <c r="C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Pivot - Daily Costs</vt:lpstr>
      <vt:lpstr>Goal Seek Exercise 1</vt:lpstr>
      <vt:lpstr>Goal Seek Exercise 2</vt:lpstr>
      <vt:lpstr>Scenario Manager Exercise 1</vt:lpstr>
      <vt:lpstr>Scenario Manager Exercise 2</vt:lpstr>
      <vt:lpstr>One Var Data Table Exercise 1</vt:lpstr>
      <vt:lpstr>One Var Data Table Exercise 2</vt:lpstr>
      <vt:lpstr>Two Var Data Table Exercise</vt:lpstr>
      <vt:lpstr>Solver Exercise 1</vt:lpstr>
      <vt:lpstr>Solver Exercise 2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RISHABH NAYAK</cp:lastModifiedBy>
  <dcterms:created xsi:type="dcterms:W3CDTF">2017-04-03T18:37:53Z</dcterms:created>
  <dcterms:modified xsi:type="dcterms:W3CDTF">2019-04-24T17:43:24Z</dcterms:modified>
</cp:coreProperties>
</file>