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bhiarchitha/Documents/Economics/"/>
    </mc:Choice>
  </mc:AlternateContent>
  <xr:revisionPtr revIDLastSave="0" documentId="13_ncr:1_{D6BB9B17-B87C-4743-AD60-FE38317BF1E1}" xr6:coauthVersionLast="47" xr6:coauthVersionMax="47" xr10:uidLastSave="{00000000-0000-0000-0000-000000000000}"/>
  <bookViews>
    <workbookView xWindow="0" yWindow="0" windowWidth="28800" windowHeight="18000" activeTab="3" xr2:uid="{DBD3FA2D-DBC5-4D93-88DC-C6B0166F090B}"/>
  </bookViews>
  <sheets>
    <sheet name="ALT 1" sheetId="1" r:id="rId1"/>
    <sheet name="ALT 2" sheetId="2" r:id="rId2"/>
    <sheet name="ALT 3" sheetId="3" r:id="rId3"/>
    <sheet name="AL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F14" i="4"/>
  <c r="F11" i="4"/>
  <c r="D30" i="2"/>
  <c r="B20" i="3"/>
  <c r="B21" i="3"/>
  <c r="B19" i="3"/>
  <c r="D19" i="3" l="1"/>
  <c r="D20" i="3"/>
  <c r="D21" i="3"/>
  <c r="B22" i="3"/>
  <c r="B23" i="3" s="1"/>
  <c r="B24" i="3" s="1"/>
  <c r="B25" i="3" s="1"/>
  <c r="B26" i="3" s="1"/>
  <c r="B27" i="3" s="1"/>
  <c r="B28" i="3" s="1"/>
  <c r="D19" i="4"/>
  <c r="F12" i="4"/>
  <c r="B22" i="4"/>
  <c r="B23" i="4" s="1"/>
  <c r="D21" i="4"/>
  <c r="D20" i="4"/>
  <c r="B7" i="4"/>
  <c r="B12" i="4" s="1"/>
  <c r="B18" i="4" s="1"/>
  <c r="B5" i="4"/>
  <c r="B7" i="3"/>
  <c r="B5" i="3"/>
  <c r="B12" i="3" s="1"/>
  <c r="B18" i="3" s="1"/>
  <c r="B22" i="2"/>
  <c r="B23" i="2" s="1"/>
  <c r="D21" i="2"/>
  <c r="D20" i="2"/>
  <c r="D19" i="2"/>
  <c r="B7" i="2"/>
  <c r="B12" i="2" s="1"/>
  <c r="B18" i="2" s="1"/>
  <c r="B5" i="2"/>
  <c r="B7" i="1"/>
  <c r="D20" i="1"/>
  <c r="D21" i="1"/>
  <c r="D22" i="1"/>
  <c r="D23" i="1"/>
  <c r="D24" i="1"/>
  <c r="D25" i="1"/>
  <c r="D26" i="1"/>
  <c r="D27" i="1"/>
  <c r="D28" i="1"/>
  <c r="D19" i="1"/>
  <c r="B23" i="1"/>
  <c r="B24" i="1"/>
  <c r="B25" i="1"/>
  <c r="B26" i="1"/>
  <c r="B27" i="1"/>
  <c r="B28" i="1"/>
  <c r="B22" i="1"/>
  <c r="B5" i="1"/>
  <c r="D23" i="4" l="1"/>
  <c r="B24" i="4"/>
  <c r="D18" i="4"/>
  <c r="D22" i="4"/>
  <c r="D18" i="3"/>
  <c r="D23" i="3"/>
  <c r="D22" i="3"/>
  <c r="D23" i="2"/>
  <c r="B24" i="2"/>
  <c r="D18" i="2"/>
  <c r="D22" i="2"/>
  <c r="B12" i="1"/>
  <c r="B18" i="1" s="1"/>
  <c r="B25" i="4" l="1"/>
  <c r="D24" i="4"/>
  <c r="D24" i="3"/>
  <c r="B25" i="2"/>
  <c r="D24" i="2"/>
  <c r="D29" i="1"/>
  <c r="D18" i="1"/>
  <c r="D30" i="1" s="1"/>
  <c r="B26" i="4" l="1"/>
  <c r="D25" i="4"/>
  <c r="D25" i="3"/>
  <c r="D25" i="2"/>
  <c r="B26" i="2"/>
  <c r="B27" i="4" l="1"/>
  <c r="D26" i="4"/>
  <c r="D26" i="3"/>
  <c r="B27" i="2"/>
  <c r="D26" i="2"/>
  <c r="B28" i="4" l="1"/>
  <c r="D28" i="4" s="1"/>
  <c r="D27" i="4"/>
  <c r="D30" i="4" s="1"/>
  <c r="D28" i="3"/>
  <c r="D27" i="3"/>
  <c r="B28" i="2"/>
  <c r="D28" i="2" s="1"/>
  <c r="D27" i="2"/>
  <c r="D29" i="4" l="1"/>
  <c r="D29" i="3"/>
  <c r="D30" i="3"/>
  <c r="D29" i="2"/>
</calcChain>
</file>

<file path=xl/sharedStrings.xml><?xml version="1.0" encoding="utf-8"?>
<sst xmlns="http://schemas.openxmlformats.org/spreadsheetml/2006/main" count="93" uniqueCount="35">
  <si>
    <t xml:space="preserve">squarefoot </t>
  </si>
  <si>
    <t>land</t>
  </si>
  <si>
    <t xml:space="preserve">Civil Engineering Fee </t>
  </si>
  <si>
    <t>Design fee</t>
  </si>
  <si>
    <t xml:space="preserve">Annual benefit </t>
  </si>
  <si>
    <t>https://www.buildingsguide.com/costs/what-does-it-cost-to-build-a-warehouse/#:~:text=How%20much%20does%20it%20cost,center%20costing%20over%20%241M.</t>
  </si>
  <si>
    <t>design fee</t>
  </si>
  <si>
    <t>https://www.prologis.com/what-we-do/resources/best-ways-to-reduce-warehouse-costs#:~:text=Administrative%20and%20management%20expenses%20for,square%20foot%20of%20storage%20space.</t>
  </si>
  <si>
    <t>maintainance and operating cost</t>
  </si>
  <si>
    <t xml:space="preserve">cost that is being saved after constructing a warehouse </t>
  </si>
  <si>
    <t xml:space="preserve"> will increase by 5000 every year after 3 years </t>
  </si>
  <si>
    <t xml:space="preserve">amount we are saving </t>
  </si>
  <si>
    <t>200$ per 600 sq feet</t>
  </si>
  <si>
    <t xml:space="preserve">1 acre land </t>
  </si>
  <si>
    <t xml:space="preserve">renting </t>
  </si>
  <si>
    <t>Warehouse construction</t>
  </si>
  <si>
    <t>Land</t>
  </si>
  <si>
    <t xml:space="preserve">Site Work </t>
  </si>
  <si>
    <t xml:space="preserve">Construction and Resources </t>
  </si>
  <si>
    <t xml:space="preserve">Maintainance and Operating cost </t>
  </si>
  <si>
    <t>Labor cost</t>
  </si>
  <si>
    <t xml:space="preserve">Total cost </t>
  </si>
  <si>
    <t>Year</t>
  </si>
  <si>
    <t>Operating and Maintainance</t>
  </si>
  <si>
    <t xml:space="preserve">Cashflow </t>
  </si>
  <si>
    <t>NPV</t>
  </si>
  <si>
    <t>IRR</t>
  </si>
  <si>
    <t xml:space="preserve">Annual Benefit </t>
  </si>
  <si>
    <t xml:space="preserve">Site work </t>
  </si>
  <si>
    <t>actual benefit of renting a warehouse is 220,000 because we need a space to place our inventory which we are going to use from the external storage places will cost 90,000</t>
  </si>
  <si>
    <t>Llabor cost</t>
  </si>
  <si>
    <t xml:space="preserve">Alternative 1 </t>
  </si>
  <si>
    <t>Alternative 2</t>
  </si>
  <si>
    <t>Alternative 3</t>
  </si>
  <si>
    <t>Alternative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</si>
</sst>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9" formatCode="&quot;$&quot;#,##0"/>
    <numFmt numFmtId="173" formatCode="&quot;$&quot;#,##0;[Red]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169" fontId="0" fillId="0" borderId="0" xfId="0" applyNumberFormat="1"/>
    <xf numFmtId="0" fontId="2" fillId="0" borderId="0" xfId="0" applyFont="1"/>
    <xf numFmtId="0" fontId="0" fillId="0" borderId="1" xfId="0" applyBorder="1"/>
    <xf numFmtId="169" fontId="0" fillId="0" borderId="1" xfId="0" applyNumberFormat="1" applyBorder="1"/>
    <xf numFmtId="0" fontId="3" fillId="0" borderId="1" xfId="0" applyFont="1" applyBorder="1"/>
    <xf numFmtId="3" fontId="1" fillId="2" borderId="0" xfId="0" applyNumberFormat="1" applyFont="1" applyFill="1"/>
    <xf numFmtId="8" fontId="1" fillId="2" borderId="0" xfId="0" applyNumberFormat="1" applyFont="1" applyFill="1"/>
    <xf numFmtId="0" fontId="1" fillId="2" borderId="0" xfId="0" applyFont="1" applyFill="1"/>
    <xf numFmtId="10" fontId="1" fillId="2" borderId="0" xfId="0" applyNumberFormat="1" applyFont="1" applyFill="1"/>
    <xf numFmtId="173" fontId="0" fillId="0" borderId="1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E1D1-09AD-493B-A09E-580E0C0CF08E}">
  <dimension ref="A1:O30"/>
  <sheetViews>
    <sheetView zoomScale="133" zoomScaleNormal="133" workbookViewId="0"/>
  </sheetViews>
  <sheetFormatPr baseColWidth="10" defaultColWidth="31.1640625" defaultRowHeight="15" x14ac:dyDescent="0.2"/>
  <sheetData>
    <row r="1" spans="1:15" x14ac:dyDescent="0.2">
      <c r="A1" s="1">
        <v>30000</v>
      </c>
      <c r="B1" t="s">
        <v>0</v>
      </c>
      <c r="E1" s="1"/>
    </row>
    <row r="2" spans="1:15" x14ac:dyDescent="0.2">
      <c r="A2" t="s">
        <v>16</v>
      </c>
      <c r="B2" t="s">
        <v>13</v>
      </c>
      <c r="G2" s="3">
        <v>0.1</v>
      </c>
    </row>
    <row r="3" spans="1:15" x14ac:dyDescent="0.2">
      <c r="A3" t="s">
        <v>15</v>
      </c>
      <c r="F3" s="2"/>
    </row>
    <row r="4" spans="1:15" x14ac:dyDescent="0.2">
      <c r="A4" t="s">
        <v>2</v>
      </c>
      <c r="B4" s="5">
        <v>30000</v>
      </c>
      <c r="F4" s="3"/>
      <c r="M4" t="s">
        <v>6</v>
      </c>
      <c r="O4" t="s">
        <v>5</v>
      </c>
    </row>
    <row r="5" spans="1:15" x14ac:dyDescent="0.2">
      <c r="A5" t="s">
        <v>17</v>
      </c>
      <c r="B5" s="5">
        <f>4000*2.5</f>
        <v>10000</v>
      </c>
      <c r="M5" t="s">
        <v>8</v>
      </c>
      <c r="O5" t="s">
        <v>7</v>
      </c>
    </row>
    <row r="6" spans="1:15" x14ac:dyDescent="0.2">
      <c r="A6" t="s">
        <v>3</v>
      </c>
      <c r="B6" s="5">
        <v>10000</v>
      </c>
      <c r="D6" s="3">
        <v>0.12</v>
      </c>
    </row>
    <row r="7" spans="1:15" x14ac:dyDescent="0.2">
      <c r="A7" t="s">
        <v>18</v>
      </c>
      <c r="B7" s="5">
        <f>200000</f>
        <v>200000</v>
      </c>
    </row>
    <row r="8" spans="1:15" x14ac:dyDescent="0.2">
      <c r="A8" t="s">
        <v>19</v>
      </c>
      <c r="B8" s="5">
        <v>50000</v>
      </c>
      <c r="C8" t="s">
        <v>10</v>
      </c>
    </row>
    <row r="10" spans="1:15" x14ac:dyDescent="0.2">
      <c r="A10" t="s">
        <v>20</v>
      </c>
      <c r="B10" s="2">
        <v>100000</v>
      </c>
      <c r="C10" s="2"/>
      <c r="F10" t="s">
        <v>11</v>
      </c>
    </row>
    <row r="11" spans="1:15" x14ac:dyDescent="0.2">
      <c r="B11" s="2"/>
    </row>
    <row r="12" spans="1:15" x14ac:dyDescent="0.2">
      <c r="A12" t="s">
        <v>21</v>
      </c>
      <c r="B12" s="2">
        <f>B4+B5+B6+B7+B10</f>
        <v>350000</v>
      </c>
    </row>
    <row r="14" spans="1:15" x14ac:dyDescent="0.2">
      <c r="A14" t="s">
        <v>4</v>
      </c>
      <c r="B14" s="5">
        <v>100000</v>
      </c>
      <c r="C14" t="s">
        <v>9</v>
      </c>
      <c r="F14" t="s">
        <v>12</v>
      </c>
    </row>
    <row r="16" spans="1:15" ht="19" x14ac:dyDescent="0.25">
      <c r="A16" s="6" t="s">
        <v>31</v>
      </c>
    </row>
    <row r="17" spans="1:5" x14ac:dyDescent="0.2">
      <c r="A17" s="9" t="s">
        <v>22</v>
      </c>
      <c r="B17" s="9" t="s">
        <v>23</v>
      </c>
      <c r="C17" s="9" t="s">
        <v>27</v>
      </c>
      <c r="D17" s="9" t="s">
        <v>24</v>
      </c>
    </row>
    <row r="18" spans="1:5" x14ac:dyDescent="0.2">
      <c r="A18" s="7">
        <v>0</v>
      </c>
      <c r="B18" s="14">
        <f>-B12</f>
        <v>-350000</v>
      </c>
      <c r="C18" s="14"/>
      <c r="D18" s="14">
        <f>B18</f>
        <v>-350000</v>
      </c>
    </row>
    <row r="19" spans="1:5" x14ac:dyDescent="0.2">
      <c r="A19" s="7">
        <v>1</v>
      </c>
      <c r="B19" s="8">
        <v>50000</v>
      </c>
      <c r="C19" s="8">
        <v>100000</v>
      </c>
      <c r="D19" s="8">
        <f>C19-B19</f>
        <v>50000</v>
      </c>
      <c r="E19" s="3"/>
    </row>
    <row r="20" spans="1:5" x14ac:dyDescent="0.2">
      <c r="A20" s="7">
        <v>2</v>
      </c>
      <c r="B20" s="8">
        <v>50000</v>
      </c>
      <c r="C20" s="8">
        <v>100000</v>
      </c>
      <c r="D20" s="8">
        <f t="shared" ref="D20:D28" si="0">C20-B20</f>
        <v>50000</v>
      </c>
    </row>
    <row r="21" spans="1:5" x14ac:dyDescent="0.2">
      <c r="A21" s="7">
        <v>3</v>
      </c>
      <c r="B21" s="8">
        <v>50000</v>
      </c>
      <c r="C21" s="8">
        <v>100000</v>
      </c>
      <c r="D21" s="8">
        <f t="shared" si="0"/>
        <v>50000</v>
      </c>
    </row>
    <row r="22" spans="1:5" x14ac:dyDescent="0.2">
      <c r="A22" s="7">
        <v>4</v>
      </c>
      <c r="B22" s="8">
        <f>B21+2000</f>
        <v>52000</v>
      </c>
      <c r="C22" s="8">
        <v>100000</v>
      </c>
      <c r="D22" s="8">
        <f t="shared" si="0"/>
        <v>48000</v>
      </c>
    </row>
    <row r="23" spans="1:5" x14ac:dyDescent="0.2">
      <c r="A23" s="7">
        <v>5</v>
      </c>
      <c r="B23" s="8">
        <f t="shared" ref="B23:B28" si="1">B22+2000</f>
        <v>54000</v>
      </c>
      <c r="C23" s="8">
        <v>100000</v>
      </c>
      <c r="D23" s="8">
        <f t="shared" si="0"/>
        <v>46000</v>
      </c>
    </row>
    <row r="24" spans="1:5" x14ac:dyDescent="0.2">
      <c r="A24" s="7">
        <v>6</v>
      </c>
      <c r="B24" s="8">
        <f t="shared" si="1"/>
        <v>56000</v>
      </c>
      <c r="C24" s="8">
        <v>100000</v>
      </c>
      <c r="D24" s="8">
        <f t="shared" si="0"/>
        <v>44000</v>
      </c>
    </row>
    <row r="25" spans="1:5" x14ac:dyDescent="0.2">
      <c r="A25" s="7">
        <v>7</v>
      </c>
      <c r="B25" s="8">
        <f t="shared" si="1"/>
        <v>58000</v>
      </c>
      <c r="C25" s="8">
        <v>100000</v>
      </c>
      <c r="D25" s="8">
        <f t="shared" si="0"/>
        <v>42000</v>
      </c>
    </row>
    <row r="26" spans="1:5" x14ac:dyDescent="0.2">
      <c r="A26" s="7">
        <v>8</v>
      </c>
      <c r="B26" s="8">
        <f t="shared" si="1"/>
        <v>60000</v>
      </c>
      <c r="C26" s="8">
        <v>100000</v>
      </c>
      <c r="D26" s="8">
        <f t="shared" si="0"/>
        <v>40000</v>
      </c>
    </row>
    <row r="27" spans="1:5" x14ac:dyDescent="0.2">
      <c r="A27" s="7">
        <v>9</v>
      </c>
      <c r="B27" s="8">
        <f t="shared" si="1"/>
        <v>62000</v>
      </c>
      <c r="C27" s="8">
        <v>100000</v>
      </c>
      <c r="D27" s="8">
        <f t="shared" si="0"/>
        <v>38000</v>
      </c>
    </row>
    <row r="28" spans="1:5" x14ac:dyDescent="0.2">
      <c r="A28" s="7">
        <v>10</v>
      </c>
      <c r="B28" s="8">
        <f t="shared" si="1"/>
        <v>64000</v>
      </c>
      <c r="C28" s="8">
        <v>100000</v>
      </c>
      <c r="D28" s="8">
        <f t="shared" si="0"/>
        <v>36000</v>
      </c>
    </row>
    <row r="29" spans="1:5" ht="16" x14ac:dyDescent="0.2">
      <c r="B29" s="4"/>
      <c r="C29" s="10" t="s">
        <v>25</v>
      </c>
      <c r="D29" s="11">
        <f>NPV(D6,B18,D19:D28)</f>
        <v>-80858.884375662805</v>
      </c>
    </row>
    <row r="30" spans="1:5" ht="16" x14ac:dyDescent="0.2">
      <c r="C30" s="12" t="s">
        <v>26</v>
      </c>
      <c r="D30" s="13">
        <f>IRR(D18:D28)</f>
        <v>4.8776793776062588E-2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73DC-AE6B-43CD-B74C-DD42056C29FE}">
  <dimension ref="A1:E30"/>
  <sheetViews>
    <sheetView zoomScale="133" workbookViewId="0"/>
  </sheetViews>
  <sheetFormatPr baseColWidth="10" defaultColWidth="23.6640625" defaultRowHeight="15" x14ac:dyDescent="0.2"/>
  <cols>
    <col min="1" max="1" width="26.6640625" bestFit="1" customWidth="1"/>
  </cols>
  <sheetData>
    <row r="1" spans="1:5" x14ac:dyDescent="0.2">
      <c r="A1" s="1">
        <v>30000</v>
      </c>
      <c r="B1" t="s">
        <v>0</v>
      </c>
      <c r="E1" s="1"/>
    </row>
    <row r="2" spans="1:5" x14ac:dyDescent="0.2">
      <c r="A2" t="s">
        <v>16</v>
      </c>
      <c r="B2" t="s">
        <v>13</v>
      </c>
    </row>
    <row r="3" spans="1:5" x14ac:dyDescent="0.2">
      <c r="A3" t="s">
        <v>15</v>
      </c>
    </row>
    <row r="4" spans="1:5" x14ac:dyDescent="0.2">
      <c r="A4" t="s">
        <v>2</v>
      </c>
      <c r="B4" s="5">
        <v>30000</v>
      </c>
    </row>
    <row r="5" spans="1:5" x14ac:dyDescent="0.2">
      <c r="A5" t="s">
        <v>17</v>
      </c>
      <c r="B5" s="5">
        <f>4000*2.5</f>
        <v>10000</v>
      </c>
    </row>
    <row r="6" spans="1:5" x14ac:dyDescent="0.2">
      <c r="A6" t="s">
        <v>3</v>
      </c>
      <c r="B6" s="5">
        <v>10000</v>
      </c>
      <c r="D6" s="3">
        <v>0.12</v>
      </c>
    </row>
    <row r="7" spans="1:5" x14ac:dyDescent="0.2">
      <c r="A7" t="s">
        <v>18</v>
      </c>
      <c r="B7" s="5">
        <f>200000</f>
        <v>200000</v>
      </c>
    </row>
    <row r="8" spans="1:5" x14ac:dyDescent="0.2">
      <c r="A8" t="s">
        <v>19</v>
      </c>
      <c r="B8" s="5">
        <v>50000</v>
      </c>
      <c r="C8" t="s">
        <v>10</v>
      </c>
    </row>
    <row r="9" spans="1:5" x14ac:dyDescent="0.2">
      <c r="B9" s="5"/>
    </row>
    <row r="10" spans="1:5" x14ac:dyDescent="0.2">
      <c r="A10" t="s">
        <v>20</v>
      </c>
      <c r="B10" s="5">
        <v>75000</v>
      </c>
      <c r="C10" s="2"/>
    </row>
    <row r="11" spans="1:5" x14ac:dyDescent="0.2">
      <c r="B11" s="5"/>
    </row>
    <row r="12" spans="1:5" x14ac:dyDescent="0.2">
      <c r="A12" t="s">
        <v>21</v>
      </c>
      <c r="B12" s="5">
        <f>B4+B5+B6+B7+B10</f>
        <v>325000</v>
      </c>
    </row>
    <row r="13" spans="1:5" x14ac:dyDescent="0.2">
      <c r="B13" s="5"/>
    </row>
    <row r="14" spans="1:5" x14ac:dyDescent="0.2">
      <c r="A14" t="s">
        <v>27</v>
      </c>
      <c r="B14" s="5">
        <v>100000</v>
      </c>
      <c r="C14" t="s">
        <v>9</v>
      </c>
    </row>
    <row r="16" spans="1:5" ht="19" x14ac:dyDescent="0.25">
      <c r="A16" s="6" t="s">
        <v>32</v>
      </c>
    </row>
    <row r="17" spans="1:5" x14ac:dyDescent="0.2">
      <c r="A17" s="9" t="s">
        <v>22</v>
      </c>
      <c r="B17" s="9" t="s">
        <v>23</v>
      </c>
      <c r="C17" s="9" t="s">
        <v>27</v>
      </c>
      <c r="D17" s="9" t="s">
        <v>24</v>
      </c>
    </row>
    <row r="18" spans="1:5" x14ac:dyDescent="0.2">
      <c r="A18" s="7">
        <v>0</v>
      </c>
      <c r="B18" s="14">
        <f>-B12</f>
        <v>-325000</v>
      </c>
      <c r="C18" s="8"/>
      <c r="D18" s="14">
        <f>B18</f>
        <v>-325000</v>
      </c>
    </row>
    <row r="19" spans="1:5" x14ac:dyDescent="0.2">
      <c r="A19" s="7">
        <v>1</v>
      </c>
      <c r="B19" s="8">
        <v>50000</v>
      </c>
      <c r="C19" s="8">
        <v>100000</v>
      </c>
      <c r="D19" s="8">
        <f>C19-B19</f>
        <v>50000</v>
      </c>
      <c r="E19" s="3"/>
    </row>
    <row r="20" spans="1:5" x14ac:dyDescent="0.2">
      <c r="A20" s="7">
        <v>2</v>
      </c>
      <c r="B20" s="8">
        <v>50000</v>
      </c>
      <c r="C20" s="8">
        <v>100000</v>
      </c>
      <c r="D20" s="8">
        <f t="shared" ref="D20:D28" si="0">C20-B20</f>
        <v>50000</v>
      </c>
    </row>
    <row r="21" spans="1:5" x14ac:dyDescent="0.2">
      <c r="A21" s="7">
        <v>3</v>
      </c>
      <c r="B21" s="8">
        <v>50000</v>
      </c>
      <c r="C21" s="8">
        <v>100000</v>
      </c>
      <c r="D21" s="8">
        <f t="shared" si="0"/>
        <v>50000</v>
      </c>
    </row>
    <row r="22" spans="1:5" x14ac:dyDescent="0.2">
      <c r="A22" s="7">
        <v>4</v>
      </c>
      <c r="B22" s="8">
        <f>B21+2000</f>
        <v>52000</v>
      </c>
      <c r="C22" s="8">
        <v>100000</v>
      </c>
      <c r="D22" s="8">
        <f t="shared" si="0"/>
        <v>48000</v>
      </c>
    </row>
    <row r="23" spans="1:5" x14ac:dyDescent="0.2">
      <c r="A23" s="7">
        <v>5</v>
      </c>
      <c r="B23" s="8">
        <f t="shared" ref="B23:B28" si="1">B22+2000</f>
        <v>54000</v>
      </c>
      <c r="C23" s="8">
        <v>100000</v>
      </c>
      <c r="D23" s="8">
        <f t="shared" si="0"/>
        <v>46000</v>
      </c>
    </row>
    <row r="24" spans="1:5" x14ac:dyDescent="0.2">
      <c r="A24" s="7">
        <v>6</v>
      </c>
      <c r="B24" s="8">
        <f t="shared" si="1"/>
        <v>56000</v>
      </c>
      <c r="C24" s="8">
        <v>100000</v>
      </c>
      <c r="D24" s="8">
        <f t="shared" si="0"/>
        <v>44000</v>
      </c>
    </row>
    <row r="25" spans="1:5" x14ac:dyDescent="0.2">
      <c r="A25" s="7">
        <v>7</v>
      </c>
      <c r="B25" s="8">
        <f t="shared" si="1"/>
        <v>58000</v>
      </c>
      <c r="C25" s="8">
        <v>100000</v>
      </c>
      <c r="D25" s="8">
        <f t="shared" si="0"/>
        <v>42000</v>
      </c>
    </row>
    <row r="26" spans="1:5" x14ac:dyDescent="0.2">
      <c r="A26" s="7">
        <v>8</v>
      </c>
      <c r="B26" s="8">
        <f t="shared" si="1"/>
        <v>60000</v>
      </c>
      <c r="C26" s="8">
        <v>100000</v>
      </c>
      <c r="D26" s="8">
        <f t="shared" si="0"/>
        <v>40000</v>
      </c>
    </row>
    <row r="27" spans="1:5" x14ac:dyDescent="0.2">
      <c r="A27" s="7">
        <v>9</v>
      </c>
      <c r="B27" s="8">
        <f t="shared" si="1"/>
        <v>62000</v>
      </c>
      <c r="C27" s="8">
        <v>100000</v>
      </c>
      <c r="D27" s="8">
        <f t="shared" si="0"/>
        <v>38000</v>
      </c>
    </row>
    <row r="28" spans="1:5" x14ac:dyDescent="0.2">
      <c r="A28" s="7">
        <v>10</v>
      </c>
      <c r="B28" s="8">
        <f t="shared" si="1"/>
        <v>64000</v>
      </c>
      <c r="C28" s="8">
        <v>100000</v>
      </c>
      <c r="D28" s="8">
        <f t="shared" si="0"/>
        <v>36000</v>
      </c>
    </row>
    <row r="29" spans="1:5" ht="16" x14ac:dyDescent="0.2">
      <c r="B29" s="4"/>
      <c r="C29" s="10" t="s">
        <v>25</v>
      </c>
      <c r="D29" s="11">
        <f>NPV(D6,B18,D19:D28)</f>
        <v>-58537.455804234269</v>
      </c>
    </row>
    <row r="30" spans="1:5" ht="16" x14ac:dyDescent="0.2">
      <c r="C30" s="12" t="s">
        <v>26</v>
      </c>
      <c r="D30" s="13">
        <f>IRR(D18:D28)</f>
        <v>6.5278486006826286E-2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8C2-E2D5-4275-8946-2AFC4FF23751}">
  <dimension ref="A1:G30"/>
  <sheetViews>
    <sheetView zoomScale="110" zoomScaleNormal="110" workbookViewId="0"/>
  </sheetViews>
  <sheetFormatPr baseColWidth="10" defaultColWidth="22.6640625" defaultRowHeight="15" x14ac:dyDescent="0.2"/>
  <cols>
    <col min="1" max="1" width="26.6640625" bestFit="1" customWidth="1"/>
    <col min="2" max="2" width="23.83203125" bestFit="1" customWidth="1"/>
  </cols>
  <sheetData>
    <row r="1" spans="1:7" x14ac:dyDescent="0.2">
      <c r="A1" s="1">
        <v>30000</v>
      </c>
      <c r="B1" t="s">
        <v>0</v>
      </c>
    </row>
    <row r="2" spans="1:7" x14ac:dyDescent="0.2">
      <c r="A2" t="s">
        <v>16</v>
      </c>
      <c r="B2" t="s">
        <v>13</v>
      </c>
    </row>
    <row r="3" spans="1:7" x14ac:dyDescent="0.2">
      <c r="A3" t="s">
        <v>15</v>
      </c>
    </row>
    <row r="4" spans="1:7" x14ac:dyDescent="0.2">
      <c r="A4" t="s">
        <v>2</v>
      </c>
      <c r="B4" s="5">
        <v>30000</v>
      </c>
    </row>
    <row r="5" spans="1:7" x14ac:dyDescent="0.2">
      <c r="A5" t="s">
        <v>28</v>
      </c>
      <c r="B5" s="5">
        <f>4000*2.5</f>
        <v>10000</v>
      </c>
    </row>
    <row r="6" spans="1:7" x14ac:dyDescent="0.2">
      <c r="A6" t="s">
        <v>3</v>
      </c>
      <c r="B6" s="5">
        <v>10000</v>
      </c>
      <c r="D6" s="3">
        <v>0.12</v>
      </c>
    </row>
    <row r="7" spans="1:7" x14ac:dyDescent="0.2">
      <c r="A7" t="s">
        <v>18</v>
      </c>
      <c r="B7" s="5">
        <f>200000</f>
        <v>200000</v>
      </c>
    </row>
    <row r="8" spans="1:7" x14ac:dyDescent="0.2">
      <c r="A8" t="s">
        <v>19</v>
      </c>
      <c r="B8" s="5">
        <v>50000</v>
      </c>
      <c r="C8" t="s">
        <v>10</v>
      </c>
    </row>
    <row r="9" spans="1:7" x14ac:dyDescent="0.2">
      <c r="B9" s="5"/>
    </row>
    <row r="10" spans="1:7" x14ac:dyDescent="0.2">
      <c r="A10" t="s">
        <v>20</v>
      </c>
      <c r="B10" s="5">
        <v>75000</v>
      </c>
      <c r="C10" s="2"/>
    </row>
    <row r="11" spans="1:7" ht="112" x14ac:dyDescent="0.2">
      <c r="B11" s="5"/>
      <c r="E11" t="s">
        <v>14</v>
      </c>
      <c r="F11" s="5">
        <v>100000</v>
      </c>
      <c r="G11" s="15" t="s">
        <v>29</v>
      </c>
    </row>
    <row r="12" spans="1:7" x14ac:dyDescent="0.2">
      <c r="A12" t="s">
        <v>21</v>
      </c>
      <c r="B12" s="5">
        <f>B4+B5+B6+B7+B10</f>
        <v>325000</v>
      </c>
    </row>
    <row r="13" spans="1:7" x14ac:dyDescent="0.2">
      <c r="B13" s="5"/>
    </row>
    <row r="14" spans="1:7" x14ac:dyDescent="0.2">
      <c r="A14" t="s">
        <v>27</v>
      </c>
      <c r="B14" s="5">
        <v>220000</v>
      </c>
      <c r="C14" t="s">
        <v>9</v>
      </c>
    </row>
    <row r="16" spans="1:7" ht="19" x14ac:dyDescent="0.25">
      <c r="A16" s="6" t="s">
        <v>33</v>
      </c>
    </row>
    <row r="17" spans="1:4" x14ac:dyDescent="0.2">
      <c r="A17" s="9" t="s">
        <v>22</v>
      </c>
      <c r="B17" s="9" t="s">
        <v>23</v>
      </c>
      <c r="C17" s="9" t="s">
        <v>27</v>
      </c>
      <c r="D17" s="9" t="s">
        <v>24</v>
      </c>
    </row>
    <row r="18" spans="1:4" x14ac:dyDescent="0.2">
      <c r="A18" s="7">
        <v>0</v>
      </c>
      <c r="B18" s="14">
        <f>-B12</f>
        <v>-325000</v>
      </c>
      <c r="C18" s="14"/>
      <c r="D18" s="14">
        <f>B18</f>
        <v>-325000</v>
      </c>
    </row>
    <row r="19" spans="1:4" x14ac:dyDescent="0.2">
      <c r="A19" s="7">
        <v>1</v>
      </c>
      <c r="B19" s="8">
        <f>50000+100000</f>
        <v>150000</v>
      </c>
      <c r="C19" s="8">
        <v>220000</v>
      </c>
      <c r="D19" s="8">
        <f>C19-B19</f>
        <v>70000</v>
      </c>
    </row>
    <row r="20" spans="1:4" x14ac:dyDescent="0.2">
      <c r="A20" s="7">
        <v>2</v>
      </c>
      <c r="B20" s="8">
        <f t="shared" ref="B20:B21" si="0">50000+100000</f>
        <v>150000</v>
      </c>
      <c r="C20" s="8">
        <v>220000</v>
      </c>
      <c r="D20" s="8">
        <f t="shared" ref="D20:D28" si="1">C20-B20</f>
        <v>70000</v>
      </c>
    </row>
    <row r="21" spans="1:4" x14ac:dyDescent="0.2">
      <c r="A21" s="7">
        <v>3</v>
      </c>
      <c r="B21" s="8">
        <f t="shared" si="0"/>
        <v>150000</v>
      </c>
      <c r="C21" s="8">
        <v>220000</v>
      </c>
      <c r="D21" s="8">
        <f t="shared" si="1"/>
        <v>70000</v>
      </c>
    </row>
    <row r="22" spans="1:4" x14ac:dyDescent="0.2">
      <c r="A22" s="7">
        <v>4</v>
      </c>
      <c r="B22" s="8">
        <f>B21+2000</f>
        <v>152000</v>
      </c>
      <c r="C22" s="8">
        <v>220000</v>
      </c>
      <c r="D22" s="8">
        <f t="shared" si="1"/>
        <v>68000</v>
      </c>
    </row>
    <row r="23" spans="1:4" x14ac:dyDescent="0.2">
      <c r="A23" s="7">
        <v>5</v>
      </c>
      <c r="B23" s="8">
        <f t="shared" ref="B23:B28" si="2">B22+2000</f>
        <v>154000</v>
      </c>
      <c r="C23" s="8">
        <v>220000</v>
      </c>
      <c r="D23" s="8">
        <f t="shared" si="1"/>
        <v>66000</v>
      </c>
    </row>
    <row r="24" spans="1:4" x14ac:dyDescent="0.2">
      <c r="A24" s="7">
        <v>6</v>
      </c>
      <c r="B24" s="8">
        <f t="shared" si="2"/>
        <v>156000</v>
      </c>
      <c r="C24" s="8">
        <v>220000</v>
      </c>
      <c r="D24" s="8">
        <f t="shared" si="1"/>
        <v>64000</v>
      </c>
    </row>
    <row r="25" spans="1:4" x14ac:dyDescent="0.2">
      <c r="A25" s="7">
        <v>7</v>
      </c>
      <c r="B25" s="8">
        <f t="shared" si="2"/>
        <v>158000</v>
      </c>
      <c r="C25" s="8">
        <v>220000</v>
      </c>
      <c r="D25" s="8">
        <f t="shared" si="1"/>
        <v>62000</v>
      </c>
    </row>
    <row r="26" spans="1:4" x14ac:dyDescent="0.2">
      <c r="A26" s="7">
        <v>8</v>
      </c>
      <c r="B26" s="8">
        <f t="shared" si="2"/>
        <v>160000</v>
      </c>
      <c r="C26" s="8">
        <v>220000</v>
      </c>
      <c r="D26" s="8">
        <f t="shared" si="1"/>
        <v>60000</v>
      </c>
    </row>
    <row r="27" spans="1:4" x14ac:dyDescent="0.2">
      <c r="A27" s="7">
        <v>9</v>
      </c>
      <c r="B27" s="8">
        <f t="shared" si="2"/>
        <v>162000</v>
      </c>
      <c r="C27" s="8">
        <v>220000</v>
      </c>
      <c r="D27" s="8">
        <f t="shared" si="1"/>
        <v>58000</v>
      </c>
    </row>
    <row r="28" spans="1:4" x14ac:dyDescent="0.2">
      <c r="A28" s="7">
        <v>10</v>
      </c>
      <c r="B28" s="8">
        <f t="shared" si="2"/>
        <v>164000</v>
      </c>
      <c r="C28" s="8">
        <v>220000</v>
      </c>
      <c r="D28" s="8">
        <f t="shared" si="1"/>
        <v>56000</v>
      </c>
    </row>
    <row r="29" spans="1:4" ht="16" x14ac:dyDescent="0.2">
      <c r="B29" s="4"/>
      <c r="C29" s="10" t="s">
        <v>25</v>
      </c>
      <c r="D29" s="11">
        <f>NPV(D6,B18,D19:D28)</f>
        <v>42359.383988816844</v>
      </c>
    </row>
    <row r="30" spans="1:4" ht="16" x14ac:dyDescent="0.2">
      <c r="C30" s="12" t="s">
        <v>26</v>
      </c>
      <c r="D30" s="13">
        <f>IRR(D18:D28)</f>
        <v>0.15623764556010222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D68B-9087-41BB-BD48-21DF0D70E680}">
  <dimension ref="A1:F30"/>
  <sheetViews>
    <sheetView tabSelected="1" zoomScale="130" zoomScaleNormal="130" workbookViewId="0"/>
  </sheetViews>
  <sheetFormatPr baseColWidth="10" defaultColWidth="22.6640625" defaultRowHeight="15" x14ac:dyDescent="0.2"/>
  <cols>
    <col min="1" max="1" width="26.6640625" bestFit="1" customWidth="1"/>
    <col min="2" max="2" width="23.83203125" bestFit="1" customWidth="1"/>
  </cols>
  <sheetData>
    <row r="1" spans="1:6" x14ac:dyDescent="0.2">
      <c r="A1" s="1">
        <v>30000</v>
      </c>
      <c r="B1" t="s">
        <v>0</v>
      </c>
    </row>
    <row r="2" spans="1:6" x14ac:dyDescent="0.2">
      <c r="A2" t="s">
        <v>1</v>
      </c>
      <c r="B2" t="s">
        <v>13</v>
      </c>
    </row>
    <row r="3" spans="1:6" x14ac:dyDescent="0.2">
      <c r="A3" t="s">
        <v>15</v>
      </c>
      <c r="B3" s="5"/>
    </row>
    <row r="4" spans="1:6" x14ac:dyDescent="0.2">
      <c r="A4" t="s">
        <v>2</v>
      </c>
      <c r="B4" s="5">
        <v>30000</v>
      </c>
    </row>
    <row r="5" spans="1:6" x14ac:dyDescent="0.2">
      <c r="A5" t="s">
        <v>28</v>
      </c>
      <c r="B5" s="5">
        <f>4000*2.5</f>
        <v>10000</v>
      </c>
    </row>
    <row r="6" spans="1:6" x14ac:dyDescent="0.2">
      <c r="A6" t="s">
        <v>3</v>
      </c>
      <c r="B6" s="5">
        <v>10000</v>
      </c>
      <c r="D6" s="3">
        <v>0.12</v>
      </c>
    </row>
    <row r="7" spans="1:6" x14ac:dyDescent="0.2">
      <c r="A7" t="s">
        <v>18</v>
      </c>
      <c r="B7" s="5">
        <f>200000</f>
        <v>200000</v>
      </c>
    </row>
    <row r="8" spans="1:6" x14ac:dyDescent="0.2">
      <c r="A8" t="s">
        <v>19</v>
      </c>
      <c r="B8" s="5">
        <v>50000</v>
      </c>
      <c r="C8" t="s">
        <v>10</v>
      </c>
    </row>
    <row r="9" spans="1:6" x14ac:dyDescent="0.2">
      <c r="B9" s="5"/>
    </row>
    <row r="10" spans="1:6" x14ac:dyDescent="0.2">
      <c r="A10" t="s">
        <v>30</v>
      </c>
      <c r="B10" s="5">
        <v>75000</v>
      </c>
      <c r="C10" s="2"/>
    </row>
    <row r="11" spans="1:6" x14ac:dyDescent="0.2">
      <c r="B11" s="5"/>
      <c r="E11" t="s">
        <v>14</v>
      </c>
      <c r="F11" s="5">
        <f>220000</f>
        <v>220000</v>
      </c>
    </row>
    <row r="12" spans="1:6" x14ac:dyDescent="0.2">
      <c r="A12" t="s">
        <v>21</v>
      </c>
      <c r="B12" s="5">
        <f>B4+B5+B6+B7+B10</f>
        <v>325000</v>
      </c>
      <c r="F12" s="5">
        <f>F11/2</f>
        <v>110000</v>
      </c>
    </row>
    <row r="13" spans="1:6" x14ac:dyDescent="0.2">
      <c r="B13" s="5"/>
      <c r="F13" s="5">
        <v>50000</v>
      </c>
    </row>
    <row r="14" spans="1:6" x14ac:dyDescent="0.2">
      <c r="A14" t="s">
        <v>27</v>
      </c>
      <c r="B14" s="5">
        <f>F14</f>
        <v>160000</v>
      </c>
      <c r="C14" t="s">
        <v>9</v>
      </c>
      <c r="F14" s="5">
        <f>F12+F13</f>
        <v>160000</v>
      </c>
    </row>
    <row r="16" spans="1:6" ht="19" x14ac:dyDescent="0.25">
      <c r="A16" s="6" t="s">
        <v>34</v>
      </c>
    </row>
    <row r="17" spans="1:4" x14ac:dyDescent="0.2">
      <c r="A17" s="9" t="s">
        <v>22</v>
      </c>
      <c r="B17" s="9" t="s">
        <v>23</v>
      </c>
      <c r="C17" s="9" t="s">
        <v>27</v>
      </c>
      <c r="D17" s="9" t="s">
        <v>24</v>
      </c>
    </row>
    <row r="18" spans="1:4" x14ac:dyDescent="0.2">
      <c r="A18" s="7">
        <v>0</v>
      </c>
      <c r="B18" s="14">
        <f>-B12</f>
        <v>-325000</v>
      </c>
      <c r="C18" s="14"/>
      <c r="D18" s="14">
        <f>B18</f>
        <v>-325000</v>
      </c>
    </row>
    <row r="19" spans="1:4" x14ac:dyDescent="0.2">
      <c r="A19" s="7">
        <v>1</v>
      </c>
      <c r="B19" s="8">
        <v>50000</v>
      </c>
      <c r="C19" s="8">
        <v>160000</v>
      </c>
      <c r="D19" s="8">
        <f>C19-B19</f>
        <v>110000</v>
      </c>
    </row>
    <row r="20" spans="1:4" x14ac:dyDescent="0.2">
      <c r="A20" s="7">
        <v>2</v>
      </c>
      <c r="B20" s="8">
        <v>50000</v>
      </c>
      <c r="C20" s="8">
        <v>160000</v>
      </c>
      <c r="D20" s="8">
        <f t="shared" ref="D20:D28" si="0">C20-B20</f>
        <v>110000</v>
      </c>
    </row>
    <row r="21" spans="1:4" x14ac:dyDescent="0.2">
      <c r="A21" s="7">
        <v>3</v>
      </c>
      <c r="B21" s="8">
        <v>50000</v>
      </c>
      <c r="C21" s="8">
        <v>160000</v>
      </c>
      <c r="D21" s="8">
        <f t="shared" si="0"/>
        <v>110000</v>
      </c>
    </row>
    <row r="22" spans="1:4" x14ac:dyDescent="0.2">
      <c r="A22" s="7">
        <v>4</v>
      </c>
      <c r="B22" s="8">
        <f>B21+2000</f>
        <v>52000</v>
      </c>
      <c r="C22" s="8">
        <v>160000</v>
      </c>
      <c r="D22" s="8">
        <f t="shared" si="0"/>
        <v>108000</v>
      </c>
    </row>
    <row r="23" spans="1:4" x14ac:dyDescent="0.2">
      <c r="A23" s="7">
        <v>5</v>
      </c>
      <c r="B23" s="8">
        <f t="shared" ref="B23:B28" si="1">B22+2000</f>
        <v>54000</v>
      </c>
      <c r="C23" s="8">
        <v>160000</v>
      </c>
      <c r="D23" s="8">
        <f t="shared" si="0"/>
        <v>106000</v>
      </c>
    </row>
    <row r="24" spans="1:4" x14ac:dyDescent="0.2">
      <c r="A24" s="7">
        <v>6</v>
      </c>
      <c r="B24" s="8">
        <f t="shared" si="1"/>
        <v>56000</v>
      </c>
      <c r="C24" s="8">
        <v>160000</v>
      </c>
      <c r="D24" s="8">
        <f t="shared" si="0"/>
        <v>104000</v>
      </c>
    </row>
    <row r="25" spans="1:4" x14ac:dyDescent="0.2">
      <c r="A25" s="7">
        <v>7</v>
      </c>
      <c r="B25" s="8">
        <f t="shared" si="1"/>
        <v>58000</v>
      </c>
      <c r="C25" s="8">
        <v>160000</v>
      </c>
      <c r="D25" s="8">
        <f t="shared" si="0"/>
        <v>102000</v>
      </c>
    </row>
    <row r="26" spans="1:4" x14ac:dyDescent="0.2">
      <c r="A26" s="7">
        <v>8</v>
      </c>
      <c r="B26" s="8">
        <f t="shared" si="1"/>
        <v>60000</v>
      </c>
      <c r="C26" s="8">
        <v>160000</v>
      </c>
      <c r="D26" s="8">
        <f t="shared" si="0"/>
        <v>100000</v>
      </c>
    </row>
    <row r="27" spans="1:4" x14ac:dyDescent="0.2">
      <c r="A27" s="7">
        <v>9</v>
      </c>
      <c r="B27" s="8">
        <f t="shared" si="1"/>
        <v>62000</v>
      </c>
      <c r="C27" s="8">
        <v>160000</v>
      </c>
      <c r="D27" s="8">
        <f t="shared" si="0"/>
        <v>98000</v>
      </c>
    </row>
    <row r="28" spans="1:4" x14ac:dyDescent="0.2">
      <c r="A28" s="7">
        <v>10</v>
      </c>
      <c r="B28" s="8">
        <f t="shared" si="1"/>
        <v>64000</v>
      </c>
      <c r="C28" s="8">
        <v>160000</v>
      </c>
      <c r="D28" s="8">
        <f t="shared" si="0"/>
        <v>96000</v>
      </c>
    </row>
    <row r="29" spans="1:4" ht="16" x14ac:dyDescent="0.2">
      <c r="B29" s="4"/>
      <c r="C29" s="10" t="s">
        <v>25</v>
      </c>
      <c r="D29" s="11">
        <f>NPV(D6,B18,D19:D28)</f>
        <v>244153.06357491901</v>
      </c>
    </row>
    <row r="30" spans="1:4" ht="16" x14ac:dyDescent="0.2">
      <c r="C30" s="12" t="s">
        <v>26</v>
      </c>
      <c r="D30" s="13">
        <f>IRR(D18:D28)</f>
        <v>0.30851258045360064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 1</vt:lpstr>
      <vt:lpstr>ALT 2</vt:lpstr>
      <vt:lpstr>ALT 3</vt:lpstr>
      <vt:lpstr>ALT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 reddy yerramorrusu</dc:creator>
  <cp:lastModifiedBy>Surabhi Architha</cp:lastModifiedBy>
  <dcterms:created xsi:type="dcterms:W3CDTF">2023-04-23T01:59:36Z</dcterms:created>
  <dcterms:modified xsi:type="dcterms:W3CDTF">2023-04-27T07:05:58Z</dcterms:modified>
</cp:coreProperties>
</file>