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Videos\Registration documents\"/>
    </mc:Choice>
  </mc:AlternateContent>
  <xr:revisionPtr revIDLastSave="0" documentId="13_ncr:1_{A794B299-FD33-4CA3-96D0-DFD79FC12E28}" xr6:coauthVersionLast="47" xr6:coauthVersionMax="47" xr10:uidLastSave="{00000000-0000-0000-0000-000000000000}"/>
  <bookViews>
    <workbookView xWindow="-108" yWindow="-108" windowWidth="23256" windowHeight="12456" activeTab="3" xr2:uid="{0BA389E0-F6F9-4736-8426-92409BD6B05C}"/>
  </bookViews>
  <sheets>
    <sheet name="Summary Report" sheetId="17" r:id="rId1"/>
    <sheet name="Region - Amravati Data" sheetId="6" state="hidden" r:id="rId2"/>
    <sheet name="Amravati Datalink" sheetId="8" state="hidden" r:id="rId3"/>
    <sheet name="Region - Amravati" sheetId="24" r:id="rId4"/>
    <sheet name="Region - Nashik" sheetId="28" r:id="rId5"/>
    <sheet name="Region - Nagpur" sheetId="25" r:id="rId6"/>
    <sheet name="Nagpur Datalink" sheetId="27" state="hidden" r:id="rId7"/>
    <sheet name="Region - Konkan Data" sheetId="38" state="hidden" r:id="rId8"/>
    <sheet name="Konkan Datalink" sheetId="39" state="hidden" r:id="rId9"/>
    <sheet name="Region - CS" sheetId="31" r:id="rId10"/>
    <sheet name="Region - Pune" sheetId="34" r:id="rId11"/>
    <sheet name="Region - Konkan" sheetId="37" r:id="rId12"/>
    <sheet name="Region - Nagpur Data" sheetId="26" state="hidden" r:id="rId13"/>
    <sheet name="Region - Pune Data" sheetId="35" state="hidden" r:id="rId14"/>
    <sheet name="Pune Datalink" sheetId="36" state="hidden" r:id="rId15"/>
    <sheet name="Region - CS Data" sheetId="32" state="hidden" r:id="rId16"/>
    <sheet name="Nashik Datalink" sheetId="30" state="hidden" r:id="rId17"/>
    <sheet name="Region - Nashik Data" sheetId="29" state="hidden" r:id="rId18"/>
    <sheet name="CS Datalink" sheetId="33" state="hidden" r:id="rId19"/>
  </sheets>
  <definedNames>
    <definedName name="_xlnm._FilterDatabase" localSheetId="2" hidden="1">'Amravati Datalink'!$B$6:$U$6</definedName>
    <definedName name="_xlnm._FilterDatabase" localSheetId="18" hidden="1">'CS Datalink'!$B$6:$U$6</definedName>
    <definedName name="_xlnm._FilterDatabase" localSheetId="8" hidden="1">'Konkan Datalink'!$B$6:$U$6</definedName>
    <definedName name="_xlnm._FilterDatabase" localSheetId="6" hidden="1">'Nagpur Datalink'!$B$6:$U$6</definedName>
    <definedName name="_xlnm._FilterDatabase" localSheetId="16" hidden="1">'Nashik Datalink'!$B$6:$U$6</definedName>
    <definedName name="_xlnm._FilterDatabase" localSheetId="14" hidden="1">'Pune Datalink'!$B$6:$U$6</definedName>
    <definedName name="_xlnm._FilterDatabase" localSheetId="3" hidden="1">'Region - Amravati'!$A$10:$S$12</definedName>
    <definedName name="_xlnm._FilterDatabase" localSheetId="1" hidden="1">'Region - Amravati Data'!$A$8:$P$10</definedName>
    <definedName name="_xlnm._FilterDatabase" localSheetId="9" hidden="1">'Region - CS'!$A$10:$S$12</definedName>
    <definedName name="_xlnm._FilterDatabase" localSheetId="15" hidden="1">'Region - CS Data'!$A$8:$P$10</definedName>
    <definedName name="_xlnm._FilterDatabase" localSheetId="11" hidden="1">'Region - Konkan'!$A$10:$S$12</definedName>
    <definedName name="_xlnm._FilterDatabase" localSheetId="7" hidden="1">'Region - Konkan Data'!$A$8:$P$10</definedName>
    <definedName name="_xlnm._FilterDatabase" localSheetId="5" hidden="1">'Region - Nagpur'!$A$10:$S$12</definedName>
    <definedName name="_xlnm._FilterDatabase" localSheetId="12" hidden="1">'Region - Nagpur Data'!$A$8:$P$10</definedName>
    <definedName name="_xlnm._FilterDatabase" localSheetId="4" hidden="1">'Region - Nashik'!$A$10:$S$12</definedName>
    <definedName name="_xlnm._FilterDatabase" localSheetId="17" hidden="1">'Region - Nashik Data'!$A$8:$P$10</definedName>
    <definedName name="_xlnm._FilterDatabase" localSheetId="10" hidden="1">'Region - Pune'!$A$10:$S$12</definedName>
    <definedName name="_xlnm._FilterDatabase" localSheetId="13" hidden="1">'Region - Pune Data'!$A$8:$P$10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24" l="1"/>
  <c r="A12" i="24"/>
  <c r="A13" i="24"/>
  <c r="A14" i="24"/>
  <c r="A15" i="24"/>
  <c r="A16" i="24"/>
  <c r="A17" i="24"/>
  <c r="A18" i="24"/>
  <c r="A19" i="24"/>
  <c r="A20" i="24"/>
  <c r="A21" i="24"/>
  <c r="A22" i="28"/>
  <c r="A23" i="28"/>
  <c r="B16" i="30" a="1"/>
  <c r="F16" i="30" s="1"/>
  <c r="F23" i="28" s="1"/>
  <c r="A20" i="28"/>
  <c r="A21" i="28"/>
  <c r="A18" i="34"/>
  <c r="A19" i="34"/>
  <c r="A20" i="31"/>
  <c r="A25" i="25"/>
  <c r="B17" i="27" a="1"/>
  <c r="C17" i="27" s="1"/>
  <c r="C25" i="25" s="1"/>
  <c r="A12" i="31"/>
  <c r="A13" i="31"/>
  <c r="A14" i="31"/>
  <c r="A15" i="31"/>
  <c r="A16" i="31"/>
  <c r="A17" i="31"/>
  <c r="A18" i="31"/>
  <c r="A19" i="31"/>
  <c r="A11" i="31"/>
  <c r="A21" i="25"/>
  <c r="A22" i="25"/>
  <c r="A23" i="25"/>
  <c r="A24" i="25"/>
  <c r="A12" i="25"/>
  <c r="A13" i="25"/>
  <c r="A14" i="25"/>
  <c r="A15" i="25"/>
  <c r="A16" i="25"/>
  <c r="A17" i="25"/>
  <c r="A18" i="25"/>
  <c r="A19" i="25"/>
  <c r="A20" i="25"/>
  <c r="A11" i="25"/>
  <c r="A12" i="34"/>
  <c r="A13" i="34"/>
  <c r="A14" i="34"/>
  <c r="A15" i="34"/>
  <c r="A16" i="34"/>
  <c r="A17" i="34"/>
  <c r="A11" i="34"/>
  <c r="J8" i="28"/>
  <c r="A11" i="28"/>
  <c r="A12" i="37"/>
  <c r="A13" i="37"/>
  <c r="A14" i="37"/>
  <c r="A11" i="37"/>
  <c r="R17" i="27" l="1"/>
  <c r="J17" i="27"/>
  <c r="J25" i="25" s="1"/>
  <c r="B17" i="27"/>
  <c r="B25" i="25" s="1"/>
  <c r="U16" i="30"/>
  <c r="M16" i="30"/>
  <c r="L23" i="28" s="1"/>
  <c r="E16" i="30"/>
  <c r="E23" i="28" s="1"/>
  <c r="Q17" i="27"/>
  <c r="I17" i="27"/>
  <c r="I25" i="25" s="1"/>
  <c r="N17" i="27"/>
  <c r="I16" i="30"/>
  <c r="I23" i="28" s="1"/>
  <c r="U17" i="27"/>
  <c r="M17" i="27"/>
  <c r="L25" i="25" s="1"/>
  <c r="E17" i="27"/>
  <c r="E25" i="25" s="1"/>
  <c r="P16" i="30"/>
  <c r="H16" i="30"/>
  <c r="H23" i="28" s="1"/>
  <c r="T16" i="30"/>
  <c r="L16" i="30"/>
  <c r="M23" i="28" s="1"/>
  <c r="D16" i="30"/>
  <c r="D23" i="28" s="1"/>
  <c r="P17" i="27"/>
  <c r="H17" i="27"/>
  <c r="H25" i="25" s="1"/>
  <c r="S16" i="30"/>
  <c r="K16" i="30"/>
  <c r="K23" i="28" s="1"/>
  <c r="C16" i="30"/>
  <c r="C23" i="28" s="1"/>
  <c r="O17" i="27"/>
  <c r="G17" i="27"/>
  <c r="R16" i="30"/>
  <c r="J16" i="30"/>
  <c r="J23" i="28" s="1"/>
  <c r="B16" i="30"/>
  <c r="B23" i="28" s="1"/>
  <c r="F17" i="27"/>
  <c r="F25" i="25" s="1"/>
  <c r="Q16" i="30"/>
  <c r="T17" i="27"/>
  <c r="L17" i="27"/>
  <c r="M25" i="25" s="1"/>
  <c r="D17" i="27"/>
  <c r="D25" i="25" s="1"/>
  <c r="O16" i="30"/>
  <c r="G16" i="30"/>
  <c r="G23" i="28" s="1"/>
  <c r="S17" i="27"/>
  <c r="K17" i="27"/>
  <c r="K25" i="25" s="1"/>
  <c r="N16" i="30"/>
  <c r="G25" i="25"/>
  <c r="B17" i="8" a="1"/>
  <c r="B5" i="39" a="1"/>
  <c r="B10" i="39" a="1"/>
  <c r="B6" i="33" a="1"/>
  <c r="B12" i="30" a="1"/>
  <c r="B14" i="39" a="1"/>
  <c r="B13" i="39" a="1"/>
  <c r="B3" i="39" a="1"/>
  <c r="B8" i="39" a="1"/>
  <c r="B3" i="30" a="1"/>
  <c r="B6" i="39" a="1"/>
  <c r="B7" i="39" a="1"/>
  <c r="B12" i="39" a="1"/>
  <c r="B11" i="39" a="1"/>
  <c r="B9" i="39" a="1"/>
  <c r="B15" i="39" a="1"/>
  <c r="B4" i="39" a="1"/>
  <c r="M17" i="8" l="1"/>
  <c r="R17" i="8"/>
  <c r="L17" i="8"/>
  <c r="N17" i="8"/>
  <c r="F17" i="8"/>
  <c r="S17" i="8"/>
  <c r="G17" i="8"/>
  <c r="C17" i="8"/>
  <c r="I17" i="8"/>
  <c r="O17" i="8"/>
  <c r="U17" i="8"/>
  <c r="D17" i="8"/>
  <c r="K17" i="8"/>
  <c r="T17" i="8"/>
  <c r="Q17" i="8"/>
  <c r="B17" i="8"/>
  <c r="J17" i="8"/>
  <c r="E17" i="8"/>
  <c r="P17" i="8"/>
  <c r="H17" i="8"/>
  <c r="M6" i="33"/>
  <c r="N6" i="33"/>
  <c r="B6" i="33"/>
  <c r="C6" i="33"/>
  <c r="O6" i="33"/>
  <c r="D6" i="33"/>
  <c r="P6" i="33"/>
  <c r="E6" i="33"/>
  <c r="Q6" i="33"/>
  <c r="F6" i="33"/>
  <c r="R6" i="33"/>
  <c r="G6" i="33"/>
  <c r="S6" i="33"/>
  <c r="H6" i="33"/>
  <c r="T6" i="33"/>
  <c r="I6" i="33"/>
  <c r="U6" i="33"/>
  <c r="J6" i="33"/>
  <c r="K6" i="33"/>
  <c r="L6" i="33"/>
  <c r="M12" i="30"/>
  <c r="Q12" i="30"/>
  <c r="R12" i="30"/>
  <c r="L12" i="30"/>
  <c r="B12" i="30"/>
  <c r="N12" i="30"/>
  <c r="P12" i="30"/>
  <c r="G12" i="30"/>
  <c r="H12" i="30"/>
  <c r="T12" i="30"/>
  <c r="J12" i="30"/>
  <c r="C12" i="30"/>
  <c r="O12" i="30"/>
  <c r="D12" i="30"/>
  <c r="E12" i="30"/>
  <c r="F12" i="30"/>
  <c r="S12" i="30"/>
  <c r="I12" i="30"/>
  <c r="U12" i="30"/>
  <c r="K12" i="30"/>
  <c r="K8" i="39"/>
  <c r="R8" i="39"/>
  <c r="J8" i="39"/>
  <c r="S8" i="39"/>
  <c r="U8" i="39"/>
  <c r="I8" i="39"/>
  <c r="G8" i="39"/>
  <c r="E8" i="39"/>
  <c r="T8" i="39"/>
  <c r="H8" i="39"/>
  <c r="F8" i="39"/>
  <c r="Q8" i="39"/>
  <c r="O8" i="39"/>
  <c r="N8" i="39"/>
  <c r="M8" i="39"/>
  <c r="P8" i="39"/>
  <c r="L8" i="39"/>
  <c r="D8" i="39"/>
  <c r="C8" i="39"/>
  <c r="B8" i="39"/>
  <c r="T11" i="39"/>
  <c r="H11" i="39"/>
  <c r="C11" i="39"/>
  <c r="S11" i="39"/>
  <c r="G11" i="39"/>
  <c r="R11" i="39"/>
  <c r="F11" i="39"/>
  <c r="P11" i="39"/>
  <c r="D11" i="39"/>
  <c r="Q11" i="39"/>
  <c r="E11" i="39"/>
  <c r="O11" i="39"/>
  <c r="N11" i="39"/>
  <c r="B11" i="39"/>
  <c r="K11" i="39"/>
  <c r="L11" i="39"/>
  <c r="J11" i="39"/>
  <c r="I11" i="39"/>
  <c r="U11" i="39"/>
  <c r="M11" i="39"/>
  <c r="T7" i="39"/>
  <c r="H7" i="39"/>
  <c r="O7" i="39"/>
  <c r="S7" i="39"/>
  <c r="G7" i="39"/>
  <c r="R7" i="39"/>
  <c r="F7" i="39"/>
  <c r="P7" i="39"/>
  <c r="D7" i="39"/>
  <c r="Q7" i="39"/>
  <c r="E7" i="39"/>
  <c r="C7" i="39"/>
  <c r="N7" i="39"/>
  <c r="B7" i="39"/>
  <c r="J7" i="39"/>
  <c r="I7" i="39"/>
  <c r="M7" i="39"/>
  <c r="L7" i="39"/>
  <c r="K7" i="39"/>
  <c r="U7" i="39"/>
  <c r="K12" i="39"/>
  <c r="R12" i="39"/>
  <c r="F12" i="39"/>
  <c r="J12" i="39"/>
  <c r="U12" i="39"/>
  <c r="I12" i="39"/>
  <c r="S12" i="39"/>
  <c r="G12" i="39"/>
  <c r="T12" i="39"/>
  <c r="H12" i="39"/>
  <c r="Q12" i="39"/>
  <c r="E12" i="39"/>
  <c r="P12" i="39"/>
  <c r="O12" i="39"/>
  <c r="N12" i="39"/>
  <c r="L12" i="39"/>
  <c r="D12" i="39"/>
  <c r="B12" i="39"/>
  <c r="M12" i="39"/>
  <c r="C12" i="39"/>
  <c r="K4" i="39"/>
  <c r="K12" i="37" s="1"/>
  <c r="R4" i="39"/>
  <c r="J4" i="39"/>
  <c r="J12" i="37" s="1"/>
  <c r="E4" i="39"/>
  <c r="E12" i="37" s="1"/>
  <c r="U4" i="39"/>
  <c r="I4" i="39"/>
  <c r="I12" i="37" s="1"/>
  <c r="S4" i="39"/>
  <c r="G4" i="39"/>
  <c r="T4" i="39"/>
  <c r="H4" i="39"/>
  <c r="H12" i="37" s="1"/>
  <c r="F4" i="39"/>
  <c r="F12" i="37" s="1"/>
  <c r="Q4" i="39"/>
  <c r="N4" i="39"/>
  <c r="M4" i="39"/>
  <c r="L12" i="37" s="1"/>
  <c r="C4" i="39"/>
  <c r="C12" i="37" s="1"/>
  <c r="O4" i="39"/>
  <c r="L4" i="39"/>
  <c r="M12" i="37" s="1"/>
  <c r="D4" i="39"/>
  <c r="D12" i="37" s="1"/>
  <c r="P4" i="39"/>
  <c r="B4" i="39"/>
  <c r="B12" i="37" s="1"/>
  <c r="T3" i="39"/>
  <c r="H3" i="39"/>
  <c r="H11" i="37" s="1"/>
  <c r="O3" i="39"/>
  <c r="S3" i="39"/>
  <c r="G3" i="39"/>
  <c r="P3" i="39"/>
  <c r="R3" i="39"/>
  <c r="F3" i="39"/>
  <c r="F11" i="37" s="1"/>
  <c r="D3" i="39"/>
  <c r="D11" i="37" s="1"/>
  <c r="B3" i="39"/>
  <c r="B11" i="37" s="1"/>
  <c r="Q3" i="39"/>
  <c r="E3" i="39"/>
  <c r="E11" i="37" s="1"/>
  <c r="C3" i="39"/>
  <c r="C11" i="37" s="1"/>
  <c r="N3" i="39"/>
  <c r="I3" i="39"/>
  <c r="I11" i="37" s="1"/>
  <c r="U3" i="39"/>
  <c r="L3" i="39"/>
  <c r="K3" i="39"/>
  <c r="K11" i="37" s="1"/>
  <c r="M3" i="39"/>
  <c r="J3" i="39"/>
  <c r="J11" i="37" s="1"/>
  <c r="T15" i="39"/>
  <c r="H15" i="39"/>
  <c r="C15" i="39"/>
  <c r="S15" i="39"/>
  <c r="G15" i="39"/>
  <c r="P15" i="39"/>
  <c r="R15" i="39"/>
  <c r="F15" i="39"/>
  <c r="N15" i="39"/>
  <c r="Q15" i="39"/>
  <c r="E15" i="39"/>
  <c r="D15" i="39"/>
  <c r="O15" i="39"/>
  <c r="B15" i="39"/>
  <c r="M15" i="39"/>
  <c r="U15" i="39"/>
  <c r="L15" i="39"/>
  <c r="K15" i="39"/>
  <c r="J15" i="39"/>
  <c r="I15" i="39"/>
  <c r="Q10" i="39"/>
  <c r="E10" i="39"/>
  <c r="P10" i="39"/>
  <c r="D10" i="39"/>
  <c r="O10" i="39"/>
  <c r="C10" i="39"/>
  <c r="M10" i="39"/>
  <c r="N10" i="39"/>
  <c r="B10" i="39"/>
  <c r="L10" i="39"/>
  <c r="K10" i="39"/>
  <c r="F10" i="39"/>
  <c r="U10" i="39"/>
  <c r="R10" i="39"/>
  <c r="J10" i="39"/>
  <c r="T10" i="39"/>
  <c r="S10" i="39"/>
  <c r="H10" i="39"/>
  <c r="I10" i="39"/>
  <c r="G10" i="39"/>
  <c r="N5" i="39"/>
  <c r="B5" i="39"/>
  <c r="B13" i="37" s="1"/>
  <c r="M5" i="39"/>
  <c r="L13" i="37" s="1"/>
  <c r="J5" i="39"/>
  <c r="J13" i="37" s="1"/>
  <c r="I5" i="39"/>
  <c r="I13" i="37" s="1"/>
  <c r="L5" i="39"/>
  <c r="M13" i="37" s="1"/>
  <c r="H5" i="39"/>
  <c r="H13" i="37" s="1"/>
  <c r="K5" i="39"/>
  <c r="K13" i="37" s="1"/>
  <c r="U5" i="39"/>
  <c r="T5" i="39"/>
  <c r="S5" i="39"/>
  <c r="R5" i="39"/>
  <c r="Q5" i="39"/>
  <c r="G5" i="39"/>
  <c r="E5" i="39"/>
  <c r="E13" i="37" s="1"/>
  <c r="C5" i="39"/>
  <c r="C13" i="37" s="1"/>
  <c r="P5" i="39"/>
  <c r="O5" i="39"/>
  <c r="F5" i="39"/>
  <c r="F13" i="37" s="1"/>
  <c r="D5" i="39"/>
  <c r="D13" i="37" s="1"/>
  <c r="N9" i="39"/>
  <c r="B9" i="39"/>
  <c r="U9" i="39"/>
  <c r="M9" i="39"/>
  <c r="L9" i="39"/>
  <c r="J9" i="39"/>
  <c r="K9" i="39"/>
  <c r="I9" i="39"/>
  <c r="T9" i="39"/>
  <c r="H9" i="39"/>
  <c r="S9" i="39"/>
  <c r="P9" i="39"/>
  <c r="O9" i="39"/>
  <c r="G9" i="39"/>
  <c r="F9" i="39"/>
  <c r="D9" i="39"/>
  <c r="C9" i="39"/>
  <c r="R9" i="39"/>
  <c r="Q9" i="39"/>
  <c r="E9" i="39"/>
  <c r="N13" i="39"/>
  <c r="B13" i="39"/>
  <c r="M13" i="39"/>
  <c r="L13" i="39"/>
  <c r="J13" i="39"/>
  <c r="U13" i="39"/>
  <c r="K13" i="39"/>
  <c r="I13" i="39"/>
  <c r="T13" i="39"/>
  <c r="H13" i="39"/>
  <c r="E13" i="39"/>
  <c r="Q13" i="39"/>
  <c r="O13" i="39"/>
  <c r="D13" i="39"/>
  <c r="C13" i="39"/>
  <c r="S13" i="39"/>
  <c r="R13" i="39"/>
  <c r="P13" i="39"/>
  <c r="F13" i="39"/>
  <c r="G13" i="39"/>
  <c r="Q6" i="39"/>
  <c r="E6" i="39"/>
  <c r="E14" i="37" s="1"/>
  <c r="L6" i="39"/>
  <c r="M14" i="37" s="1"/>
  <c r="P6" i="39"/>
  <c r="D6" i="39"/>
  <c r="D14" i="37" s="1"/>
  <c r="O6" i="39"/>
  <c r="C6" i="39"/>
  <c r="C14" i="37" s="1"/>
  <c r="M6" i="39"/>
  <c r="L14" i="37" s="1"/>
  <c r="N6" i="39"/>
  <c r="B6" i="39"/>
  <c r="B14" i="37" s="1"/>
  <c r="K6" i="39"/>
  <c r="K14" i="37" s="1"/>
  <c r="T6" i="39"/>
  <c r="R6" i="39"/>
  <c r="J6" i="39"/>
  <c r="J14" i="37" s="1"/>
  <c r="H6" i="39"/>
  <c r="H14" i="37" s="1"/>
  <c r="I6" i="39"/>
  <c r="I14" i="37" s="1"/>
  <c r="G6" i="39"/>
  <c r="U6" i="39"/>
  <c r="S6" i="39"/>
  <c r="F6" i="39"/>
  <c r="F14" i="37" s="1"/>
  <c r="Q14" i="39"/>
  <c r="E14" i="39"/>
  <c r="P14" i="39"/>
  <c r="D14" i="39"/>
  <c r="L14" i="39"/>
  <c r="K14" i="39"/>
  <c r="O14" i="39"/>
  <c r="C14" i="39"/>
  <c r="M14" i="39"/>
  <c r="N14" i="39"/>
  <c r="B14" i="39"/>
  <c r="G14" i="39"/>
  <c r="F14" i="39"/>
  <c r="U14" i="39"/>
  <c r="J14" i="39"/>
  <c r="T14" i="39"/>
  <c r="S14" i="39"/>
  <c r="I14" i="39"/>
  <c r="H14" i="39"/>
  <c r="R14" i="39"/>
  <c r="M3" i="30"/>
  <c r="B3" i="30"/>
  <c r="N3" i="30"/>
  <c r="C3" i="30"/>
  <c r="O3" i="30"/>
  <c r="D3" i="30"/>
  <c r="P3" i="30"/>
  <c r="E3" i="30"/>
  <c r="Q3" i="30"/>
  <c r="F3" i="30"/>
  <c r="R3" i="30"/>
  <c r="G3" i="30"/>
  <c r="S3" i="30"/>
  <c r="H3" i="30"/>
  <c r="T3" i="30"/>
  <c r="I3" i="30"/>
  <c r="U3" i="30"/>
  <c r="J3" i="30"/>
  <c r="K3" i="30"/>
  <c r="L3" i="30"/>
  <c r="G8" i="37" l="1"/>
  <c r="G12" i="37"/>
  <c r="G11" i="37"/>
  <c r="L11" i="37"/>
  <c r="K8" i="37"/>
  <c r="M11" i="37"/>
  <c r="H8" i="37"/>
  <c r="I8" i="37"/>
  <c r="G14" i="37"/>
  <c r="G13" i="37"/>
  <c r="A16" i="28" l="1"/>
  <c r="A17" i="28"/>
  <c r="A18" i="28"/>
  <c r="A19" i="28"/>
  <c r="B19" i="28"/>
  <c r="C19" i="28"/>
  <c r="D19" i="28"/>
  <c r="E19" i="28"/>
  <c r="F19" i="28"/>
  <c r="G19" i="28"/>
  <c r="H19" i="28"/>
  <c r="I19" i="28"/>
  <c r="J19" i="28"/>
  <c r="K19" i="28"/>
  <c r="L19" i="28"/>
  <c r="M19" i="28"/>
  <c r="A15" i="28"/>
  <c r="A14" i="28"/>
  <c r="A13" i="28"/>
  <c r="A12" i="28"/>
  <c r="B8" i="30" a="1"/>
  <c r="B8" i="33" a="1"/>
  <c r="B15" i="33" a="1"/>
  <c r="B15" i="8" a="1"/>
  <c r="B9" i="30" a="1"/>
  <c r="B14" i="30" a="1"/>
  <c r="B3" i="27" a="1"/>
  <c r="B13" i="27" a="1"/>
  <c r="B14" i="36" a="1"/>
  <c r="B4" i="8" a="1"/>
  <c r="B3" i="8" a="1"/>
  <c r="B9" i="8" a="1"/>
  <c r="B12" i="27" a="1"/>
  <c r="B16" i="27" a="1"/>
  <c r="B7" i="33" a="1"/>
  <c r="B4" i="30" a="1"/>
  <c r="B3" i="33" a="1"/>
  <c r="B10" i="8" a="1"/>
  <c r="B10" i="36" a="1"/>
  <c r="B6" i="8" a="1"/>
  <c r="B8" i="27" a="1"/>
  <c r="B5" i="36" a="1"/>
  <c r="B8" i="8" a="1"/>
  <c r="B7" i="8" a="1"/>
  <c r="B5" i="27" a="1"/>
  <c r="B11" i="36" a="1"/>
  <c r="B14" i="27" a="1"/>
  <c r="B11" i="27" a="1"/>
  <c r="B13" i="36" a="1"/>
  <c r="B15" i="36" a="1"/>
  <c r="B3" i="36" a="1"/>
  <c r="B7" i="36" a="1"/>
  <c r="B11" i="8" a="1"/>
  <c r="B13" i="30" a="1"/>
  <c r="B8" i="36" a="1"/>
  <c r="B11" i="33" a="1"/>
  <c r="B4" i="36" a="1"/>
  <c r="B7" i="27" a="1"/>
  <c r="B12" i="8" a="1"/>
  <c r="B15" i="27" a="1"/>
  <c r="B10" i="27" a="1"/>
  <c r="B4" i="33" a="1"/>
  <c r="B13" i="8" a="1"/>
  <c r="B15" i="30" a="1"/>
  <c r="B9" i="27" a="1"/>
  <c r="B5" i="8" a="1"/>
  <c r="B5" i="30" a="1"/>
  <c r="B10" i="30" a="1"/>
  <c r="B10" i="33" a="1"/>
  <c r="B4" i="27" a="1"/>
  <c r="B13" i="33" a="1"/>
  <c r="B9" i="36" a="1"/>
  <c r="B14" i="33" a="1"/>
  <c r="B6" i="36" a="1"/>
  <c r="B6" i="27" a="1"/>
  <c r="B6" i="30" a="1"/>
  <c r="B16" i="8" a="1"/>
  <c r="B7" i="30" a="1"/>
  <c r="B14" i="8" a="1"/>
  <c r="B12" i="33" a="1"/>
  <c r="B9" i="33" a="1"/>
  <c r="B11" i="30" a="1"/>
  <c r="B12" i="36" a="1"/>
  <c r="B5" i="33" a="1"/>
  <c r="M16" i="27" l="1"/>
  <c r="L24" i="25" s="1"/>
  <c r="B16" i="27"/>
  <c r="B24" i="25" s="1"/>
  <c r="N16" i="27"/>
  <c r="C16" i="27"/>
  <c r="C24" i="25" s="1"/>
  <c r="O16" i="27"/>
  <c r="L16" i="27"/>
  <c r="M24" i="25" s="1"/>
  <c r="D16" i="27"/>
  <c r="D24" i="25" s="1"/>
  <c r="P16" i="27"/>
  <c r="K16" i="27"/>
  <c r="K24" i="25" s="1"/>
  <c r="E16" i="27"/>
  <c r="E24" i="25" s="1"/>
  <c r="Q16" i="27"/>
  <c r="F16" i="27"/>
  <c r="F24" i="25" s="1"/>
  <c r="R16" i="27"/>
  <c r="G16" i="27"/>
  <c r="S16" i="27"/>
  <c r="H16" i="27"/>
  <c r="H24" i="25" s="1"/>
  <c r="T16" i="27"/>
  <c r="I16" i="27"/>
  <c r="I24" i="25" s="1"/>
  <c r="U16" i="27"/>
  <c r="J16" i="27"/>
  <c r="J24" i="25" s="1"/>
  <c r="M16" i="8"/>
  <c r="L21" i="24" s="1"/>
  <c r="B16" i="8"/>
  <c r="B21" i="24" s="1"/>
  <c r="N16" i="8"/>
  <c r="C16" i="8"/>
  <c r="C21" i="24" s="1"/>
  <c r="O16" i="8"/>
  <c r="D16" i="8"/>
  <c r="D21" i="24" s="1"/>
  <c r="P16" i="8"/>
  <c r="E16" i="8"/>
  <c r="E21" i="24" s="1"/>
  <c r="Q16" i="8"/>
  <c r="F16" i="8"/>
  <c r="F21" i="24" s="1"/>
  <c r="R16" i="8"/>
  <c r="G16" i="8"/>
  <c r="G21" i="24" s="1"/>
  <c r="S16" i="8"/>
  <c r="H16" i="8"/>
  <c r="H21" i="24" s="1"/>
  <c r="T16" i="8"/>
  <c r="K16" i="8"/>
  <c r="K21" i="24" s="1"/>
  <c r="I16" i="8"/>
  <c r="I21" i="24" s="1"/>
  <c r="U16" i="8"/>
  <c r="J16" i="8"/>
  <c r="J21" i="24" s="1"/>
  <c r="L16" i="8"/>
  <c r="M21" i="24" s="1"/>
  <c r="S11" i="36"/>
  <c r="G11" i="36"/>
  <c r="R11" i="36"/>
  <c r="F11" i="36"/>
  <c r="F19" i="34" s="1"/>
  <c r="Q11" i="36"/>
  <c r="E11" i="36"/>
  <c r="E19" i="34" s="1"/>
  <c r="P11" i="36"/>
  <c r="D11" i="36"/>
  <c r="D19" i="34" s="1"/>
  <c r="O11" i="36"/>
  <c r="C11" i="36"/>
  <c r="C19" i="34" s="1"/>
  <c r="U11" i="36"/>
  <c r="T11" i="36"/>
  <c r="N11" i="36"/>
  <c r="M11" i="36"/>
  <c r="L19" i="34" s="1"/>
  <c r="L11" i="36"/>
  <c r="M19" i="34" s="1"/>
  <c r="K11" i="36"/>
  <c r="K19" i="34" s="1"/>
  <c r="J11" i="36"/>
  <c r="J19" i="34" s="1"/>
  <c r="I11" i="36"/>
  <c r="I19" i="34" s="1"/>
  <c r="H11" i="36"/>
  <c r="H19" i="34" s="1"/>
  <c r="B11" i="36"/>
  <c r="B19" i="34" s="1"/>
  <c r="S15" i="36"/>
  <c r="G15" i="36"/>
  <c r="R15" i="36"/>
  <c r="F15" i="36"/>
  <c r="Q15" i="36"/>
  <c r="E15" i="36"/>
  <c r="O15" i="36"/>
  <c r="C15" i="36"/>
  <c r="P15" i="36"/>
  <c r="D15" i="36"/>
  <c r="U15" i="36"/>
  <c r="T15" i="36"/>
  <c r="N15" i="36"/>
  <c r="M15" i="36"/>
  <c r="L15" i="36"/>
  <c r="K15" i="36"/>
  <c r="J15" i="36"/>
  <c r="I15" i="36"/>
  <c r="H15" i="36"/>
  <c r="B15" i="36"/>
  <c r="J4" i="36"/>
  <c r="J12" i="34" s="1"/>
  <c r="U4" i="36"/>
  <c r="I4" i="36"/>
  <c r="I12" i="34" s="1"/>
  <c r="T4" i="36"/>
  <c r="H4" i="36"/>
  <c r="H12" i="34" s="1"/>
  <c r="R4" i="36"/>
  <c r="F4" i="36"/>
  <c r="F12" i="34" s="1"/>
  <c r="S4" i="36"/>
  <c r="G4" i="36"/>
  <c r="C4" i="36"/>
  <c r="C12" i="34" s="1"/>
  <c r="B4" i="36"/>
  <c r="B12" i="34" s="1"/>
  <c r="Q4" i="36"/>
  <c r="P4" i="36"/>
  <c r="O4" i="36"/>
  <c r="N4" i="36"/>
  <c r="M4" i="36"/>
  <c r="L12" i="34" s="1"/>
  <c r="L4" i="36"/>
  <c r="M12" i="34" s="1"/>
  <c r="K4" i="36"/>
  <c r="K12" i="34" s="1"/>
  <c r="E4" i="36"/>
  <c r="E12" i="34" s="1"/>
  <c r="D4" i="36"/>
  <c r="D12" i="34" s="1"/>
  <c r="S3" i="36"/>
  <c r="G3" i="36"/>
  <c r="R3" i="36"/>
  <c r="F3" i="36"/>
  <c r="F11" i="34" s="1"/>
  <c r="Q3" i="36"/>
  <c r="E3" i="36"/>
  <c r="E11" i="34" s="1"/>
  <c r="O3" i="36"/>
  <c r="C3" i="36"/>
  <c r="C11" i="34" s="1"/>
  <c r="P3" i="36"/>
  <c r="D3" i="36"/>
  <c r="D11" i="34" s="1"/>
  <c r="B3" i="36"/>
  <c r="B11" i="34" s="1"/>
  <c r="U3" i="36"/>
  <c r="T3" i="36"/>
  <c r="N3" i="36"/>
  <c r="M3" i="36"/>
  <c r="L3" i="36"/>
  <c r="M11" i="34" s="1"/>
  <c r="H3" i="36"/>
  <c r="H11" i="34" s="1"/>
  <c r="K3" i="36"/>
  <c r="K11" i="34" s="1"/>
  <c r="J3" i="36"/>
  <c r="J11" i="34" s="1"/>
  <c r="I3" i="36"/>
  <c r="I11" i="34" s="1"/>
  <c r="J8" i="36"/>
  <c r="J16" i="34" s="1"/>
  <c r="U8" i="36"/>
  <c r="I8" i="36"/>
  <c r="I16" i="34" s="1"/>
  <c r="T8" i="36"/>
  <c r="H8" i="36"/>
  <c r="H16" i="34" s="1"/>
  <c r="R8" i="36"/>
  <c r="F8" i="36"/>
  <c r="F16" i="34" s="1"/>
  <c r="S8" i="36"/>
  <c r="G8" i="36"/>
  <c r="B8" i="36"/>
  <c r="B16" i="34" s="1"/>
  <c r="Q8" i="36"/>
  <c r="P8" i="36"/>
  <c r="O8" i="36"/>
  <c r="N8" i="36"/>
  <c r="M8" i="36"/>
  <c r="L16" i="34" s="1"/>
  <c r="L8" i="36"/>
  <c r="M16" i="34" s="1"/>
  <c r="K8" i="36"/>
  <c r="K16" i="34" s="1"/>
  <c r="E8" i="36"/>
  <c r="E16" i="34" s="1"/>
  <c r="D8" i="36"/>
  <c r="D16" i="34" s="1"/>
  <c r="C8" i="36"/>
  <c r="C16" i="34" s="1"/>
  <c r="S7" i="36"/>
  <c r="G7" i="36"/>
  <c r="R7" i="36"/>
  <c r="F7" i="36"/>
  <c r="F15" i="34" s="1"/>
  <c r="Q7" i="36"/>
  <c r="E7" i="36"/>
  <c r="E15" i="34" s="1"/>
  <c r="O7" i="36"/>
  <c r="C7" i="36"/>
  <c r="C15" i="34" s="1"/>
  <c r="P7" i="36"/>
  <c r="D7" i="36"/>
  <c r="D15" i="34" s="1"/>
  <c r="U7" i="36"/>
  <c r="T7" i="36"/>
  <c r="N7" i="36"/>
  <c r="M7" i="36"/>
  <c r="L15" i="34" s="1"/>
  <c r="L7" i="36"/>
  <c r="M15" i="34" s="1"/>
  <c r="K7" i="36"/>
  <c r="K15" i="34" s="1"/>
  <c r="J7" i="36"/>
  <c r="J15" i="34" s="1"/>
  <c r="I7" i="36"/>
  <c r="I15" i="34" s="1"/>
  <c r="H7" i="36"/>
  <c r="H15" i="34" s="1"/>
  <c r="B7" i="36"/>
  <c r="B15" i="34" s="1"/>
  <c r="J12" i="36"/>
  <c r="U12" i="36"/>
  <c r="I12" i="36"/>
  <c r="T12" i="36"/>
  <c r="H12" i="36"/>
  <c r="S12" i="36"/>
  <c r="R12" i="36"/>
  <c r="F12" i="36"/>
  <c r="G12" i="36"/>
  <c r="Q12" i="36"/>
  <c r="P12" i="36"/>
  <c r="O12" i="36"/>
  <c r="N12" i="36"/>
  <c r="M12" i="36"/>
  <c r="L12" i="36"/>
  <c r="K12" i="36"/>
  <c r="E12" i="36"/>
  <c r="D12" i="36"/>
  <c r="C12" i="36"/>
  <c r="B12" i="36"/>
  <c r="P6" i="36"/>
  <c r="D6" i="36"/>
  <c r="D14" i="34" s="1"/>
  <c r="O6" i="36"/>
  <c r="C6" i="36"/>
  <c r="C14" i="34" s="1"/>
  <c r="N6" i="36"/>
  <c r="B6" i="36"/>
  <c r="B14" i="34" s="1"/>
  <c r="L6" i="36"/>
  <c r="M14" i="34" s="1"/>
  <c r="M6" i="36"/>
  <c r="L14" i="34" s="1"/>
  <c r="E6" i="36"/>
  <c r="E14" i="34" s="1"/>
  <c r="U6" i="36"/>
  <c r="T6" i="36"/>
  <c r="S6" i="36"/>
  <c r="R6" i="36"/>
  <c r="Q6" i="36"/>
  <c r="K6" i="36"/>
  <c r="K14" i="34" s="1"/>
  <c r="J6" i="36"/>
  <c r="J14" i="34" s="1"/>
  <c r="I6" i="36"/>
  <c r="I14" i="34" s="1"/>
  <c r="H6" i="36"/>
  <c r="H14" i="34" s="1"/>
  <c r="G6" i="36"/>
  <c r="F6" i="36"/>
  <c r="F14" i="34" s="1"/>
  <c r="P14" i="36"/>
  <c r="D14" i="36"/>
  <c r="O14" i="36"/>
  <c r="C14" i="36"/>
  <c r="N14" i="36"/>
  <c r="B14" i="36"/>
  <c r="L14" i="36"/>
  <c r="M14" i="36"/>
  <c r="T14" i="36"/>
  <c r="S14" i="36"/>
  <c r="R14" i="36"/>
  <c r="Q14" i="36"/>
  <c r="K14" i="36"/>
  <c r="J14" i="36"/>
  <c r="I14" i="36"/>
  <c r="H14" i="36"/>
  <c r="G14" i="36"/>
  <c r="F14" i="36"/>
  <c r="E14" i="36"/>
  <c r="U14" i="36"/>
  <c r="P10" i="36"/>
  <c r="D10" i="36"/>
  <c r="D18" i="34" s="1"/>
  <c r="O10" i="36"/>
  <c r="C10" i="36"/>
  <c r="C18" i="34" s="1"/>
  <c r="N10" i="36"/>
  <c r="B10" i="36"/>
  <c r="B18" i="34" s="1"/>
  <c r="M10" i="36"/>
  <c r="L18" i="34" s="1"/>
  <c r="L10" i="36"/>
  <c r="M18" i="34" s="1"/>
  <c r="U10" i="36"/>
  <c r="T10" i="36"/>
  <c r="S10" i="36"/>
  <c r="R10" i="36"/>
  <c r="Q10" i="36"/>
  <c r="K10" i="36"/>
  <c r="K18" i="34" s="1"/>
  <c r="J10" i="36"/>
  <c r="J18" i="34" s="1"/>
  <c r="I10" i="36"/>
  <c r="I18" i="34" s="1"/>
  <c r="E10" i="36"/>
  <c r="E18" i="34" s="1"/>
  <c r="H10" i="36"/>
  <c r="H18" i="34" s="1"/>
  <c r="G10" i="36"/>
  <c r="F10" i="36"/>
  <c r="F18" i="34" s="1"/>
  <c r="M5" i="36"/>
  <c r="L13" i="34" s="1"/>
  <c r="L5" i="36"/>
  <c r="M13" i="34" s="1"/>
  <c r="K5" i="36"/>
  <c r="K13" i="34" s="1"/>
  <c r="U5" i="36"/>
  <c r="I5" i="36"/>
  <c r="I13" i="34" s="1"/>
  <c r="J5" i="36"/>
  <c r="J13" i="34" s="1"/>
  <c r="D5" i="36"/>
  <c r="D13" i="34" s="1"/>
  <c r="T5" i="36"/>
  <c r="C5" i="36"/>
  <c r="C13" i="34" s="1"/>
  <c r="S5" i="36"/>
  <c r="B5" i="36"/>
  <c r="B13" i="34" s="1"/>
  <c r="R5" i="36"/>
  <c r="Q5" i="36"/>
  <c r="P5" i="36"/>
  <c r="O5" i="36"/>
  <c r="N5" i="36"/>
  <c r="H5" i="36"/>
  <c r="H13" i="34" s="1"/>
  <c r="G5" i="36"/>
  <c r="F5" i="36"/>
  <c r="F13" i="34" s="1"/>
  <c r="E5" i="36"/>
  <c r="E13" i="34" s="1"/>
  <c r="M9" i="36"/>
  <c r="L17" i="34" s="1"/>
  <c r="L9" i="36"/>
  <c r="M17" i="34" s="1"/>
  <c r="K9" i="36"/>
  <c r="K17" i="34" s="1"/>
  <c r="U9" i="36"/>
  <c r="I9" i="36"/>
  <c r="I17" i="34" s="1"/>
  <c r="J9" i="36"/>
  <c r="J17" i="34" s="1"/>
  <c r="T9" i="36"/>
  <c r="C9" i="36"/>
  <c r="C17" i="34" s="1"/>
  <c r="S9" i="36"/>
  <c r="B9" i="36"/>
  <c r="B17" i="34" s="1"/>
  <c r="R9" i="36"/>
  <c r="Q9" i="36"/>
  <c r="P9" i="36"/>
  <c r="O9" i="36"/>
  <c r="N9" i="36"/>
  <c r="H9" i="36"/>
  <c r="H17" i="34" s="1"/>
  <c r="G9" i="36"/>
  <c r="F9" i="36"/>
  <c r="F17" i="34" s="1"/>
  <c r="E9" i="36"/>
  <c r="E17" i="34" s="1"/>
  <c r="D9" i="36"/>
  <c r="D17" i="34" s="1"/>
  <c r="M13" i="36"/>
  <c r="L13" i="36"/>
  <c r="K13" i="36"/>
  <c r="J13" i="36"/>
  <c r="U13" i="36"/>
  <c r="I13" i="36"/>
  <c r="S13" i="36"/>
  <c r="B13" i="36"/>
  <c r="R13" i="36"/>
  <c r="Q13" i="36"/>
  <c r="P13" i="36"/>
  <c r="O13" i="36"/>
  <c r="N13" i="36"/>
  <c r="T13" i="36"/>
  <c r="H13" i="36"/>
  <c r="G13" i="36"/>
  <c r="F13" i="36"/>
  <c r="E13" i="36"/>
  <c r="D13" i="36"/>
  <c r="C13" i="36"/>
  <c r="U11" i="33"/>
  <c r="I11" i="33"/>
  <c r="I19" i="31" s="1"/>
  <c r="T11" i="33"/>
  <c r="H11" i="33"/>
  <c r="H19" i="31" s="1"/>
  <c r="S11" i="33"/>
  <c r="G11" i="33"/>
  <c r="R11" i="33"/>
  <c r="F11" i="33"/>
  <c r="F19" i="31" s="1"/>
  <c r="M11" i="33"/>
  <c r="L19" i="31" s="1"/>
  <c r="L11" i="33"/>
  <c r="M19" i="31" s="1"/>
  <c r="K11" i="33"/>
  <c r="K19" i="31" s="1"/>
  <c r="J11" i="33"/>
  <c r="J19" i="31" s="1"/>
  <c r="E11" i="33"/>
  <c r="E19" i="31" s="1"/>
  <c r="D11" i="33"/>
  <c r="D19" i="31" s="1"/>
  <c r="C11" i="33"/>
  <c r="C19" i="31" s="1"/>
  <c r="B11" i="33"/>
  <c r="B19" i="31" s="1"/>
  <c r="Q11" i="33"/>
  <c r="P11" i="33"/>
  <c r="O11" i="33"/>
  <c r="N11" i="33"/>
  <c r="L4" i="33"/>
  <c r="M12" i="31" s="1"/>
  <c r="K4" i="33"/>
  <c r="K12" i="31" s="1"/>
  <c r="J4" i="33"/>
  <c r="J12" i="31" s="1"/>
  <c r="U4" i="33"/>
  <c r="I4" i="33"/>
  <c r="I12" i="31" s="1"/>
  <c r="P4" i="33"/>
  <c r="O4" i="33"/>
  <c r="N4" i="33"/>
  <c r="M4" i="33"/>
  <c r="L12" i="31" s="1"/>
  <c r="H4" i="33"/>
  <c r="H12" i="31" s="1"/>
  <c r="G4" i="33"/>
  <c r="F4" i="33"/>
  <c r="F12" i="31" s="1"/>
  <c r="E4" i="33"/>
  <c r="E12" i="31" s="1"/>
  <c r="T4" i="33"/>
  <c r="S4" i="33"/>
  <c r="R4" i="33"/>
  <c r="Q4" i="33"/>
  <c r="D4" i="33"/>
  <c r="D12" i="31" s="1"/>
  <c r="C4" i="33"/>
  <c r="C12" i="31" s="1"/>
  <c r="B4" i="33"/>
  <c r="B12" i="31" s="1"/>
  <c r="R10" i="33"/>
  <c r="F10" i="33"/>
  <c r="F18" i="31" s="1"/>
  <c r="Q10" i="33"/>
  <c r="E10" i="33"/>
  <c r="E18" i="31" s="1"/>
  <c r="P10" i="33"/>
  <c r="D10" i="33"/>
  <c r="D18" i="31" s="1"/>
  <c r="O10" i="33"/>
  <c r="C10" i="33"/>
  <c r="C18" i="31" s="1"/>
  <c r="N10" i="33"/>
  <c r="M10" i="33"/>
  <c r="L18" i="31" s="1"/>
  <c r="L10" i="33"/>
  <c r="M18" i="31" s="1"/>
  <c r="K10" i="33"/>
  <c r="K18" i="31" s="1"/>
  <c r="J10" i="33"/>
  <c r="J18" i="31" s="1"/>
  <c r="I10" i="33"/>
  <c r="I18" i="31" s="1"/>
  <c r="H10" i="33"/>
  <c r="H18" i="31" s="1"/>
  <c r="G10" i="33"/>
  <c r="B10" i="33"/>
  <c r="B18" i="31" s="1"/>
  <c r="U10" i="33"/>
  <c r="T10" i="33"/>
  <c r="S10" i="33"/>
  <c r="L12" i="33"/>
  <c r="M20" i="31" s="1"/>
  <c r="K12" i="33"/>
  <c r="K20" i="31" s="1"/>
  <c r="J12" i="33"/>
  <c r="J20" i="31" s="1"/>
  <c r="U12" i="33"/>
  <c r="I12" i="33"/>
  <c r="I20" i="31" s="1"/>
  <c r="H12" i="33"/>
  <c r="H20" i="31" s="1"/>
  <c r="G12" i="33"/>
  <c r="F12" i="33"/>
  <c r="F20" i="31" s="1"/>
  <c r="E12" i="33"/>
  <c r="E20" i="31" s="1"/>
  <c r="T12" i="33"/>
  <c r="D12" i="33"/>
  <c r="D20" i="31" s="1"/>
  <c r="S12" i="33"/>
  <c r="C12" i="33"/>
  <c r="C20" i="31" s="1"/>
  <c r="R12" i="33"/>
  <c r="B12" i="33"/>
  <c r="B20" i="31" s="1"/>
  <c r="Q12" i="33"/>
  <c r="P12" i="33"/>
  <c r="O12" i="33"/>
  <c r="N12" i="33"/>
  <c r="M12" i="33"/>
  <c r="L20" i="31" s="1"/>
  <c r="F14" i="31"/>
  <c r="E14" i="31"/>
  <c r="D14" i="31"/>
  <c r="C14" i="31"/>
  <c r="J14" i="31"/>
  <c r="I14" i="31"/>
  <c r="H14" i="31"/>
  <c r="B14" i="31"/>
  <c r="L14" i="31"/>
  <c r="M14" i="31"/>
  <c r="K14" i="31"/>
  <c r="U7" i="33"/>
  <c r="I7" i="33"/>
  <c r="I15" i="31" s="1"/>
  <c r="T7" i="33"/>
  <c r="H7" i="33"/>
  <c r="H15" i="31" s="1"/>
  <c r="S7" i="33"/>
  <c r="G7" i="33"/>
  <c r="R7" i="33"/>
  <c r="F7" i="33"/>
  <c r="F15" i="31" s="1"/>
  <c r="E7" i="33"/>
  <c r="E15" i="31" s="1"/>
  <c r="D7" i="33"/>
  <c r="D15" i="31" s="1"/>
  <c r="C7" i="33"/>
  <c r="C15" i="31" s="1"/>
  <c r="B7" i="33"/>
  <c r="B15" i="31" s="1"/>
  <c r="Q7" i="33"/>
  <c r="P7" i="33"/>
  <c r="O7" i="33"/>
  <c r="N7" i="33"/>
  <c r="M7" i="33"/>
  <c r="L15" i="31" s="1"/>
  <c r="L7" i="33"/>
  <c r="M15" i="31" s="1"/>
  <c r="K7" i="33"/>
  <c r="K15" i="31" s="1"/>
  <c r="J7" i="33"/>
  <c r="J15" i="31" s="1"/>
  <c r="L8" i="33"/>
  <c r="M16" i="31" s="1"/>
  <c r="K8" i="33"/>
  <c r="K16" i="31" s="1"/>
  <c r="J8" i="33"/>
  <c r="J16" i="31" s="1"/>
  <c r="U8" i="33"/>
  <c r="I8" i="33"/>
  <c r="I16" i="31" s="1"/>
  <c r="T8" i="33"/>
  <c r="D8" i="33"/>
  <c r="D16" i="31" s="1"/>
  <c r="S8" i="33"/>
  <c r="C8" i="33"/>
  <c r="C16" i="31" s="1"/>
  <c r="R8" i="33"/>
  <c r="B8" i="33"/>
  <c r="B16" i="31" s="1"/>
  <c r="Q8" i="33"/>
  <c r="P8" i="33"/>
  <c r="O8" i="33"/>
  <c r="N8" i="33"/>
  <c r="M8" i="33"/>
  <c r="L16" i="31" s="1"/>
  <c r="H8" i="33"/>
  <c r="H16" i="31" s="1"/>
  <c r="G8" i="33"/>
  <c r="F8" i="33"/>
  <c r="F16" i="31" s="1"/>
  <c r="E8" i="33"/>
  <c r="E16" i="31" s="1"/>
  <c r="R14" i="33"/>
  <c r="F14" i="33"/>
  <c r="Q14" i="33"/>
  <c r="E14" i="33"/>
  <c r="P14" i="33"/>
  <c r="D14" i="33"/>
  <c r="O14" i="33"/>
  <c r="C14" i="33"/>
  <c r="B14" i="33"/>
  <c r="U14" i="33"/>
  <c r="L14" i="33"/>
  <c r="K14" i="33"/>
  <c r="T14" i="33"/>
  <c r="S14" i="33"/>
  <c r="N14" i="33"/>
  <c r="M14" i="33"/>
  <c r="J14" i="33"/>
  <c r="I14" i="33"/>
  <c r="H14" i="33"/>
  <c r="G14" i="33"/>
  <c r="U3" i="33"/>
  <c r="I3" i="33"/>
  <c r="I11" i="31" s="1"/>
  <c r="T3" i="33"/>
  <c r="H3" i="33"/>
  <c r="H11" i="31" s="1"/>
  <c r="S3" i="33"/>
  <c r="G3" i="33"/>
  <c r="R3" i="33"/>
  <c r="F3" i="33"/>
  <c r="F11" i="31" s="1"/>
  <c r="Q3" i="33"/>
  <c r="P3" i="33"/>
  <c r="O3" i="33"/>
  <c r="N3" i="33"/>
  <c r="M3" i="33"/>
  <c r="L11" i="31" s="1"/>
  <c r="L3" i="33"/>
  <c r="M11" i="31" s="1"/>
  <c r="K3" i="33"/>
  <c r="K11" i="31" s="1"/>
  <c r="J3" i="33"/>
  <c r="J11" i="31" s="1"/>
  <c r="E3" i="33"/>
  <c r="E11" i="31" s="1"/>
  <c r="D3" i="33"/>
  <c r="D11" i="31" s="1"/>
  <c r="C3" i="33"/>
  <c r="C11" i="31" s="1"/>
  <c r="B3" i="33"/>
  <c r="B11" i="31" s="1"/>
  <c r="U15" i="33"/>
  <c r="I15" i="33"/>
  <c r="T15" i="33"/>
  <c r="H15" i="33"/>
  <c r="S15" i="33"/>
  <c r="G15" i="33"/>
  <c r="R15" i="33"/>
  <c r="F15" i="33"/>
  <c r="Q15" i="33"/>
  <c r="P15" i="33"/>
  <c r="O15" i="33"/>
  <c r="N15" i="33"/>
  <c r="M15" i="33"/>
  <c r="L15" i="33"/>
  <c r="K15" i="33"/>
  <c r="J15" i="33"/>
  <c r="E15" i="33"/>
  <c r="D15" i="33"/>
  <c r="C15" i="33"/>
  <c r="B15" i="33"/>
  <c r="O5" i="33"/>
  <c r="C5" i="33"/>
  <c r="C13" i="31" s="1"/>
  <c r="N5" i="33"/>
  <c r="B5" i="33"/>
  <c r="B13" i="31" s="1"/>
  <c r="M5" i="33"/>
  <c r="L13" i="31" s="1"/>
  <c r="L5" i="33"/>
  <c r="M13" i="31" s="1"/>
  <c r="K5" i="33"/>
  <c r="K13" i="31" s="1"/>
  <c r="J5" i="33"/>
  <c r="J13" i="31" s="1"/>
  <c r="I5" i="33"/>
  <c r="I13" i="31" s="1"/>
  <c r="H5" i="33"/>
  <c r="H13" i="31" s="1"/>
  <c r="G5" i="33"/>
  <c r="F5" i="33"/>
  <c r="F13" i="31" s="1"/>
  <c r="U5" i="33"/>
  <c r="E5" i="33"/>
  <c r="E13" i="31" s="1"/>
  <c r="T5" i="33"/>
  <c r="D5" i="33"/>
  <c r="D13" i="31" s="1"/>
  <c r="S5" i="33"/>
  <c r="R5" i="33"/>
  <c r="Q5" i="33"/>
  <c r="P5" i="33"/>
  <c r="O9" i="33"/>
  <c r="C9" i="33"/>
  <c r="C17" i="31" s="1"/>
  <c r="N9" i="33"/>
  <c r="B9" i="33"/>
  <c r="B17" i="31" s="1"/>
  <c r="M9" i="33"/>
  <c r="L17" i="31" s="1"/>
  <c r="L9" i="33"/>
  <c r="M17" i="31" s="1"/>
  <c r="S9" i="33"/>
  <c r="R9" i="33"/>
  <c r="Q9" i="33"/>
  <c r="P9" i="33"/>
  <c r="K9" i="33"/>
  <c r="K17" i="31" s="1"/>
  <c r="J9" i="33"/>
  <c r="J17" i="31" s="1"/>
  <c r="I9" i="33"/>
  <c r="I17" i="31" s="1"/>
  <c r="H9" i="33"/>
  <c r="H17" i="31" s="1"/>
  <c r="U9" i="33"/>
  <c r="T9" i="33"/>
  <c r="G9" i="33"/>
  <c r="F9" i="33"/>
  <c r="F17" i="31" s="1"/>
  <c r="E9" i="33"/>
  <c r="E17" i="31" s="1"/>
  <c r="D9" i="33"/>
  <c r="D17" i="31" s="1"/>
  <c r="O13" i="33"/>
  <c r="C13" i="33"/>
  <c r="N13" i="33"/>
  <c r="B13" i="33"/>
  <c r="M13" i="33"/>
  <c r="L13" i="33"/>
  <c r="G13" i="33"/>
  <c r="F13" i="33"/>
  <c r="U13" i="33"/>
  <c r="E13" i="33"/>
  <c r="T13" i="33"/>
  <c r="D13" i="33"/>
  <c r="S13" i="33"/>
  <c r="R13" i="33"/>
  <c r="Q13" i="33"/>
  <c r="P13" i="33"/>
  <c r="K13" i="33"/>
  <c r="J13" i="33"/>
  <c r="I13" i="33"/>
  <c r="H13" i="33"/>
  <c r="L4" i="30"/>
  <c r="M12" i="28" s="1"/>
  <c r="I4" i="30"/>
  <c r="I12" i="28" s="1"/>
  <c r="K4" i="30"/>
  <c r="K12" i="28" s="1"/>
  <c r="J4" i="30"/>
  <c r="J12" i="28" s="1"/>
  <c r="U4" i="30"/>
  <c r="M4" i="30"/>
  <c r="H4" i="30"/>
  <c r="H12" i="28" s="1"/>
  <c r="R4" i="30"/>
  <c r="G4" i="30"/>
  <c r="F4" i="30"/>
  <c r="F12" i="28" s="1"/>
  <c r="E4" i="30"/>
  <c r="E12" i="28" s="1"/>
  <c r="T4" i="30"/>
  <c r="D4" i="30"/>
  <c r="D12" i="28" s="1"/>
  <c r="S4" i="30"/>
  <c r="C4" i="30"/>
  <c r="C12" i="28" s="1"/>
  <c r="B4" i="30"/>
  <c r="B12" i="28" s="1"/>
  <c r="Q4" i="30"/>
  <c r="P4" i="30"/>
  <c r="O4" i="30"/>
  <c r="N4" i="30"/>
  <c r="R14" i="30"/>
  <c r="F14" i="30"/>
  <c r="F21" i="28" s="1"/>
  <c r="O14" i="30"/>
  <c r="Q14" i="30"/>
  <c r="E14" i="30"/>
  <c r="E21" i="28" s="1"/>
  <c r="P14" i="30"/>
  <c r="D14" i="30"/>
  <c r="D21" i="28" s="1"/>
  <c r="C14" i="30"/>
  <c r="C21" i="28" s="1"/>
  <c r="B14" i="30"/>
  <c r="B21" i="28" s="1"/>
  <c r="T14" i="30"/>
  <c r="S14" i="30"/>
  <c r="K14" i="30"/>
  <c r="K21" i="28" s="1"/>
  <c r="J14" i="30"/>
  <c r="J21" i="28" s="1"/>
  <c r="N14" i="30"/>
  <c r="M14" i="30"/>
  <c r="L21" i="28" s="1"/>
  <c r="L14" i="30"/>
  <c r="M21" i="28" s="1"/>
  <c r="I14" i="30"/>
  <c r="I21" i="28" s="1"/>
  <c r="U14" i="30"/>
  <c r="H14" i="30"/>
  <c r="H21" i="28" s="1"/>
  <c r="G14" i="30"/>
  <c r="G21" i="28" s="1"/>
  <c r="I11" i="28"/>
  <c r="H11" i="28"/>
  <c r="F11" i="28"/>
  <c r="K11" i="28"/>
  <c r="J11" i="28"/>
  <c r="E11" i="28"/>
  <c r="D11" i="28"/>
  <c r="C11" i="28"/>
  <c r="B11" i="28"/>
  <c r="U15" i="30"/>
  <c r="I15" i="30"/>
  <c r="I22" i="28" s="1"/>
  <c r="E15" i="30"/>
  <c r="E22" i="28" s="1"/>
  <c r="T15" i="30"/>
  <c r="H15" i="30"/>
  <c r="H22" i="28" s="1"/>
  <c r="F15" i="30"/>
  <c r="F22" i="28" s="1"/>
  <c r="S15" i="30"/>
  <c r="G15" i="30"/>
  <c r="G22" i="28" s="1"/>
  <c r="R15" i="30"/>
  <c r="Q15" i="30"/>
  <c r="P15" i="30"/>
  <c r="O15" i="30"/>
  <c r="D15" i="30"/>
  <c r="D22" i="28" s="1"/>
  <c r="N15" i="30"/>
  <c r="M15" i="30"/>
  <c r="L22" i="28" s="1"/>
  <c r="L15" i="30"/>
  <c r="M22" i="28" s="1"/>
  <c r="K15" i="30"/>
  <c r="K22" i="28" s="1"/>
  <c r="J15" i="30"/>
  <c r="J22" i="28" s="1"/>
  <c r="C15" i="30"/>
  <c r="C22" i="28" s="1"/>
  <c r="B15" i="30"/>
  <c r="B22" i="28" s="1"/>
  <c r="L8" i="30"/>
  <c r="M16" i="28" s="1"/>
  <c r="T8" i="30"/>
  <c r="H8" i="30"/>
  <c r="H16" i="28" s="1"/>
  <c r="K8" i="30"/>
  <c r="K16" i="28" s="1"/>
  <c r="J8" i="30"/>
  <c r="J16" i="28" s="1"/>
  <c r="U8" i="30"/>
  <c r="I8" i="30"/>
  <c r="I16" i="28" s="1"/>
  <c r="D8" i="30"/>
  <c r="D16" i="28" s="1"/>
  <c r="C8" i="30"/>
  <c r="C16" i="28" s="1"/>
  <c r="S8" i="30"/>
  <c r="B8" i="30"/>
  <c r="B16" i="28" s="1"/>
  <c r="R8" i="30"/>
  <c r="Q8" i="30"/>
  <c r="P8" i="30"/>
  <c r="O8" i="30"/>
  <c r="N8" i="30"/>
  <c r="M8" i="30"/>
  <c r="G8" i="30"/>
  <c r="F8" i="30"/>
  <c r="F16" i="28" s="1"/>
  <c r="E8" i="30"/>
  <c r="E16" i="28" s="1"/>
  <c r="R6" i="30"/>
  <c r="F6" i="30"/>
  <c r="F14" i="28" s="1"/>
  <c r="N6" i="30"/>
  <c r="Q6" i="30"/>
  <c r="E6" i="30"/>
  <c r="E14" i="28" s="1"/>
  <c r="P6" i="30"/>
  <c r="D6" i="30"/>
  <c r="D14" i="28" s="1"/>
  <c r="O6" i="30"/>
  <c r="C6" i="30"/>
  <c r="C14" i="28" s="1"/>
  <c r="G6" i="30"/>
  <c r="B6" i="30"/>
  <c r="B14" i="28" s="1"/>
  <c r="U6" i="30"/>
  <c r="T6" i="30"/>
  <c r="S6" i="30"/>
  <c r="M6" i="30"/>
  <c r="L6" i="30"/>
  <c r="M14" i="28" s="1"/>
  <c r="J6" i="30"/>
  <c r="J14" i="28" s="1"/>
  <c r="I6" i="30"/>
  <c r="I14" i="28" s="1"/>
  <c r="H6" i="30"/>
  <c r="H14" i="28" s="1"/>
  <c r="K6" i="30"/>
  <c r="K14" i="28" s="1"/>
  <c r="U7" i="30"/>
  <c r="I7" i="30"/>
  <c r="I15" i="28" s="1"/>
  <c r="R7" i="30"/>
  <c r="Q7" i="30"/>
  <c r="E7" i="30"/>
  <c r="E15" i="28" s="1"/>
  <c r="T7" i="30"/>
  <c r="H7" i="30"/>
  <c r="H15" i="28" s="1"/>
  <c r="S7" i="30"/>
  <c r="G7" i="30"/>
  <c r="F7" i="30"/>
  <c r="F15" i="28" s="1"/>
  <c r="C7" i="30"/>
  <c r="C15" i="28" s="1"/>
  <c r="B7" i="30"/>
  <c r="B15" i="28" s="1"/>
  <c r="M7" i="30"/>
  <c r="P7" i="30"/>
  <c r="O7" i="30"/>
  <c r="N7" i="30"/>
  <c r="L7" i="30"/>
  <c r="M15" i="28" s="1"/>
  <c r="K7" i="30"/>
  <c r="K15" i="28" s="1"/>
  <c r="J7" i="30"/>
  <c r="J15" i="28" s="1"/>
  <c r="D7" i="30"/>
  <c r="D15" i="28" s="1"/>
  <c r="R10" i="30"/>
  <c r="F10" i="30"/>
  <c r="F18" i="28" s="1"/>
  <c r="B10" i="30"/>
  <c r="B18" i="28" s="1"/>
  <c r="Q10" i="30"/>
  <c r="E10" i="30"/>
  <c r="E18" i="28" s="1"/>
  <c r="P10" i="30"/>
  <c r="D10" i="30"/>
  <c r="D18" i="28" s="1"/>
  <c r="O10" i="30"/>
  <c r="C10" i="30"/>
  <c r="C18" i="28" s="1"/>
  <c r="U10" i="30"/>
  <c r="K10" i="30"/>
  <c r="K18" i="28" s="1"/>
  <c r="T10" i="30"/>
  <c r="S10" i="30"/>
  <c r="N10" i="30"/>
  <c r="M10" i="30"/>
  <c r="L10" i="30"/>
  <c r="M18" i="28" s="1"/>
  <c r="H10" i="30"/>
  <c r="H18" i="28" s="1"/>
  <c r="G10" i="30"/>
  <c r="J10" i="30"/>
  <c r="J18" i="28" s="1"/>
  <c r="I10" i="30"/>
  <c r="I18" i="28" s="1"/>
  <c r="U11" i="30"/>
  <c r="I11" i="30"/>
  <c r="T11" i="30"/>
  <c r="H11" i="30"/>
  <c r="S11" i="30"/>
  <c r="G11" i="30"/>
  <c r="R11" i="30"/>
  <c r="F11" i="30"/>
  <c r="Q11" i="30"/>
  <c r="E11" i="30"/>
  <c r="P11" i="30"/>
  <c r="O11" i="30"/>
  <c r="N11" i="30"/>
  <c r="M11" i="30"/>
  <c r="L11" i="30"/>
  <c r="K11" i="30"/>
  <c r="J11" i="30"/>
  <c r="D11" i="30"/>
  <c r="C11" i="30"/>
  <c r="B11" i="30"/>
  <c r="O5" i="30"/>
  <c r="C5" i="30"/>
  <c r="C13" i="28" s="1"/>
  <c r="N5" i="30"/>
  <c r="B5" i="30"/>
  <c r="B13" i="28" s="1"/>
  <c r="M5" i="30"/>
  <c r="L5" i="30"/>
  <c r="M13" i="28" s="1"/>
  <c r="H5" i="30"/>
  <c r="H13" i="28" s="1"/>
  <c r="G5" i="30"/>
  <c r="F5" i="30"/>
  <c r="F13" i="28" s="1"/>
  <c r="U5" i="30"/>
  <c r="E5" i="30"/>
  <c r="E13" i="28" s="1"/>
  <c r="T5" i="30"/>
  <c r="D5" i="30"/>
  <c r="D13" i="28" s="1"/>
  <c r="S5" i="30"/>
  <c r="R5" i="30"/>
  <c r="Q5" i="30"/>
  <c r="P5" i="30"/>
  <c r="K5" i="30"/>
  <c r="K13" i="28" s="1"/>
  <c r="J5" i="30"/>
  <c r="J13" i="28" s="1"/>
  <c r="I5" i="30"/>
  <c r="I13" i="28" s="1"/>
  <c r="O9" i="30"/>
  <c r="C9" i="30"/>
  <c r="C17" i="28" s="1"/>
  <c r="K9" i="30"/>
  <c r="K17" i="28" s="1"/>
  <c r="N9" i="30"/>
  <c r="B9" i="30"/>
  <c r="B17" i="28" s="1"/>
  <c r="M9" i="30"/>
  <c r="L9" i="30"/>
  <c r="M17" i="28" s="1"/>
  <c r="E9" i="30"/>
  <c r="E17" i="28" s="1"/>
  <c r="U9" i="30"/>
  <c r="D9" i="30"/>
  <c r="D17" i="28" s="1"/>
  <c r="T9" i="30"/>
  <c r="S9" i="30"/>
  <c r="R9" i="30"/>
  <c r="Q9" i="30"/>
  <c r="P9" i="30"/>
  <c r="J9" i="30"/>
  <c r="J17" i="28" s="1"/>
  <c r="H9" i="30"/>
  <c r="H17" i="28" s="1"/>
  <c r="G9" i="30"/>
  <c r="I9" i="30"/>
  <c r="I17" i="28" s="1"/>
  <c r="F9" i="30"/>
  <c r="F17" i="28" s="1"/>
  <c r="O13" i="30"/>
  <c r="C13" i="30"/>
  <c r="C20" i="28" s="1"/>
  <c r="N13" i="30"/>
  <c r="B13" i="30"/>
  <c r="B20" i="28" s="1"/>
  <c r="M13" i="30"/>
  <c r="L20" i="28" s="1"/>
  <c r="L13" i="30"/>
  <c r="M20" i="28" s="1"/>
  <c r="K13" i="30"/>
  <c r="K20" i="28" s="1"/>
  <c r="T13" i="30"/>
  <c r="S13" i="30"/>
  <c r="H13" i="30"/>
  <c r="H20" i="28" s="1"/>
  <c r="R13" i="30"/>
  <c r="Q13" i="30"/>
  <c r="P13" i="30"/>
  <c r="J13" i="30"/>
  <c r="J20" i="28" s="1"/>
  <c r="I13" i="30"/>
  <c r="I20" i="28" s="1"/>
  <c r="U13" i="30"/>
  <c r="G13" i="30"/>
  <c r="G20" i="28" s="1"/>
  <c r="F13" i="30"/>
  <c r="F20" i="28" s="1"/>
  <c r="E13" i="30"/>
  <c r="E20" i="28" s="1"/>
  <c r="D13" i="30"/>
  <c r="D20" i="28" s="1"/>
  <c r="U11" i="27"/>
  <c r="I11" i="27"/>
  <c r="I19" i="25" s="1"/>
  <c r="T11" i="27"/>
  <c r="H11" i="27"/>
  <c r="H19" i="25" s="1"/>
  <c r="S11" i="27"/>
  <c r="G11" i="27"/>
  <c r="R11" i="27"/>
  <c r="F11" i="27"/>
  <c r="F19" i="25" s="1"/>
  <c r="M11" i="27"/>
  <c r="L19" i="25" s="1"/>
  <c r="L11" i="27"/>
  <c r="M19" i="25" s="1"/>
  <c r="K11" i="27"/>
  <c r="K19" i="25" s="1"/>
  <c r="J11" i="27"/>
  <c r="J19" i="25" s="1"/>
  <c r="E11" i="27"/>
  <c r="E19" i="25" s="1"/>
  <c r="D11" i="27"/>
  <c r="D19" i="25" s="1"/>
  <c r="C11" i="27"/>
  <c r="C19" i="25" s="1"/>
  <c r="B11" i="27"/>
  <c r="B19" i="25" s="1"/>
  <c r="Q11" i="27"/>
  <c r="P11" i="27"/>
  <c r="O11" i="27"/>
  <c r="N11" i="27"/>
  <c r="L4" i="27"/>
  <c r="M12" i="25" s="1"/>
  <c r="K4" i="27"/>
  <c r="K12" i="25" s="1"/>
  <c r="J4" i="27"/>
  <c r="J12" i="25" s="1"/>
  <c r="U4" i="27"/>
  <c r="I4" i="27"/>
  <c r="I12" i="25" s="1"/>
  <c r="P4" i="27"/>
  <c r="O4" i="27"/>
  <c r="N4" i="27"/>
  <c r="M4" i="27"/>
  <c r="L12" i="25" s="1"/>
  <c r="H4" i="27"/>
  <c r="H12" i="25" s="1"/>
  <c r="G4" i="27"/>
  <c r="F4" i="27"/>
  <c r="F12" i="25" s="1"/>
  <c r="D4" i="27"/>
  <c r="D12" i="25" s="1"/>
  <c r="B4" i="27"/>
  <c r="B12" i="25" s="1"/>
  <c r="S4" i="27"/>
  <c r="R4" i="27"/>
  <c r="Q4" i="27"/>
  <c r="C4" i="27"/>
  <c r="C12" i="25" s="1"/>
  <c r="T4" i="27"/>
  <c r="E4" i="27"/>
  <c r="E12" i="25" s="1"/>
  <c r="R10" i="27"/>
  <c r="F10" i="27"/>
  <c r="F18" i="25" s="1"/>
  <c r="Q10" i="27"/>
  <c r="E10" i="27"/>
  <c r="E18" i="25" s="1"/>
  <c r="P10" i="27"/>
  <c r="D10" i="27"/>
  <c r="D18" i="25" s="1"/>
  <c r="O10" i="27"/>
  <c r="C10" i="27"/>
  <c r="C18" i="25" s="1"/>
  <c r="N10" i="27"/>
  <c r="M10" i="27"/>
  <c r="L18" i="25" s="1"/>
  <c r="L10" i="27"/>
  <c r="M18" i="25" s="1"/>
  <c r="K10" i="27"/>
  <c r="K18" i="25" s="1"/>
  <c r="J10" i="27"/>
  <c r="J18" i="25" s="1"/>
  <c r="I10" i="27"/>
  <c r="I18" i="25" s="1"/>
  <c r="H10" i="27"/>
  <c r="H18" i="25" s="1"/>
  <c r="G10" i="27"/>
  <c r="U10" i="27"/>
  <c r="T10" i="27"/>
  <c r="S10" i="27"/>
  <c r="B10" i="27"/>
  <c r="B18" i="25" s="1"/>
  <c r="L12" i="27"/>
  <c r="M20" i="25" s="1"/>
  <c r="K12" i="27"/>
  <c r="K20" i="25" s="1"/>
  <c r="J12" i="27"/>
  <c r="J20" i="25" s="1"/>
  <c r="U12" i="27"/>
  <c r="I12" i="27"/>
  <c r="I20" i="25" s="1"/>
  <c r="H12" i="27"/>
  <c r="H20" i="25" s="1"/>
  <c r="G12" i="27"/>
  <c r="F12" i="27"/>
  <c r="F20" i="25" s="1"/>
  <c r="E12" i="27"/>
  <c r="E20" i="25" s="1"/>
  <c r="T12" i="27"/>
  <c r="D12" i="27"/>
  <c r="D20" i="25" s="1"/>
  <c r="S12" i="27"/>
  <c r="C12" i="27"/>
  <c r="C20" i="25" s="1"/>
  <c r="R12" i="27"/>
  <c r="B12" i="27"/>
  <c r="B20" i="25" s="1"/>
  <c r="Q12" i="27"/>
  <c r="P12" i="27"/>
  <c r="O12" i="27"/>
  <c r="N12" i="27"/>
  <c r="M12" i="27"/>
  <c r="L20" i="25" s="1"/>
  <c r="R6" i="27"/>
  <c r="F6" i="27"/>
  <c r="F14" i="25" s="1"/>
  <c r="Q6" i="27"/>
  <c r="E6" i="27"/>
  <c r="E14" i="25" s="1"/>
  <c r="P6" i="27"/>
  <c r="D6" i="27"/>
  <c r="D14" i="25" s="1"/>
  <c r="O6" i="27"/>
  <c r="C6" i="27"/>
  <c r="C14" i="25" s="1"/>
  <c r="J6" i="27"/>
  <c r="J14" i="25" s="1"/>
  <c r="I6" i="27"/>
  <c r="I14" i="25" s="1"/>
  <c r="H6" i="27"/>
  <c r="H14" i="25" s="1"/>
  <c r="G6" i="27"/>
  <c r="B6" i="27"/>
  <c r="B14" i="25" s="1"/>
  <c r="U6" i="27"/>
  <c r="T6" i="27"/>
  <c r="K6" i="27"/>
  <c r="K14" i="25" s="1"/>
  <c r="S6" i="27"/>
  <c r="N6" i="27"/>
  <c r="M6" i="27"/>
  <c r="L14" i="25" s="1"/>
  <c r="L6" i="27"/>
  <c r="M14" i="25" s="1"/>
  <c r="U7" i="27"/>
  <c r="I7" i="27"/>
  <c r="I15" i="25" s="1"/>
  <c r="T7" i="27"/>
  <c r="H7" i="27"/>
  <c r="H15" i="25" s="1"/>
  <c r="S7" i="27"/>
  <c r="G7" i="27"/>
  <c r="R7" i="27"/>
  <c r="F7" i="27"/>
  <c r="F15" i="25" s="1"/>
  <c r="E7" i="27"/>
  <c r="E15" i="25" s="1"/>
  <c r="D7" i="27"/>
  <c r="D15" i="25" s="1"/>
  <c r="C7" i="27"/>
  <c r="C15" i="25" s="1"/>
  <c r="B7" i="27"/>
  <c r="B15" i="25" s="1"/>
  <c r="Q7" i="27"/>
  <c r="P7" i="27"/>
  <c r="O7" i="27"/>
  <c r="N7" i="27"/>
  <c r="L7" i="27"/>
  <c r="M15" i="25" s="1"/>
  <c r="M7" i="27"/>
  <c r="L15" i="25" s="1"/>
  <c r="K7" i="27"/>
  <c r="K15" i="25" s="1"/>
  <c r="J7" i="27"/>
  <c r="J15" i="25" s="1"/>
  <c r="L8" i="27"/>
  <c r="M16" i="25" s="1"/>
  <c r="K8" i="27"/>
  <c r="K16" i="25" s="1"/>
  <c r="J8" i="27"/>
  <c r="J16" i="25" s="1"/>
  <c r="U8" i="27"/>
  <c r="I8" i="27"/>
  <c r="I16" i="25" s="1"/>
  <c r="T8" i="27"/>
  <c r="D8" i="27"/>
  <c r="D16" i="25" s="1"/>
  <c r="S8" i="27"/>
  <c r="C8" i="27"/>
  <c r="C16" i="25" s="1"/>
  <c r="R8" i="27"/>
  <c r="B8" i="27"/>
  <c r="B16" i="25" s="1"/>
  <c r="Q8" i="27"/>
  <c r="P8" i="27"/>
  <c r="O8" i="27"/>
  <c r="N8" i="27"/>
  <c r="G8" i="27"/>
  <c r="E8" i="27"/>
  <c r="E16" i="25" s="1"/>
  <c r="M8" i="27"/>
  <c r="L16" i="25" s="1"/>
  <c r="F8" i="27"/>
  <c r="F16" i="25" s="1"/>
  <c r="H8" i="27"/>
  <c r="H16" i="25" s="1"/>
  <c r="R14" i="27"/>
  <c r="F14" i="27"/>
  <c r="F22" i="25" s="1"/>
  <c r="Q14" i="27"/>
  <c r="E14" i="27"/>
  <c r="E22" i="25" s="1"/>
  <c r="O14" i="27"/>
  <c r="P14" i="27"/>
  <c r="D14" i="27"/>
  <c r="D22" i="25" s="1"/>
  <c r="C14" i="27"/>
  <c r="C22" i="25" s="1"/>
  <c r="B14" i="27"/>
  <c r="B22" i="25" s="1"/>
  <c r="U14" i="27"/>
  <c r="T14" i="27"/>
  <c r="S14" i="27"/>
  <c r="N14" i="27"/>
  <c r="M14" i="27"/>
  <c r="L22" i="25" s="1"/>
  <c r="L14" i="27"/>
  <c r="M22" i="25" s="1"/>
  <c r="K14" i="27"/>
  <c r="K22" i="25" s="1"/>
  <c r="I14" i="27"/>
  <c r="I22" i="25" s="1"/>
  <c r="J14" i="27"/>
  <c r="J22" i="25" s="1"/>
  <c r="H14" i="27"/>
  <c r="H22" i="25" s="1"/>
  <c r="G14" i="27"/>
  <c r="U3" i="27"/>
  <c r="I3" i="27"/>
  <c r="I11" i="25" s="1"/>
  <c r="T3" i="27"/>
  <c r="H3" i="27"/>
  <c r="H11" i="25" s="1"/>
  <c r="S3" i="27"/>
  <c r="G3" i="27"/>
  <c r="R3" i="27"/>
  <c r="F3" i="27"/>
  <c r="F11" i="25" s="1"/>
  <c r="Q3" i="27"/>
  <c r="P3" i="27"/>
  <c r="O3" i="27"/>
  <c r="N3" i="27"/>
  <c r="M3" i="27"/>
  <c r="L11" i="25" s="1"/>
  <c r="L3" i="27"/>
  <c r="M11" i="25" s="1"/>
  <c r="K3" i="27"/>
  <c r="K11" i="25" s="1"/>
  <c r="E3" i="27"/>
  <c r="E11" i="25" s="1"/>
  <c r="C3" i="27"/>
  <c r="C11" i="25" s="1"/>
  <c r="B3" i="27"/>
  <c r="B11" i="25" s="1"/>
  <c r="J3" i="27"/>
  <c r="J11" i="25" s="1"/>
  <c r="D3" i="27"/>
  <c r="D11" i="25" s="1"/>
  <c r="U15" i="27"/>
  <c r="I15" i="27"/>
  <c r="I23" i="25" s="1"/>
  <c r="F15" i="27"/>
  <c r="F23" i="25" s="1"/>
  <c r="T15" i="27"/>
  <c r="H15" i="27"/>
  <c r="H23" i="25" s="1"/>
  <c r="S15" i="27"/>
  <c r="G15" i="27"/>
  <c r="R15" i="27"/>
  <c r="Q15" i="27"/>
  <c r="P15" i="27"/>
  <c r="O15" i="27"/>
  <c r="N15" i="27"/>
  <c r="M15" i="27"/>
  <c r="L23" i="25" s="1"/>
  <c r="L15" i="27"/>
  <c r="M23" i="25" s="1"/>
  <c r="K15" i="27"/>
  <c r="K23" i="25" s="1"/>
  <c r="J15" i="27"/>
  <c r="J23" i="25" s="1"/>
  <c r="E15" i="27"/>
  <c r="E23" i="25" s="1"/>
  <c r="C15" i="27"/>
  <c r="C23" i="25" s="1"/>
  <c r="B15" i="27"/>
  <c r="B23" i="25" s="1"/>
  <c r="D15" i="27"/>
  <c r="D23" i="25" s="1"/>
  <c r="O5" i="27"/>
  <c r="C5" i="27"/>
  <c r="C13" i="25" s="1"/>
  <c r="N5" i="27"/>
  <c r="B5" i="27"/>
  <c r="B13" i="25" s="1"/>
  <c r="M5" i="27"/>
  <c r="L13" i="25" s="1"/>
  <c r="L5" i="27"/>
  <c r="M13" i="25" s="1"/>
  <c r="K5" i="27"/>
  <c r="K13" i="25" s="1"/>
  <c r="J5" i="27"/>
  <c r="J13" i="25" s="1"/>
  <c r="I5" i="27"/>
  <c r="I13" i="25" s="1"/>
  <c r="H5" i="27"/>
  <c r="H13" i="25" s="1"/>
  <c r="G5" i="27"/>
  <c r="F5" i="27"/>
  <c r="F13" i="25" s="1"/>
  <c r="U5" i="27"/>
  <c r="E5" i="27"/>
  <c r="E13" i="25" s="1"/>
  <c r="S5" i="27"/>
  <c r="R5" i="27"/>
  <c r="P5" i="27"/>
  <c r="T5" i="27"/>
  <c r="Q5" i="27"/>
  <c r="D5" i="27"/>
  <c r="D13" i="25" s="1"/>
  <c r="O9" i="27"/>
  <c r="C9" i="27"/>
  <c r="C17" i="25" s="1"/>
  <c r="N9" i="27"/>
  <c r="B9" i="27"/>
  <c r="B17" i="25" s="1"/>
  <c r="M9" i="27"/>
  <c r="L17" i="25" s="1"/>
  <c r="L9" i="27"/>
  <c r="M17" i="25" s="1"/>
  <c r="S9" i="27"/>
  <c r="R9" i="27"/>
  <c r="Q9" i="27"/>
  <c r="P9" i="27"/>
  <c r="K9" i="27"/>
  <c r="K17" i="25" s="1"/>
  <c r="J9" i="27"/>
  <c r="J17" i="25" s="1"/>
  <c r="I9" i="27"/>
  <c r="I17" i="25" s="1"/>
  <c r="U9" i="27"/>
  <c r="H9" i="27"/>
  <c r="H17" i="25" s="1"/>
  <c r="D9" i="27"/>
  <c r="D17" i="25" s="1"/>
  <c r="T9" i="27"/>
  <c r="G9" i="27"/>
  <c r="F9" i="27"/>
  <c r="F17" i="25" s="1"/>
  <c r="E9" i="27"/>
  <c r="E17" i="25" s="1"/>
  <c r="O13" i="27"/>
  <c r="C13" i="27"/>
  <c r="C21" i="25" s="1"/>
  <c r="N13" i="27"/>
  <c r="B13" i="27"/>
  <c r="B21" i="25" s="1"/>
  <c r="M13" i="27"/>
  <c r="L21" i="25" s="1"/>
  <c r="L13" i="27"/>
  <c r="M21" i="25" s="1"/>
  <c r="G13" i="27"/>
  <c r="F13" i="27"/>
  <c r="F21" i="25" s="1"/>
  <c r="U13" i="27"/>
  <c r="E13" i="27"/>
  <c r="E21" i="25" s="1"/>
  <c r="T13" i="27"/>
  <c r="D13" i="27"/>
  <c r="D21" i="25" s="1"/>
  <c r="S13" i="27"/>
  <c r="R13" i="27"/>
  <c r="Q13" i="27"/>
  <c r="P13" i="27"/>
  <c r="K13" i="27"/>
  <c r="K21" i="25" s="1"/>
  <c r="J13" i="27"/>
  <c r="J21" i="25" s="1"/>
  <c r="I13" i="27"/>
  <c r="I21" i="25" s="1"/>
  <c r="H13" i="27"/>
  <c r="H21" i="25" s="1"/>
  <c r="M11" i="8"/>
  <c r="B11" i="8"/>
  <c r="N11" i="8"/>
  <c r="F11" i="8"/>
  <c r="S11" i="8"/>
  <c r="C11" i="8"/>
  <c r="O11" i="8"/>
  <c r="G11" i="8"/>
  <c r="H11" i="8"/>
  <c r="U11" i="8"/>
  <c r="J11" i="8"/>
  <c r="K11" i="8"/>
  <c r="D11" i="8"/>
  <c r="P11" i="8"/>
  <c r="E11" i="8"/>
  <c r="Q11" i="8"/>
  <c r="R11" i="8"/>
  <c r="T11" i="8"/>
  <c r="I11" i="8"/>
  <c r="L11" i="8"/>
  <c r="M15" i="8"/>
  <c r="L20" i="24" s="1"/>
  <c r="J15" i="8"/>
  <c r="J20" i="24" s="1"/>
  <c r="B15" i="8"/>
  <c r="B20" i="24" s="1"/>
  <c r="N15" i="8"/>
  <c r="U15" i="8"/>
  <c r="C15" i="8"/>
  <c r="C20" i="24" s="1"/>
  <c r="O15" i="8"/>
  <c r="K15" i="8"/>
  <c r="K20" i="24" s="1"/>
  <c r="D15" i="8"/>
  <c r="D20" i="24" s="1"/>
  <c r="P15" i="8"/>
  <c r="T15" i="8"/>
  <c r="E15" i="8"/>
  <c r="E20" i="24" s="1"/>
  <c r="Q15" i="8"/>
  <c r="L15" i="8"/>
  <c r="M20" i="24" s="1"/>
  <c r="F15" i="8"/>
  <c r="F20" i="24" s="1"/>
  <c r="R15" i="8"/>
  <c r="G15" i="8"/>
  <c r="G20" i="24" s="1"/>
  <c r="S15" i="8"/>
  <c r="H15" i="8"/>
  <c r="H20" i="24" s="1"/>
  <c r="I15" i="8"/>
  <c r="I20" i="24" s="1"/>
  <c r="M12" i="8"/>
  <c r="N12" i="8"/>
  <c r="B12" i="8"/>
  <c r="C12" i="8"/>
  <c r="O12" i="8"/>
  <c r="Q12" i="8"/>
  <c r="I12" i="8"/>
  <c r="D12" i="8"/>
  <c r="P12" i="8"/>
  <c r="E12" i="8"/>
  <c r="U12" i="8"/>
  <c r="F12" i="8"/>
  <c r="R12" i="8"/>
  <c r="G12" i="8"/>
  <c r="S12" i="8"/>
  <c r="H12" i="8"/>
  <c r="T12" i="8"/>
  <c r="K12" i="8"/>
  <c r="J12" i="8"/>
  <c r="L12" i="8"/>
  <c r="M14" i="8"/>
  <c r="L19" i="24" s="1"/>
  <c r="D14" i="8"/>
  <c r="D19" i="24" s="1"/>
  <c r="E14" i="8"/>
  <c r="E19" i="24" s="1"/>
  <c r="L14" i="8"/>
  <c r="M19" i="24" s="1"/>
  <c r="B14" i="8"/>
  <c r="B19" i="24" s="1"/>
  <c r="N14" i="8"/>
  <c r="Q14" i="8"/>
  <c r="C14" i="8"/>
  <c r="C19" i="24" s="1"/>
  <c r="O14" i="8"/>
  <c r="P14" i="8"/>
  <c r="F14" i="8"/>
  <c r="F19" i="24" s="1"/>
  <c r="R14" i="8"/>
  <c r="G14" i="8"/>
  <c r="G19" i="24" s="1"/>
  <c r="S14" i="8"/>
  <c r="H14" i="8"/>
  <c r="H19" i="24" s="1"/>
  <c r="T14" i="8"/>
  <c r="I14" i="8"/>
  <c r="I19" i="24" s="1"/>
  <c r="U14" i="8"/>
  <c r="J14" i="8"/>
  <c r="J19" i="24" s="1"/>
  <c r="K14" i="8"/>
  <c r="K19" i="24" s="1"/>
  <c r="M10" i="8"/>
  <c r="S10" i="8"/>
  <c r="T10" i="8"/>
  <c r="J10" i="8"/>
  <c r="K10" i="8"/>
  <c r="B10" i="8"/>
  <c r="N10" i="8"/>
  <c r="R10" i="8"/>
  <c r="G10" i="8"/>
  <c r="I10" i="8"/>
  <c r="C10" i="8"/>
  <c r="O10" i="8"/>
  <c r="D10" i="8"/>
  <c r="P10" i="8"/>
  <c r="E10" i="8"/>
  <c r="Q10" i="8"/>
  <c r="F10" i="8"/>
  <c r="H10" i="8"/>
  <c r="U10" i="8"/>
  <c r="L10" i="8"/>
  <c r="M9" i="8"/>
  <c r="P9" i="8"/>
  <c r="E9" i="8"/>
  <c r="T9" i="8"/>
  <c r="K9" i="8"/>
  <c r="B9" i="8"/>
  <c r="N9" i="8"/>
  <c r="D9" i="8"/>
  <c r="Q9" i="8"/>
  <c r="C9" i="8"/>
  <c r="O9" i="8"/>
  <c r="I9" i="8"/>
  <c r="F9" i="8"/>
  <c r="R9" i="8"/>
  <c r="G9" i="8"/>
  <c r="S9" i="8"/>
  <c r="H9" i="8"/>
  <c r="U9" i="8"/>
  <c r="J9" i="8"/>
  <c r="L9" i="8"/>
  <c r="M8" i="8"/>
  <c r="N8" i="8"/>
  <c r="L8" i="8"/>
  <c r="B8" i="8"/>
  <c r="C8" i="8"/>
  <c r="O8" i="8"/>
  <c r="D8" i="8"/>
  <c r="P8" i="8"/>
  <c r="E8" i="8"/>
  <c r="Q8" i="8"/>
  <c r="K8" i="8"/>
  <c r="F8" i="8"/>
  <c r="R8" i="8"/>
  <c r="G8" i="8"/>
  <c r="S8" i="8"/>
  <c r="H8" i="8"/>
  <c r="T8" i="8"/>
  <c r="I8" i="8"/>
  <c r="U8" i="8"/>
  <c r="J8" i="8"/>
  <c r="F7" i="8"/>
  <c r="R7" i="8"/>
  <c r="G7" i="8"/>
  <c r="S7" i="8"/>
  <c r="H7" i="8"/>
  <c r="T7" i="8"/>
  <c r="I7" i="8"/>
  <c r="U7" i="8"/>
  <c r="J7" i="8"/>
  <c r="K7" i="8"/>
  <c r="L7" i="8"/>
  <c r="M7" i="8"/>
  <c r="B7" i="8"/>
  <c r="N7" i="8"/>
  <c r="C7" i="8"/>
  <c r="O7" i="8"/>
  <c r="D7" i="8"/>
  <c r="P7" i="8"/>
  <c r="E7" i="8"/>
  <c r="Q7" i="8"/>
  <c r="D6" i="8"/>
  <c r="P6" i="8"/>
  <c r="E6" i="8"/>
  <c r="Q6" i="8"/>
  <c r="F6" i="8"/>
  <c r="R6" i="8"/>
  <c r="G6" i="8"/>
  <c r="S6" i="8"/>
  <c r="H6" i="8"/>
  <c r="T6" i="8"/>
  <c r="I6" i="8"/>
  <c r="U6" i="8"/>
  <c r="J6" i="8"/>
  <c r="K6" i="8"/>
  <c r="L6" i="8"/>
  <c r="M6" i="8"/>
  <c r="B6" i="8"/>
  <c r="N6" i="8"/>
  <c r="C6" i="8"/>
  <c r="O6" i="8"/>
  <c r="M5" i="8"/>
  <c r="B5" i="8"/>
  <c r="N5" i="8"/>
  <c r="S5" i="8"/>
  <c r="U5" i="8"/>
  <c r="K5" i="8"/>
  <c r="C5" i="8"/>
  <c r="O5" i="8"/>
  <c r="H5" i="8"/>
  <c r="I5" i="8"/>
  <c r="D5" i="8"/>
  <c r="P5" i="8"/>
  <c r="R5" i="8"/>
  <c r="G5" i="8"/>
  <c r="J5" i="8"/>
  <c r="E5" i="8"/>
  <c r="Q5" i="8"/>
  <c r="F5" i="8"/>
  <c r="T5" i="8"/>
  <c r="L5" i="8"/>
  <c r="M4" i="8"/>
  <c r="B4" i="8"/>
  <c r="O4" i="8"/>
  <c r="P4" i="8"/>
  <c r="J4" i="8"/>
  <c r="L4" i="8"/>
  <c r="N4" i="8"/>
  <c r="U4" i="8"/>
  <c r="C4" i="8"/>
  <c r="D4" i="8"/>
  <c r="E4" i="8"/>
  <c r="Q4" i="8"/>
  <c r="F4" i="8"/>
  <c r="R4" i="8"/>
  <c r="G4" i="8"/>
  <c r="S4" i="8"/>
  <c r="H4" i="8"/>
  <c r="T4" i="8"/>
  <c r="I4" i="8"/>
  <c r="K4" i="8"/>
  <c r="M3" i="8"/>
  <c r="B3" i="8"/>
  <c r="N3" i="8"/>
  <c r="O3" i="8"/>
  <c r="J3" i="8"/>
  <c r="K3" i="8"/>
  <c r="L3" i="8"/>
  <c r="C3" i="8"/>
  <c r="D3" i="8"/>
  <c r="P3" i="8"/>
  <c r="E3" i="8"/>
  <c r="Q3" i="8"/>
  <c r="F3" i="8"/>
  <c r="R3" i="8"/>
  <c r="G3" i="8"/>
  <c r="S3" i="8"/>
  <c r="H3" i="8"/>
  <c r="T3" i="8"/>
  <c r="I3" i="8"/>
  <c r="U3" i="8"/>
  <c r="M13" i="8"/>
  <c r="L18" i="24" s="1"/>
  <c r="S13" i="8"/>
  <c r="H13" i="8"/>
  <c r="H18" i="24" s="1"/>
  <c r="L13" i="8"/>
  <c r="M18" i="24" s="1"/>
  <c r="B13" i="8"/>
  <c r="B18" i="24" s="1"/>
  <c r="N13" i="8"/>
  <c r="F13" i="8"/>
  <c r="F18" i="24" s="1"/>
  <c r="I13" i="8"/>
  <c r="I18" i="24" s="1"/>
  <c r="C13" i="8"/>
  <c r="C18" i="24" s="1"/>
  <c r="O13" i="8"/>
  <c r="T13" i="8"/>
  <c r="D13" i="8"/>
  <c r="D18" i="24" s="1"/>
  <c r="P13" i="8"/>
  <c r="E13" i="8"/>
  <c r="E18" i="24" s="1"/>
  <c r="Q13" i="8"/>
  <c r="R13" i="8"/>
  <c r="G13" i="8"/>
  <c r="G18" i="24" s="1"/>
  <c r="U13" i="8"/>
  <c r="J13" i="8"/>
  <c r="J18" i="24" s="1"/>
  <c r="K13" i="8"/>
  <c r="K18" i="24" s="1"/>
  <c r="G17" i="25" l="1"/>
  <c r="G23" i="25"/>
  <c r="G11" i="25"/>
  <c r="G22" i="25"/>
  <c r="G16" i="25"/>
  <c r="G15" i="25"/>
  <c r="G20" i="25"/>
  <c r="G12" i="25"/>
  <c r="G19" i="25"/>
  <c r="G11" i="31"/>
  <c r="G20" i="31"/>
  <c r="G17" i="34"/>
  <c r="G13" i="34"/>
  <c r="G18" i="34"/>
  <c r="G14" i="34"/>
  <c r="G15" i="34"/>
  <c r="G16" i="34"/>
  <c r="G12" i="34"/>
  <c r="G19" i="34"/>
  <c r="G24" i="25"/>
  <c r="K8" i="31"/>
  <c r="G17" i="31"/>
  <c r="G13" i="31"/>
  <c r="G16" i="31"/>
  <c r="G15" i="31"/>
  <c r="G14" i="31"/>
  <c r="G18" i="31"/>
  <c r="G12" i="31"/>
  <c r="G19" i="31"/>
  <c r="G8" i="31"/>
  <c r="I8" i="31"/>
  <c r="H8" i="31"/>
  <c r="G21" i="25"/>
  <c r="G13" i="25"/>
  <c r="G14" i="25"/>
  <c r="G18" i="25"/>
  <c r="G8" i="25"/>
  <c r="K8" i="25"/>
  <c r="I8" i="25"/>
  <c r="H8" i="25"/>
  <c r="K8" i="34"/>
  <c r="L11" i="34"/>
  <c r="G8" i="34"/>
  <c r="G11" i="34"/>
  <c r="I8" i="34"/>
  <c r="H8" i="34"/>
  <c r="K8" i="28"/>
  <c r="G8" i="28"/>
  <c r="H8" i="28"/>
  <c r="I8" i="28"/>
  <c r="G18" i="28"/>
  <c r="L18" i="28"/>
  <c r="G17" i="28"/>
  <c r="L17" i="28"/>
  <c r="G16" i="28"/>
  <c r="L16" i="28"/>
  <c r="M11" i="28"/>
  <c r="G11" i="28"/>
  <c r="G13" i="28"/>
  <c r="L12" i="28"/>
  <c r="G15" i="28"/>
  <c r="L14" i="28"/>
  <c r="G14" i="28"/>
  <c r="L11" i="28"/>
  <c r="G12" i="28"/>
  <c r="L13" i="28"/>
  <c r="L15" i="28"/>
  <c r="G15" i="24" l="1"/>
  <c r="I15" i="24"/>
  <c r="E15" i="24"/>
  <c r="J15" i="24"/>
  <c r="K15" i="24"/>
  <c r="M15" i="24"/>
  <c r="L15" i="24"/>
  <c r="B15" i="24"/>
  <c r="C15" i="24"/>
  <c r="D15" i="24"/>
  <c r="F15" i="24"/>
  <c r="H15" i="24"/>
  <c r="B12" i="24"/>
  <c r="G12" i="24"/>
  <c r="I12" i="24"/>
  <c r="K12" i="24"/>
  <c r="M12" i="24"/>
  <c r="L12" i="24"/>
  <c r="C12" i="24"/>
  <c r="D12" i="24"/>
  <c r="E12" i="24"/>
  <c r="F12" i="24"/>
  <c r="H12" i="24"/>
  <c r="J12" i="24"/>
  <c r="C14" i="24"/>
  <c r="E14" i="24"/>
  <c r="K14" i="24"/>
  <c r="F14" i="24"/>
  <c r="G14" i="24"/>
  <c r="H14" i="24"/>
  <c r="I14" i="24"/>
  <c r="J14" i="24"/>
  <c r="L14" i="24"/>
  <c r="M14" i="24"/>
  <c r="B14" i="24"/>
  <c r="D14" i="24"/>
  <c r="C16" i="24"/>
  <c r="G16" i="24"/>
  <c r="I16" i="24"/>
  <c r="K16" i="24"/>
  <c r="L16" i="24"/>
  <c r="B16" i="24"/>
  <c r="D16" i="24"/>
  <c r="E16" i="24"/>
  <c r="F16" i="24"/>
  <c r="H16" i="24"/>
  <c r="J16" i="24"/>
  <c r="M16" i="24"/>
  <c r="F17" i="24"/>
  <c r="G17" i="24"/>
  <c r="C17" i="24"/>
  <c r="E17" i="24"/>
  <c r="D17" i="24"/>
  <c r="H17" i="24"/>
  <c r="K17" i="24"/>
  <c r="I17" i="24"/>
  <c r="L17" i="24"/>
  <c r="J17" i="24"/>
  <c r="M17" i="24"/>
  <c r="B17" i="24"/>
  <c r="B13" i="24"/>
  <c r="C13" i="24"/>
  <c r="D13" i="24"/>
  <c r="E13" i="24"/>
  <c r="F13" i="24"/>
  <c r="G13" i="24"/>
  <c r="K13" i="24"/>
  <c r="I13" i="24"/>
  <c r="L13" i="24"/>
  <c r="H13" i="24"/>
  <c r="J13" i="24"/>
  <c r="M13" i="24"/>
  <c r="I11" i="24"/>
  <c r="H11" i="24"/>
  <c r="F11" i="24"/>
  <c r="B11" i="24"/>
  <c r="K11" i="24"/>
  <c r="J11" i="24"/>
  <c r="E11" i="24"/>
  <c r="D11" i="24"/>
  <c r="C11" i="24"/>
  <c r="K8" i="24" l="1"/>
  <c r="L11" i="24"/>
  <c r="H8" i="24"/>
  <c r="I8" i="24"/>
  <c r="M11" i="24"/>
  <c r="G8" i="24"/>
  <c r="G11" i="24"/>
  <c r="N13" i="37" l="1"/>
  <c r="O13" i="37"/>
  <c r="S13" i="37"/>
  <c r="N14" i="37"/>
  <c r="O14" i="37"/>
  <c r="S14" i="37"/>
  <c r="L8" i="37"/>
  <c r="N11" i="37"/>
  <c r="O11" i="37" l="1"/>
  <c r="S11" i="37"/>
  <c r="N14" i="34"/>
  <c r="S14" i="34"/>
  <c r="O14" i="34"/>
  <c r="N12" i="37"/>
  <c r="N19" i="34"/>
  <c r="O19" i="34"/>
  <c r="S19" i="34"/>
  <c r="N13" i="34"/>
  <c r="O13" i="34"/>
  <c r="S13" i="34"/>
  <c r="N11" i="34"/>
  <c r="L8" i="34"/>
  <c r="S17" i="34"/>
  <c r="N17" i="34"/>
  <c r="O17" i="34"/>
  <c r="N15" i="34"/>
  <c r="O15" i="34"/>
  <c r="S15" i="34"/>
  <c r="S12" i="34"/>
  <c r="O12" i="34"/>
  <c r="N12" i="34"/>
  <c r="N18" i="34"/>
  <c r="O18" i="34"/>
  <c r="S18" i="34"/>
  <c r="O11" i="34" l="1"/>
  <c r="S11" i="34"/>
  <c r="S12" i="37"/>
  <c r="J8" i="37"/>
  <c r="O12" i="37"/>
  <c r="M8" i="37"/>
  <c r="N16" i="34"/>
  <c r="O16" i="34" l="1"/>
  <c r="M8" i="34"/>
  <c r="S16" i="34"/>
  <c r="J8" i="34"/>
  <c r="N22" i="28" l="1"/>
  <c r="N23" i="28"/>
  <c r="O22" i="28"/>
  <c r="S22" i="28"/>
  <c r="O23" i="28"/>
  <c r="S23" i="28"/>
  <c r="N12" i="24"/>
  <c r="N22" i="25"/>
  <c r="O22" i="25"/>
  <c r="S22" i="25"/>
  <c r="S13" i="31"/>
  <c r="O13" i="31"/>
  <c r="N13" i="31"/>
  <c r="N18" i="24"/>
  <c r="N14" i="24"/>
  <c r="N20" i="24"/>
  <c r="N13" i="24"/>
  <c r="N15" i="24"/>
  <c r="N17" i="31"/>
  <c r="O17" i="31"/>
  <c r="S17" i="31"/>
  <c r="N16" i="24"/>
  <c r="N21" i="24"/>
  <c r="N19" i="24"/>
  <c r="O14" i="31"/>
  <c r="S14" i="31"/>
  <c r="N14" i="31"/>
  <c r="N17" i="24"/>
  <c r="S12" i="28"/>
  <c r="O12" i="28"/>
  <c r="N12" i="28"/>
  <c r="O12" i="25"/>
  <c r="N12" i="25"/>
  <c r="S12" i="25"/>
  <c r="O24" i="25"/>
  <c r="S24" i="25"/>
  <c r="N24" i="25"/>
  <c r="N11" i="31"/>
  <c r="N11" i="24" l="1"/>
  <c r="N20" i="31"/>
  <c r="O20" i="31"/>
  <c r="S20" i="31"/>
  <c r="L8" i="31"/>
  <c r="S11" i="31"/>
  <c r="O11" i="31"/>
  <c r="S19" i="31"/>
  <c r="O19" i="31"/>
  <c r="N19" i="31"/>
  <c r="S19" i="25"/>
  <c r="O19" i="25"/>
  <c r="N19" i="25"/>
  <c r="N11" i="25"/>
  <c r="L8" i="25"/>
  <c r="S13" i="28"/>
  <c r="O13" i="28"/>
  <c r="N13" i="28"/>
  <c r="O17" i="28"/>
  <c r="N17" i="28"/>
  <c r="N21" i="28"/>
  <c r="O21" i="28"/>
  <c r="S21" i="28"/>
  <c r="O17" i="24"/>
  <c r="S17" i="24"/>
  <c r="N21" i="25"/>
  <c r="S21" i="25"/>
  <c r="O21" i="25"/>
  <c r="S18" i="28"/>
  <c r="O18" i="28"/>
  <c r="N18" i="28"/>
  <c r="O16" i="31"/>
  <c r="S16" i="31"/>
  <c r="N16" i="31"/>
  <c r="N20" i="28"/>
  <c r="O20" i="28"/>
  <c r="S20" i="28"/>
  <c r="S19" i="24"/>
  <c r="O19" i="24"/>
  <c r="N12" i="31"/>
  <c r="O14" i="28"/>
  <c r="S14" i="28"/>
  <c r="N14" i="28"/>
  <c r="N23" i="25"/>
  <c r="S23" i="25"/>
  <c r="O23" i="25"/>
  <c r="S21" i="24"/>
  <c r="O21" i="24"/>
  <c r="S17" i="25"/>
  <c r="N17" i="25"/>
  <c r="O17" i="25"/>
  <c r="O16" i="24"/>
  <c r="S16" i="24"/>
  <c r="O16" i="28"/>
  <c r="S16" i="28"/>
  <c r="N16" i="28"/>
  <c r="O15" i="31"/>
  <c r="S15" i="31"/>
  <c r="N15" i="31"/>
  <c r="N20" i="25"/>
  <c r="S20" i="25"/>
  <c r="O20" i="25"/>
  <c r="N16" i="25"/>
  <c r="O16" i="25"/>
  <c r="S16" i="25"/>
  <c r="N18" i="25"/>
  <c r="O18" i="25"/>
  <c r="S18" i="25"/>
  <c r="N14" i="25"/>
  <c r="O14" i="25"/>
  <c r="S14" i="25"/>
  <c r="O15" i="24"/>
  <c r="S15" i="24"/>
  <c r="S18" i="31"/>
  <c r="N18" i="31"/>
  <c r="O18" i="31"/>
  <c r="O19" i="28"/>
  <c r="S19" i="28"/>
  <c r="N19" i="28"/>
  <c r="O13" i="24"/>
  <c r="S13" i="24"/>
  <c r="S20" i="24"/>
  <c r="O20" i="24"/>
  <c r="N13" i="25"/>
  <c r="S13" i="25"/>
  <c r="O13" i="25"/>
  <c r="S11" i="28"/>
  <c r="N11" i="28"/>
  <c r="L8" i="28"/>
  <c r="S14" i="24"/>
  <c r="O14" i="24"/>
  <c r="S18" i="24"/>
  <c r="O18" i="24"/>
  <c r="N25" i="25"/>
  <c r="O25" i="25"/>
  <c r="S25" i="25"/>
  <c r="O15" i="25"/>
  <c r="N15" i="25"/>
  <c r="S15" i="25"/>
  <c r="O15" i="28"/>
  <c r="S15" i="28"/>
  <c r="N15" i="28"/>
  <c r="O12" i="24"/>
  <c r="S12" i="24"/>
  <c r="S11" i="24" l="1"/>
  <c r="O11" i="24"/>
  <c r="L8" i="24"/>
  <c r="O11" i="28"/>
  <c r="M8" i="28"/>
  <c r="O12" i="31"/>
  <c r="M8" i="31"/>
  <c r="S12" i="31"/>
  <c r="J8" i="31"/>
  <c r="O11" i="25"/>
  <c r="M8" i="25"/>
  <c r="J8" i="25"/>
  <c r="S11" i="25"/>
  <c r="J8" i="24" l="1"/>
  <c r="M8" i="24"/>
</calcChain>
</file>

<file path=xl/sharedStrings.xml><?xml version="1.0" encoding="utf-8"?>
<sst xmlns="http://schemas.openxmlformats.org/spreadsheetml/2006/main" count="1107" uniqueCount="344">
  <si>
    <t>\\WIN-6SIR0BN8BTR\JJM\JJM\Maharashtra\Region-Amaravati\Circle-Akola\Division-Buldhana\Sub Division-Buldhana\Block-Buldhana\Scheme-20021406 - Padali &amp; 5 Villages RRWSS\Padli</t>
  </si>
  <si>
    <t>Circle</t>
  </si>
  <si>
    <t>Division</t>
  </si>
  <si>
    <t>Sub Division</t>
  </si>
  <si>
    <t>Block</t>
  </si>
  <si>
    <t>Scheme ID</t>
  </si>
  <si>
    <t>Scheme Name</t>
  </si>
  <si>
    <t>Sr No.</t>
  </si>
  <si>
    <t>Region Wise Village Level Progress Report</t>
  </si>
  <si>
    <t>Summary report</t>
  </si>
  <si>
    <t>Sr. No.</t>
  </si>
  <si>
    <t>Region Name</t>
  </si>
  <si>
    <t>Amravati</t>
  </si>
  <si>
    <t>Nashik</t>
  </si>
  <si>
    <t>Nagpur</t>
  </si>
  <si>
    <t>Chhatrapati Sambhajinagar</t>
  </si>
  <si>
    <t>Pune</t>
  </si>
  <si>
    <t>Konkan</t>
  </si>
  <si>
    <t>Number of Village</t>
  </si>
  <si>
    <t>Calc - Village Functional</t>
  </si>
  <si>
    <t>Calc - Village Non Functional</t>
  </si>
  <si>
    <t>Calc - Village Partial</t>
  </si>
  <si>
    <t>Calc - Scheme Status</t>
  </si>
  <si>
    <t>\\DemoAF\JJM\JJM\Maharashtra\Region-Nashik\Circle-Jalgaon\Division-Jalgaon\Sub Division-Erandol\Block-Dharangaon\Scheme-20061165 - Paldhi (bk&amp; Kh) RR Tal DHARANGAON</t>
  </si>
  <si>
    <t>\\DemoAF\JJM\JJM\Maharashtra\Region-Nashik\Circle-Ahmednagar\Division-Sangamner\Sub Division-Kopargaon\Block-Rahata\Scheme-417239 - Retro Rui &amp; Shingave R.R.W.S.S Tal Rahata</t>
  </si>
  <si>
    <t>\\DemoAF\JJM\JJM\Maharashtra\Region-Nagpur\Circle-Nagpur\Division-Nagpur\Sub Division-Nagpur\Block-Kamptee\Scheme-7940695 - Bidgaon Tarodi wss</t>
  </si>
  <si>
    <t>\\DemoAF\JJM\JJM\Maharashtra\Region-Nagpur\Circle-Nagpur\Division-Nagpur\Sub Division-Chandrapur\Block-Saoali\Scheme-20036500 - Vyahad &amp; 2 Village Rr Wss</t>
  </si>
  <si>
    <t>\\DemoAF\JJM\JJM\Maharashtra\Region-Nagpur\Circle-Nagpur\Division-Chandrapur\Sub Division-Wardha\Block-Wardha\Scheme-7891298 - Pipri Meghe and 13 villages RR WSS</t>
  </si>
  <si>
    <t>\\DemoAF\JJM\JJM\Maharashtra\Region-Nagpur\Circle-Nagpur\Division-Chandrapur\Sub Division-Mul\Block-Mul\Scheme-7890965 - Mul Grid &amp; 24 Villages  RR WSS Retrofitting</t>
  </si>
  <si>
    <t>\\DemoAF\JJM\JJM\Maharashtra\Region-Nagpur\Circle-Nagpur\Division-Chandrapur\Sub Division-Gadchiroli\Block-Chamorshi\Scheme-2009882 - Ghot Rrwss</t>
  </si>
  <si>
    <t>\\DemoAF\JJM\JJM\Maharashtra\Region-Nagpur\Circle-Nagpur\Division-Chandrapur\Sub Division-Chandrapur\Block-Chimur\Scheme-20036536 - Bothali &amp; 7 Village RR WSS</t>
  </si>
  <si>
    <t>\\DemoAF\JJM\JJM\Maharashtra\Region-Nagpur\Circle-Nagpur\Division-Chandrapur\Sub Division-Chandrapur\Block-Mul\Scheme-20036862 - Bor Chandli 5 Village RR WSS</t>
  </si>
  <si>
    <t>\\DemoAF\JJM\JJM\Maharashtra\Region-Amaravati\Circle-Akola\Division-Buldhana\Sub Division-Buldhana\Block-Buldhana\Scheme-20021406 - Padali &amp; 5 Villages RRWSS</t>
  </si>
  <si>
    <t>\\DemoAF\JJM\JJM\Maharashtra\Region-Amaravati\Circle-Amravati\Division-Amravati\Sub Division-Achalpur\Block-Chandur Bazar\Scheme-7945938 - 83 Village RRWS Scheme MJP RR (C 39)</t>
  </si>
  <si>
    <t>Scheme Level</t>
  </si>
  <si>
    <t>Total</t>
  </si>
  <si>
    <t>Total Number of ESR</t>
  </si>
  <si>
    <t>Remarks</t>
  </si>
  <si>
    <t>All ESR is active</t>
  </si>
  <si>
    <t>None of the ESR is active</t>
  </si>
  <si>
    <t>Completed</t>
  </si>
  <si>
    <t>In Progress</t>
  </si>
  <si>
    <t>Any village is partial (some ESR is active,Some sensor is active)</t>
  </si>
  <si>
    <t>All ESR is active as well as all sensor is active.</t>
  </si>
  <si>
    <t>\\DemoAF\JJM\JJM\Maharashtra\Region-Amaravati\Circle-Akola\Division-Akola\Sub Division-Akola\Block-Akola\Scheme-20028565 - Akot 84 VRRWSS Tq. Akola, Akot &amp; Telhara Dist. Akola</t>
  </si>
  <si>
    <t>\\DemoAF\JJM\JJM\Maharashtra\Region-Amaravati\Circle-Akola\Division-Akola\Sub Division-Murtizapur\Block-Murtizapur\Scheme-20028330 - Langhapur 50 VRRWSS Tq. Murtizapur Dist. Akola</t>
  </si>
  <si>
    <t>\\DemoAF\JJM\JJM\Maharashtra\Region-Amaravati\Circle-Amravati\Division-Amravati W.M\Sub Division-W.M.Amravati - 2\Block-Amravati\Scheme-20003791 - 105 villages RRWSS</t>
  </si>
  <si>
    <t>\\DemoAF\JJM\JJM\Maharashtra\Region-Amaravati\Circle-Amravati\Division-Amravati W.M\Sub Division-W.M.Amravati - 2\Block-Bhatkuli\Scheme-20003791 - 105 villages RRWSS</t>
  </si>
  <si>
    <t>\\DemoAF\JJM\JJM\Maharashtra\Region-Amaravati\Circle-Amravati\Division-Amravati W.M\Sub Division-W.M.Amravati - 2\Block-Chandur Bazar\Scheme-20003791 - 105 villages RRWSS</t>
  </si>
  <si>
    <t>\\DemoAF\JJM\JJM\Maharashtra\Region-Amaravati\Circle-Amravati\Division-Amravati\Sub Division-Achalpur\Block-Achalpur\Scheme-20029998 - Shahanur &amp; 9 Villages RRWS</t>
  </si>
  <si>
    <t>\\DemoAF\JJM\JJM\Maharashtra\Region-Amaravati\Circle-Amravati\Division-Amravati\Sub Division-Achalpur\Block-Achalpur\Scheme-7945938 - 83 Village RRWS Scheme MJP RR (C 39)</t>
  </si>
  <si>
    <t>\\DemoAF\JJM\JJM\Maharashtra\Region-Amaravati\Circle-Amravati\Division-Amravati\Sub Division-Amravati - 2\Block-Nandgaon Khandeshwar\Scheme-20030287 - Takli &amp; 4 Villages RRWS</t>
  </si>
  <si>
    <t>\\DemoAF\JJM\JJM\Maharashtra\Region-Nagpur\Circle-Nagpur\Division-Gondia\Sub Division-Bhandara\Block-Tumsar\Scheme-631010 - Gobarwahi RR Retrofitting</t>
  </si>
  <si>
    <t>\\DemoAF\JJM\JJM\Maharashtra\Region-Nagpur\Circle-Nagpur\Division-Gondia\Sub Division-Gondia\Block-Goregaon\Scheme-20019216 - GOREGAON RR Retrofitting</t>
  </si>
  <si>
    <t>\\DemoAF\JJM\JJM\Maharashtra\Region-Chhatrapati Sambhajinagar\Circle-Chhatrapati Sambhajinagar\Division-Chhatrapati Sambhajinagar\Sub Division-Paithan\Block-Paithan\Scheme-20018162 - Paithan Taluka 178 Village Grid WS</t>
  </si>
  <si>
    <t>\\DemoAF\JJM\JJM\Maharashtra\Region-Chhatrapati Sambhajinagar\Circle-Nanded\Division-Nanded\Sub Division-Hadgaon\Block-Hadgaon\Scheme-20013969 - Hadgaon and Himayatnagar 132 Village Grid WSS</t>
  </si>
  <si>
    <t>\\DemoAF\JJM\JJM\Maharashtra\Region-Chhatrapati Sambhajinagar\Circle-Nanded\Division-Nanded\Sub Division-Kandhar\Block-Kandhar\Scheme-7338000 - Osmamnagar Shirdhon Combined WSS</t>
  </si>
  <si>
    <t>Last Updated Date:-</t>
  </si>
  <si>
    <t>No. of Functional Scheme</t>
  </si>
  <si>
    <t>No. of Partial Scheme</t>
  </si>
  <si>
    <t>No. of Fully Completed Scheme</t>
  </si>
  <si>
    <t>No. of Functional Village</t>
  </si>
  <si>
    <t>No. of Partial Village</t>
  </si>
  <si>
    <t>No. of Non- Functional Village</t>
  </si>
  <si>
    <t>Scheme Functional Status</t>
  </si>
  <si>
    <t>Fully completion Scheme Status</t>
  </si>
  <si>
    <t>Few ESR is active</t>
  </si>
  <si>
    <t>Functional (Scheme)</t>
  </si>
  <si>
    <t>Partial (Scheme)</t>
  </si>
  <si>
    <t>If all village is Functional</t>
  </si>
  <si>
    <t>Few village is Functional</t>
  </si>
  <si>
    <t>All the ESR is active as well as all the sensors are communicting with the system</t>
  </si>
  <si>
    <t>No. Fully Completed ESR</t>
  </si>
  <si>
    <t>\\DemoAF\JJM\JJM\Maharashtra\Region-Amaravati\Circle-Akola\Division-Buldhana\Sub Division-Buldhana\Block-Motala\Scheme-20021409 - Kurha &amp; 2 Villages RRWSS</t>
  </si>
  <si>
    <t>\\DemoAF\JJM\JJM\Maharashtra\Region-Amaravati\Circle-Amravati\Division-Amravati W.M\Sub Division-W.M.Amravati - 2\Block-Achalpur\Scheme-20003791 - 105 villages RRWSS</t>
  </si>
  <si>
    <t>\\DemoAF\JJM\JJM\Maharashtra\Region-Nashik\Circle-Ahmednagar\Division-Sangamner\Sub Division-Sangamner\Block-Sangamner\Scheme-7937337 - Retro.Nimon and 4 villages, Tal. Sangamner</t>
  </si>
  <si>
    <t>\\DemoAF\JJM\JJM\Maharashtra\Region-Nashik\Circle-Nashik\Division-W M Nashik\Sub Division-W.M.Nashik\Block-Dindori\Scheme-20039258 - Ozar-Sakore &amp; 2 Villages</t>
  </si>
  <si>
    <t>\\DemoAF\JJM\JJM\Maharashtra\Region-Nashik\Circle-Nashik\Division-W M Nashik\Sub Division-W.M.Nashik\Block-Nifad\Scheme-20039258 - Ozar-Sakore &amp; 2 Villages</t>
  </si>
  <si>
    <t>\\DemoAF\JJM\JJM\Maharashtra\Region-Chhatrapati Sambhajinagar\Circle-Chhatrapati Sambhajinagar\Division-Chhatrapati Sambhajinagar\Sub Division-Gangapur\Block-Gangapur\Scheme-20051233 - 373 Village Gangapur-Vaijapur Grid WSS</t>
  </si>
  <si>
    <t>\\DemoAF\JJM\JJM\Maharashtra\Region-Chhatrapati Sambhajinagar\Circle-Chhatrapati Sambhajinagar\Division-Chhatrapati Sambhajinagar\Sub Division-Vaijapur\Block-Vaijapur\Scheme-20051233 - 373 Village Gangapur-Vaijapur Grid WSS</t>
  </si>
  <si>
    <t>No. of Village</t>
  </si>
  <si>
    <t>\\DemoAF\JJM\JJM\Maharashtra\Region-Chhatrapati Sambhajinagar\Circle-Nanded\Division-Nanded\Sub Division-Naigaon\Block-Naigaon\Scheme-7942142 - Manjram WSS</t>
  </si>
  <si>
    <t>\\DemoAF\JJM\JJM\Maharashtra\Region-Pune\Circle-Pune\Division-Pune 1\Sub Division-Baramati\Block-Ambegaon\Scheme-20017250-LONI BHAPKAR RRWSS</t>
  </si>
  <si>
    <t>\\DemoAF\JJM\JJM\Maharashtra\Region-Pune\Circle-Pune\Division-Pune 1\Sub Division-Baramati\Block-Ambegaon\Scheme-7942125-MURTI &amp; 7 VILLAGES RRWSS</t>
  </si>
  <si>
    <t>\\DemoAF\JJM\JJM\Maharashtra\Region-Pune\Circle-Pune\Division-Pune 2\Sub Division-Baramati\Block-Ambegaon\Scheme-20018548-HOL SASTEWADI</t>
  </si>
  <si>
    <t>\\DemoAF\JJM\JJM\Maharashtra\Region-Pune\Circle-Pune\Division-Pune 2\Sub Division-Maval\Block-Daund\Scheme-20013367-Done Adhale RR</t>
  </si>
  <si>
    <t>\\DemoAF\JJM\JJM\Maharashtra\Region-Pune\Circle-Pune\Division-Pune 2\Sub Division-Pune 2\Block-Velhe\Scheme-20027541-Wangani RRWSS</t>
  </si>
  <si>
    <t>\\DemoAF\JJM\JJM\Maharashtra\Region-Pune\Circle-Pune\Division-Satara\Sub Division-Phaltan\Block-Phaltan\Scheme-20027892-RR Girvi WSS</t>
  </si>
  <si>
    <t>\\DemoAF\JJM\JJM\Maharashtra\Region-Pune\Circle-Sangli\Division-Sangli\Sub Division-Islampur\Block-Valva\Scheme-7940233-Peth &amp; two Villages</t>
  </si>
  <si>
    <t>\\DemoAF\JJM\JJM\Maharashtra\Region-Nagpur\Circle-Nagpur\Division-Gondia\Sub Division-Gondia\Block-Gondia\Scheme-2003645 - Kudwa-Katangikala Peri Urban RR</t>
  </si>
  <si>
    <t>\\DemoAF\JJM\JJM\Maharashtra\Region-Nashik\Circle-Nashik\Division-Nashik\Sub Division-Sinnar\Block-Sinnar\Scheme-20019286 - Nirhale-Fatehpur and 5 villages, Tal. Sinnar</t>
  </si>
  <si>
    <t>\\DemoAF\JJM\JJM\Maharashtra\Region-Amaravati\Circle-Akola\Division-Buldhana\Sub Division-Buldhana\Block-Motala\Scheme-20028065 - Pophali &amp; 3 Villages RRWSS</t>
  </si>
  <si>
    <t>\\DemoAF\JJM\JJM\Maharashtra\Region-Nashik\Circle-Ahmednagar\Division-Sangamner\Sub Division-Sangamner\Block-Sangamner\Scheme-20033242 - Retro.Talegaon Dighe and 16 villages, Tal. Sangamner</t>
  </si>
  <si>
    <t>\\DemoAF\JJM\JJM\Maharashtra\Region-Amaravati\Circle-Amravati\Division-Yavatmal\Sub Division-Pusad\Block-Pusad\Scheme-20028563 - Malpathar 28 villages, (Reju.)</t>
  </si>
  <si>
    <t>\\DemoAF\JJM\JJM\Maharashtra\Region-Chhatrapati Sambhajinagar\Circle-Latur\Division-Latur\Sub Division-Chakur\Block-Chakur\Scheme-20030459 - Rachnawadi 6 villages WSS</t>
  </si>
  <si>
    <t>\\DemoAF\JJM\JJM\Maharashtra\Region-Chhatrapati Sambhajinagar\Circle-Latur\Division-Latur\Sub Division-Shirur Anantpal\Block-Shirur Anantpal\Scheme-20030815- Sakol 7 villages WSS</t>
  </si>
  <si>
    <t>\\DemoAF\JJM\JJM\Maharashtra\Region-Nagpur\Circle-Chandrapur\Division-Chandrapur\Sub Division-Pombhurna\Block-Pombhurna\Scheme-7928270 - Pomnbhurna Grid &amp; 15 Villages RR Retrofitting</t>
  </si>
  <si>
    <t>\\DemoAF\JJM\JJM\Maharashtra\Region-Nagpur\Circle-Chandrapur\Division-Chandrapur\Sub Division-Gadchiroli\Block-Aheri\Scheme-7890975 - Allapalli-Nagapalli RR</t>
  </si>
  <si>
    <t>\\DemoAF\JJM\JJM\Maharashtra\Region-Nagpur\Circle-Nagpur\Division-Nagpur\Sub Division-Nagpur\Block-Hingna\Scheme-20009650 - Waddhmna WSS</t>
  </si>
  <si>
    <t>\\DemoAF\JJM\JJM\Maharashtra\Region-Nagpur\Circle-Nagpur\Division-Gondia\Sub Division-Bhandara\Block-Tumsar\Scheme-20017217 - Dewadi RR WSS</t>
  </si>
  <si>
    <t>Number of the Reservoir</t>
  </si>
  <si>
    <t>Balance ESR</t>
  </si>
  <si>
    <t>Total Number of Scheme</t>
  </si>
  <si>
    <t>No. Fully Completed Scheme</t>
  </si>
  <si>
    <t>All theVillage and ESR is active as well as all the sensors are communicting with the system</t>
  </si>
  <si>
    <t>\\DemoAF\JJM\JJM\Maharashtra\Region-Nashik\Circle-Ahmednagar\Division-Sangamner\Sub Division-Kopargaon\Block-Rahata\Scheme-20054877 - Retro.Kelvad Bk.&amp; 2 villages RRWSS. Ta.Rahta</t>
  </si>
  <si>
    <t>\\DemoAF\JJM\JJM\Maharashtra\Region-Nashik\Circle-Nashik\Division-Nashik\Sub Division-Sinnar\Block-Sinnar\Scheme-20019176 - Retro. Bargaonpimpri &amp; 6 VRWSS  Tal Sinnar</t>
  </si>
  <si>
    <t>\\DemoAF\JJM\JJM\Maharashtra\Region-Konkan\Circle-Panvel\Division-Raigadh\Sub Division-Mangaon\Block-Khalapur\Scheme-20028168 - Devnhave water supply scheme</t>
  </si>
  <si>
    <t>\\DemoAF\JJM\JJM\Maharashtra\Region-Konkan\Circle-Panvel\Division-Raigadh\Sub Division-Mangaon\Block-Pen\Scheme-20020563-Shahapada 38 Villages</t>
  </si>
  <si>
    <t>\\DemoAF\JJM\JJM\Maharashtra\Region-Konkan\Circle-Thane\Division-Thane\Sub Division-Palghar\Block-Dahanu\Scheme-20047871-Modgaon &amp; Tornipada RWSS</t>
  </si>
  <si>
    <t>\\DemoAF\JJM\JJM\Maharashtra\Region-Konkan\Circle-Thane\Division-Thane\Sub Division-Thane\Block-Kalyan\Scheme-20092478-Retrofiting of Gotheghar Dahisar R.R. Water Supply Scheme</t>
  </si>
  <si>
    <t>\\DemoAF\JJM\JJM\Maharashtra\Region-Nashik\Circle-Nashik\Division-W M Nashik\Sub Division-Sinnar\Block-Naigaon\Scheme-20028193 - Retrofitting To Wadzire (Naigaon) &amp; 4 Villages RRWSS</t>
  </si>
  <si>
    <t>\\DemoAF\JJM\JJM\Maharashtra\Region-Chhatrapati Sambhajinagar\Circle-Nanded\Division-Nanded\Sub Division-Himayatnagar\Block-Himayatnagar\Scheme-20013969 - Hadgaon and Himayatnagar 132 Village Grid WSS</t>
  </si>
  <si>
    <t>Number of Fully Completed ESR</t>
  </si>
  <si>
    <t>Balance to Complete ESR</t>
  </si>
  <si>
    <t>\\DemoAF\JJM\JJM\Maharashtra\Region-Amaravati\Circle-Akola\Division-Buldhana\Sub Division-Buldhana\Block-Motala\Scheme-20027978 - Dhamangaon Deshmukh &amp; 9 Villages RRWSS</t>
  </si>
  <si>
    <t>\\DemoAF\JJM\JJM\Maharashtra\Region-Nashik\Circle-Nashik\Division-W M Nashik\Sub Division-Malegaon\Block-Chandwad\Scheme-20086730 - Retro.Chandwad and WSS 44 villages. Ta. Chandwad</t>
  </si>
  <si>
    <t>\\DemoAF\JJM\JJM\Maharashtra\Region-Nagpur\Circle-Chandrapur\Division-Chandrapur\Sub Division-Chandrapur\Block-Chandrapur\Scheme-20050368 - Chinchala and 7 Villages RR Water Supply Scheme</t>
  </si>
  <si>
    <t>\\DemoAF\JJM\JJM\Maharashtra\Region-Chhatrapati Sambhajinagar\Circle-Nanded\Division-Parbhani\Sub Division-Senaon\Block-Senaon\Scheme-20023330 -Kawtha Bk &amp; 9 Vill RR WSS</t>
  </si>
  <si>
    <t>\\DemoAF\JJM\JJM\Maharashtra\Region-Pune\Circle-Pune\Division-Pune\Sub Division-Pune\Block-Mulshi\Scheme-20022133 - Peth RR</t>
  </si>
  <si>
    <t>\\DemoAF\JJM\JJM\Maharashtra\Region-Pune\Circle-Sangli\Division-Solapur\Sub Division-Solapur\Block-Sangola\Scheme-20027396 - Alegaon shirbhavi 82 Village</t>
  </si>
  <si>
    <t>\\DemoAF\JJM\JJM\Maharashtra\Region-Nashik\Circle-Ahmednagar\Division-Ahmednagar\Sub Division-Newasa\Block-Nevasa\Scheme-5348540 - Retro.Sonai Karjgaon and 16 villages, Tal. Nevasa</t>
  </si>
  <si>
    <t>\\DemoAF\JJM\JJM\Maharashtra\Region-Chhatrapati Sambhajinagar\Circle-Chhatrapati Sambhajinagar\Division-Chhatrapati Sambhajinagar\Sub Division-Sillod\Block-Sillod\Scheme-20017395 - Shirsala &amp; 4 Village RRWS</t>
  </si>
  <si>
    <t>\\DemoAF\JJM\JJM\Maharashtra\Region-Nashik\Circle-Nashik\Division-Nashik\Sub Division-Manmad\Block-Yeola\Scheme-20030798 - Retrofitting To Yeola 38 Villages</t>
  </si>
  <si>
    <t>\\DemoAF\JJM\JJM\Maharashtra\Region-Nashik\Circle-Jalgaon\Division-Jalgaon\Sub Division-Erandol\Block-Chalisgaon\Scheme-20053796 - Dondigar-Rohini &amp; 15 Villages WSS</t>
  </si>
  <si>
    <t>\\DemoAF\JJM\JJM\Maharashtra\Region-Chhatrapati Sambhajinagar\Circle-Latur\Division-Latur\Sub Division-Renapur\Block-Renapur\Scheme-20030820- Pangaon 10 villages WSS</t>
  </si>
  <si>
    <t>Achalpur</t>
  </si>
  <si>
    <t>Chandur Bazar</t>
  </si>
  <si>
    <t>7945938</t>
  </si>
  <si>
    <t>83 Village RRWS Scheme MJP RR (C 39)</t>
  </si>
  <si>
    <t>Partial</t>
  </si>
  <si>
    <t>Yavatmal</t>
  </si>
  <si>
    <t>Pusad</t>
  </si>
  <si>
    <t>20028563</t>
  </si>
  <si>
    <t>Malpathar 28 Villages, (Reju.)</t>
  </si>
  <si>
    <t>Amravati W.M</t>
  </si>
  <si>
    <t>W.M.Amravati - 2</t>
  </si>
  <si>
    <t>20003791</t>
  </si>
  <si>
    <t>105 Villages RRWSS</t>
  </si>
  <si>
    <t>Akola</t>
  </si>
  <si>
    <t>20028565</t>
  </si>
  <si>
    <t>Akot 84 VRRWSS Tq. Akola, Akot &amp; Telhara Dist. Akola</t>
  </si>
  <si>
    <t>Bhatkuli</t>
  </si>
  <si>
    <t>Murtizapur</t>
  </si>
  <si>
    <t>20028330</t>
  </si>
  <si>
    <t>Langhapur 50 VRRWSS Tq. Murtizapur Dist. Akola</t>
  </si>
  <si>
    <t>Amravati - 2</t>
  </si>
  <si>
    <t>Nandgaon Khandeshwar</t>
  </si>
  <si>
    <t>20030287</t>
  </si>
  <si>
    <t>Takli &amp; 4 Villages RRWS</t>
  </si>
  <si>
    <t>Buldhana</t>
  </si>
  <si>
    <t>Motala</t>
  </si>
  <si>
    <t>20028065</t>
  </si>
  <si>
    <t>Pophali &amp; 3 Villages RRWSS</t>
  </si>
  <si>
    <t>20021409</t>
  </si>
  <si>
    <t>Kurha &amp; 2 Villages RRWSS</t>
  </si>
  <si>
    <t>20027978</t>
  </si>
  <si>
    <t>Dhamangaon Deshmukh &amp; 9 Villages RRWSS</t>
  </si>
  <si>
    <t>20021406</t>
  </si>
  <si>
    <t>Padali &amp; 5 Villages RRWSS</t>
  </si>
  <si>
    <t>Functional</t>
  </si>
  <si>
    <t>20029998</t>
  </si>
  <si>
    <t>Shahanur &amp; 9 Villages RRWS</t>
  </si>
  <si>
    <t>Panvel</t>
  </si>
  <si>
    <t>Raigadh</t>
  </si>
  <si>
    <t>Mangaon</t>
  </si>
  <si>
    <t>Khalapur</t>
  </si>
  <si>
    <t>20028168</t>
  </si>
  <si>
    <t>Devnhave water supply scheme</t>
  </si>
  <si>
    <t>Pen</t>
  </si>
  <si>
    <t>20020563</t>
  </si>
  <si>
    <t>Shahapada 38 Villages</t>
  </si>
  <si>
    <t>Thane</t>
  </si>
  <si>
    <t>Palghar</t>
  </si>
  <si>
    <t>Dahanu</t>
  </si>
  <si>
    <t>20047871</t>
  </si>
  <si>
    <t> Modgaon &amp; Tornipada RWSS</t>
  </si>
  <si>
    <t>Kalyan</t>
  </si>
  <si>
    <t>20092478</t>
  </si>
  <si>
    <t>Retrofiting of Gotheghar Dahisar R.R. Water Supply Scheme</t>
  </si>
  <si>
    <t>Chandrapur</t>
  </si>
  <si>
    <t>Chimur</t>
  </si>
  <si>
    <t>20036536</t>
  </si>
  <si>
    <t>Bothali &amp; 7 Village RR WSS</t>
  </si>
  <si>
    <t>Gadchiroli</t>
  </si>
  <si>
    <t>Chamorshi</t>
  </si>
  <si>
    <t>2009882</t>
  </si>
  <si>
    <t>Ghot RRWSS</t>
  </si>
  <si>
    <t>20050368</t>
  </si>
  <si>
    <t>Chinchala and 7 Villages RR Water Supply Scheme</t>
  </si>
  <si>
    <t>Saoali</t>
  </si>
  <si>
    <t>20036500</t>
  </si>
  <si>
    <t>Vyahad &amp; 2 Village RR WSS</t>
  </si>
  <si>
    <t>Wardha</t>
  </si>
  <si>
    <t>7891298</t>
  </si>
  <si>
    <t>Pipri Meghe and 13 villages RR WSS</t>
  </si>
  <si>
    <t>Pombhurna</t>
  </si>
  <si>
    <t>7928270</t>
  </si>
  <si>
    <t>Pomnbhurna Grid &amp; 15 Villages RR Retrofitting</t>
  </si>
  <si>
    <t>Aheri</t>
  </si>
  <si>
    <t>7890975</t>
  </si>
  <si>
    <t>Allapalli-Nagapalli RR</t>
  </si>
  <si>
    <t>Gondia</t>
  </si>
  <si>
    <t>Goregaon</t>
  </si>
  <si>
    <t>20019216</t>
  </si>
  <si>
    <t>GOREGAON RR Retrofitting</t>
  </si>
  <si>
    <t>Mul</t>
  </si>
  <si>
    <t>7890965</t>
  </si>
  <si>
    <t>Mul Grid &amp; 24 Villages  RR WSS Retrofitting</t>
  </si>
  <si>
    <t>Hingna</t>
  </si>
  <si>
    <t>20009650</t>
  </si>
  <si>
    <t>Waddhmna WSS</t>
  </si>
  <si>
    <t>2003645</t>
  </si>
  <si>
    <t>Kudwa-Katangikala Peri Urban RR</t>
  </si>
  <si>
    <t>Bhandara</t>
  </si>
  <si>
    <t>Tumsar</t>
  </si>
  <si>
    <t>631010</t>
  </si>
  <si>
    <t>Gobarwahi RR Retrofitting</t>
  </si>
  <si>
    <t>20017217</t>
  </si>
  <si>
    <t>Dewadi RR WSS</t>
  </si>
  <si>
    <t>Kamptee</t>
  </si>
  <si>
    <t>7940695</t>
  </si>
  <si>
    <t>Bidgaon Tarodi wss</t>
  </si>
  <si>
    <t>20036862</t>
  </si>
  <si>
    <t>Bor Chandli 5 Village RR WSS</t>
  </si>
  <si>
    <t>Pune 2</t>
  </si>
  <si>
    <t>Velhe</t>
  </si>
  <si>
    <t>20027541</t>
  </si>
  <si>
    <t>Wangani RRWSS</t>
  </si>
  <si>
    <t>Satara</t>
  </si>
  <si>
    <t>Phaltan</t>
  </si>
  <si>
    <t>20027892</t>
  </si>
  <si>
    <t>RR Girvi WSS</t>
  </si>
  <si>
    <t>Pune 1</t>
  </si>
  <si>
    <t>Baramati</t>
  </si>
  <si>
    <t>Ambegaon</t>
  </si>
  <si>
    <t>20017250</t>
  </si>
  <si>
    <t>LONI BHAPKAR RRWSS</t>
  </si>
  <si>
    <t>MJP Works Division No. 2 , Pune</t>
  </si>
  <si>
    <t>Mulshi</t>
  </si>
  <si>
    <t>20022133</t>
  </si>
  <si>
    <t>Peth RR</t>
  </si>
  <si>
    <t>Maval</t>
  </si>
  <si>
    <t>Daund</t>
  </si>
  <si>
    <t>20013367</t>
  </si>
  <si>
    <t>Done Adhale RR</t>
  </si>
  <si>
    <t> Sangli</t>
  </si>
  <si>
    <t>Solapur</t>
  </si>
  <si>
    <t>Sangola</t>
  </si>
  <si>
    <t>20027396</t>
  </si>
  <si>
    <t>Alegaon shirbhavi 82 Village</t>
  </si>
  <si>
    <t>Sangli</t>
  </si>
  <si>
    <t>Islampur</t>
  </si>
  <si>
    <t>Valva</t>
  </si>
  <si>
    <t>7940233</t>
  </si>
  <si>
    <t>Peth &amp; two Villages</t>
  </si>
  <si>
    <t>7942125</t>
  </si>
  <si>
    <t>MURTI &amp; 7 VILLAGES RRWSS</t>
  </si>
  <si>
    <t>20018548</t>
  </si>
  <si>
    <t>HOL SASTEWADI</t>
  </si>
  <si>
    <t>Latur</t>
  </si>
  <si>
    <t>Chakur</t>
  </si>
  <si>
    <t>20030459</t>
  </si>
  <si>
    <t>Rachnawadi 6 villages WSS</t>
  </si>
  <si>
    <t>Paithan</t>
  </si>
  <si>
    <t>20018162</t>
  </si>
  <si>
    <t>Paithan Taluka 178 Village Grid WS</t>
  </si>
  <si>
    <t>Gangapur</t>
  </si>
  <si>
    <t>20051233</t>
  </si>
  <si>
    <t>373 Village Gangapur-Vaijapur Grid WSS</t>
  </si>
  <si>
    <t>Sillod</t>
  </si>
  <si>
    <t>20017395</t>
  </si>
  <si>
    <t>Shirsala &amp; 4 Village</t>
  </si>
  <si>
    <t>Nanded</t>
  </si>
  <si>
    <t>Himayatnagar</t>
  </si>
  <si>
    <t>20013969</t>
  </si>
  <si>
    <t>Hadgaon and Himayatnagar 132 Village Grid WSS</t>
  </si>
  <si>
    <t>Naigaon</t>
  </si>
  <si>
    <t>7942142</t>
  </si>
  <si>
    <t>Manjram WSS (7942142)</t>
  </si>
  <si>
    <t>Parbhani</t>
  </si>
  <si>
    <t>Senaon</t>
  </si>
  <si>
    <t>20023330</t>
  </si>
  <si>
    <t>Kawtha Bk &amp; 9 Vill RR WSS</t>
  </si>
  <si>
    <t>Renapur</t>
  </si>
  <si>
    <t>20030820</t>
  </si>
  <si>
    <t>Pangaon 10 villages WSS</t>
  </si>
  <si>
    <t>Shirur Anantpal</t>
  </si>
  <si>
    <t>20030815</t>
  </si>
  <si>
    <t>Sakol 7 villages WSS</t>
  </si>
  <si>
    <t>Kandhar</t>
  </si>
  <si>
    <t>7338000</t>
  </si>
  <si>
    <t>Osmamnagar Shirdhon Combined WSS</t>
  </si>
  <si>
    <t>Hadgaon</t>
  </si>
  <si>
    <t>Vaijapur</t>
  </si>
  <si>
    <t>W M Nashik</t>
  </si>
  <si>
    <t>W.M.Nashik</t>
  </si>
  <si>
    <t>Nifad</t>
  </si>
  <si>
    <t>20039258</t>
  </si>
  <si>
    <t>Ozar-Sakore &amp; 2 Villages</t>
  </si>
  <si>
    <t>Sinnar</t>
  </si>
  <si>
    <t>20028193</t>
  </si>
  <si>
    <t>Retrofitting To Wadzire (Naigaon) &amp; 4 Villages RRWSS</t>
  </si>
  <si>
    <t>Ahmednagar</t>
  </si>
  <si>
    <t>Sangamner</t>
  </si>
  <si>
    <t>7937337</t>
  </si>
  <si>
    <t>Retro.Nimon and 4 villages, Tal. Sangamner</t>
  </si>
  <si>
    <t>20033242</t>
  </si>
  <si>
    <t>Retro.Talegaon Dighe and 16 villages, Tal. Sangamner</t>
  </si>
  <si>
    <t>Malegaon</t>
  </si>
  <si>
    <t>Chandwad</t>
  </si>
  <si>
    <t>20086730</t>
  </si>
  <si>
    <t>Retro.Chandwad and WSS 44 villages. Ta. Chandwad</t>
  </si>
  <si>
    <t>Kopargaon</t>
  </si>
  <si>
    <t>Rahata</t>
  </si>
  <si>
    <t>20054877</t>
  </si>
  <si>
    <t>Retro.Kelvad Bk.&amp; 2 villages RRWSS. Ta.Rahta</t>
  </si>
  <si>
    <t>417239</t>
  </si>
  <si>
    <t>Retro Rui &amp; Shingave R.R.W.S.S Tal Rahata</t>
  </si>
  <si>
    <t>Jalgaon</t>
  </si>
  <si>
    <t>Erandol</t>
  </si>
  <si>
    <t>Dharangaon</t>
  </si>
  <si>
    <t>20061165</t>
  </si>
  <si>
    <t>Paldhi (bk&amp; Kh) RR Tal DHARANGAON</t>
  </si>
  <si>
    <t>Dindori</t>
  </si>
  <si>
    <t>20019176</t>
  </si>
  <si>
    <t>Retro. Bargaonpimpri &amp; 6 VRWSS  Tal Sinnar</t>
  </si>
  <si>
    <t>20019286</t>
  </si>
  <si>
    <t>Nirhale-Fatehpur and 5 villages, Tal. Sinnar</t>
  </si>
  <si>
    <t>Manmad</t>
  </si>
  <si>
    <t>Yeola</t>
  </si>
  <si>
    <t>20030798</t>
  </si>
  <si>
    <t>Retrofitting To Yeola 38 Villages</t>
  </si>
  <si>
    <t>Chalisgaon</t>
  </si>
  <si>
    <t>20053796</t>
  </si>
  <si>
    <t>Dondigar-Rohini &amp; 15 Villages WSS</t>
  </si>
  <si>
    <t>Newasa</t>
  </si>
  <si>
    <t>Nevasa</t>
  </si>
  <si>
    <t>5348540</t>
  </si>
  <si>
    <t>Retro.Sonai Karjgaon and 16 villages, Tal. Nevasa</t>
  </si>
  <si>
    <t xml:space="preserve"> Flow Meters Conneted</t>
  </si>
  <si>
    <t>Pressure Transmitter Conneted</t>
  </si>
  <si>
    <t>Residual Chlorine Conneted</t>
  </si>
  <si>
    <t xml:space="preserve"> Scheme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</si>
</sst>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\ hh:mm:ss\ "/>
    <numFmt numFmtId="165" formatCode="[$-409]d\-mmm\-yyyy;@"/>
  </numFmts>
  <fonts count="12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theme="7" tint="-0.249977111117893"/>
      <name val="Arial"/>
      <family val="2"/>
    </font>
    <font>
      <b/>
      <sz val="18"/>
      <color theme="7" tint="-0.249977111117893"/>
      <name val="Arial"/>
      <family val="2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0" fillId="0" borderId="0" xfId="0" quotePrefix="1"/>
    <xf numFmtId="164" fontId="1" fillId="0" borderId="0" xfId="1" applyNumberFormat="1" applyAlignment="1">
      <alignment vertical="center"/>
    </xf>
    <xf numFmtId="0" fontId="8" fillId="0" borderId="1" xfId="0" applyFont="1" applyBorder="1"/>
    <xf numFmtId="0" fontId="5" fillId="0" borderId="0" xfId="1" applyFont="1" applyAlignment="1">
      <alignment vertical="center"/>
    </xf>
    <xf numFmtId="0" fontId="7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0" xfId="1" applyFont="1" applyAlignment="1">
      <alignment horizontal="center" vertical="center"/>
    </xf>
    <xf numFmtId="0" fontId="8" fillId="0" borderId="0" xfId="0" applyFont="1"/>
    <xf numFmtId="0" fontId="9" fillId="2" borderId="1" xfId="0" applyFont="1" applyFill="1" applyBorder="1"/>
    <xf numFmtId="0" fontId="9" fillId="0" borderId="1" xfId="0" applyFont="1" applyBorder="1"/>
    <xf numFmtId="0" fontId="0" fillId="0" borderId="1" xfId="0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7" fillId="0" borderId="1" xfId="0" applyFont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11" fillId="0" borderId="0" xfId="0" applyFont="1"/>
    <xf numFmtId="49" fontId="0" fillId="0" borderId="0" xfId="0" applyNumberFormat="1" applyAlignment="1">
      <alignment vertical="center"/>
    </xf>
    <xf numFmtId="0" fontId="8" fillId="0" borderId="2" xfId="0" applyFont="1" applyBorder="1"/>
    <xf numFmtId="0" fontId="0" fillId="0" borderId="5" xfId="0" applyBorder="1" applyAlignment="1">
      <alignment wrapText="1"/>
    </xf>
    <xf numFmtId="0" fontId="0" fillId="0" borderId="5" xfId="0" applyBorder="1"/>
    <xf numFmtId="0" fontId="7" fillId="2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0" fillId="0" borderId="1" xfId="0" applyFont="1" applyBorder="1" applyAlignment="1">
      <alignment horizontal="left"/>
    </xf>
    <xf numFmtId="165" fontId="10" fillId="0" borderId="1" xfId="0" applyNumberFormat="1" applyFont="1" applyBorder="1" applyAlignment="1">
      <alignment horizontal="center"/>
    </xf>
    <xf numFmtId="0" fontId="10" fillId="7" borderId="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D76DC5AA-7262-4B78-A346-276D76491546}"/>
  </cellStyles>
  <dxfs count="212"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B55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F1BC97-7CB1-44D5-BC8E-68429EEFF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98175" cy="8003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138951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BF82C0-0527-4B7D-8D05-8DBD43852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1</xdr:col>
      <xdr:colOff>748551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D06669-A7C4-4EFC-8ACD-FA33B2002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1</xdr:col>
      <xdr:colOff>748551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C20D0D-AC60-4E9F-9490-497417D90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6C4CE0-961E-484C-ADE6-14F466984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1</xdr:col>
      <xdr:colOff>748551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1FB2FB-20CB-4EC5-8356-EC35968A4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282387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A8E9DE-DB15-4D5A-9839-2C4F6E678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1</xdr:col>
      <xdr:colOff>748551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AA126A-B39B-4B34-88AF-9C591304E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5731" cy="80030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A24757-0395-4104-A461-0983E445D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149678-7DE6-404A-8D0C-214EAB45E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31F054-7499-4EE8-8EAC-D61B2670A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1</xdr:col>
      <xdr:colOff>748551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803731-6960-4B5B-8D23-D4760BD77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74801DF-64B8-4607-82BB-E12FBF40F72D}">
  <we:reference id="wa200005502" version="1.0.0.11" store="en-US" storeType="OMEX"/>
  <we:alternateReferences>
    <we:reference id="WA200005502" version="1.0.0.11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44AD-8EED-4E50-B63E-379FE8F16928}">
  <sheetPr codeName="Sheet1"/>
  <dimension ref="A2:I18"/>
  <sheetViews>
    <sheetView zoomScale="70" zoomScaleNormal="70" workbookViewId="0">
      <selection activeCell="C24" sqref="A1:XFD1048576"/>
    </sheetView>
  </sheetViews>
  <sheetFormatPr defaultRowHeight="14.4" x14ac:dyDescent="0.3"/>
  <cols>
    <col min="1" max="1" width="6.5546875" bestFit="1" customWidth="1"/>
    <col min="2" max="2" width="24.109375" bestFit="1" customWidth="1"/>
    <col min="3" max="3" width="28.109375" bestFit="1" customWidth="1"/>
    <col min="4" max="4" width="22.44140625" bestFit="1" customWidth="1"/>
    <col min="5" max="5" width="19" bestFit="1" customWidth="1"/>
    <col min="6" max="6" width="30.44140625" bestFit="1" customWidth="1"/>
    <col min="7" max="7" width="19.88671875" bestFit="1" customWidth="1"/>
    <col min="8" max="8" width="30.88671875" bestFit="1" customWidth="1"/>
    <col min="9" max="9" width="24.44140625" bestFit="1" customWidth="1"/>
  </cols>
  <sheetData>
    <row r="2" spans="1:9" x14ac:dyDescent="0.3">
      <c r="A2" s="27" t="s">
        <v>9</v>
      </c>
      <c r="B2" s="27"/>
      <c r="C2" s="27"/>
      <c r="D2" s="27"/>
      <c r="E2" s="27"/>
      <c r="F2" s="27"/>
      <c r="G2" s="27"/>
      <c r="H2" s="27"/>
      <c r="I2" s="27"/>
    </row>
    <row r="3" spans="1:9" x14ac:dyDescent="0.3">
      <c r="A3" s="18"/>
      <c r="B3" s="18"/>
      <c r="C3" s="18"/>
      <c r="D3" s="18"/>
      <c r="E3" s="18"/>
      <c r="F3" s="18"/>
    </row>
    <row r="4" spans="1:9" ht="18" x14ac:dyDescent="0.35">
      <c r="A4" s="32" t="s">
        <v>57</v>
      </c>
      <c r="B4" s="32"/>
      <c r="C4" s="33">
        <v>45747</v>
      </c>
      <c r="D4" s="33"/>
      <c r="E4" s="18"/>
    </row>
    <row r="6" spans="1:9" ht="15.6" x14ac:dyDescent="0.3">
      <c r="A6" s="12" t="s">
        <v>10</v>
      </c>
      <c r="B6" s="12" t="s">
        <v>11</v>
      </c>
      <c r="C6" s="12" t="s">
        <v>102</v>
      </c>
      <c r="D6" s="12" t="s">
        <v>58</v>
      </c>
      <c r="E6" s="12" t="s">
        <v>59</v>
      </c>
      <c r="F6" s="15" t="s">
        <v>60</v>
      </c>
      <c r="G6" s="15" t="s">
        <v>36</v>
      </c>
      <c r="H6" s="15" t="s">
        <v>113</v>
      </c>
      <c r="I6" s="15" t="s">
        <v>114</v>
      </c>
    </row>
    <row r="7" spans="1:9" x14ac:dyDescent="0.3">
      <c r="A7" s="13">
        <v>1</v>
      </c>
      <c r="B7" s="13" t="s">
        <v>12</v>
      </c>
      <c r="C7" s="14">
        <v>15</v>
      </c>
      <c r="D7" s="14">
        <v>1</v>
      </c>
      <c r="E7" s="14">
        <v>14</v>
      </c>
      <c r="F7" s="14">
        <v>1</v>
      </c>
      <c r="G7" s="14">
        <v>695</v>
      </c>
      <c r="H7" s="14">
        <v>66</v>
      </c>
      <c r="I7" s="14">
        <v>629</v>
      </c>
    </row>
    <row r="8" spans="1:9" x14ac:dyDescent="0.3">
      <c r="A8" s="13">
        <v>2</v>
      </c>
      <c r="B8" s="13" t="s">
        <v>13</v>
      </c>
      <c r="C8" s="14">
        <v>14</v>
      </c>
      <c r="D8" s="14">
        <v>0</v>
      </c>
      <c r="E8" s="14">
        <v>14</v>
      </c>
      <c r="F8" s="14">
        <v>0</v>
      </c>
      <c r="G8" s="14">
        <v>308</v>
      </c>
      <c r="H8" s="14">
        <v>30</v>
      </c>
      <c r="I8" s="14">
        <v>278</v>
      </c>
    </row>
    <row r="9" spans="1:9" x14ac:dyDescent="0.3">
      <c r="A9" s="13">
        <v>3</v>
      </c>
      <c r="B9" s="13" t="s">
        <v>14</v>
      </c>
      <c r="C9" s="14">
        <v>15</v>
      </c>
      <c r="D9" s="14">
        <v>9</v>
      </c>
      <c r="E9" s="14">
        <v>6</v>
      </c>
      <c r="F9" s="14">
        <v>3</v>
      </c>
      <c r="G9" s="14">
        <v>156</v>
      </c>
      <c r="H9" s="14">
        <v>65</v>
      </c>
      <c r="I9" s="14">
        <v>91</v>
      </c>
    </row>
    <row r="10" spans="1:9" x14ac:dyDescent="0.3">
      <c r="A10" s="13">
        <v>4</v>
      </c>
      <c r="B10" s="13" t="s">
        <v>15</v>
      </c>
      <c r="C10" s="14">
        <v>12</v>
      </c>
      <c r="D10" s="14">
        <v>5</v>
      </c>
      <c r="E10" s="14">
        <v>7</v>
      </c>
      <c r="F10" s="14">
        <v>2</v>
      </c>
      <c r="G10" s="14">
        <v>165</v>
      </c>
      <c r="H10" s="14">
        <v>82</v>
      </c>
      <c r="I10" s="14">
        <v>83</v>
      </c>
    </row>
    <row r="11" spans="1:9" x14ac:dyDescent="0.3">
      <c r="A11" s="13">
        <v>5</v>
      </c>
      <c r="B11" s="13" t="s">
        <v>16</v>
      </c>
      <c r="C11" s="14">
        <v>9</v>
      </c>
      <c r="D11" s="14">
        <v>9</v>
      </c>
      <c r="E11" s="14">
        <v>0</v>
      </c>
      <c r="F11" s="14">
        <v>0</v>
      </c>
      <c r="G11" s="14">
        <v>97</v>
      </c>
      <c r="H11" s="14">
        <v>34</v>
      </c>
      <c r="I11" s="14">
        <v>63</v>
      </c>
    </row>
    <row r="12" spans="1:9" x14ac:dyDescent="0.3">
      <c r="A12" s="13">
        <v>6</v>
      </c>
      <c r="B12" s="13" t="s">
        <v>17</v>
      </c>
      <c r="C12" s="14">
        <v>4</v>
      </c>
      <c r="D12" s="14">
        <v>3</v>
      </c>
      <c r="E12" s="14">
        <v>1</v>
      </c>
      <c r="F12" s="14">
        <v>0</v>
      </c>
      <c r="G12" s="14">
        <v>13</v>
      </c>
      <c r="H12" s="14">
        <v>3</v>
      </c>
      <c r="I12" s="14">
        <v>10</v>
      </c>
    </row>
    <row r="13" spans="1:9" x14ac:dyDescent="0.3">
      <c r="A13" s="31" t="s">
        <v>35</v>
      </c>
      <c r="B13" s="31"/>
      <c r="C13" s="14">
        <v>69</v>
      </c>
      <c r="D13" s="14">
        <v>27</v>
      </c>
      <c r="E13" s="14">
        <v>42</v>
      </c>
      <c r="F13" s="14">
        <v>6</v>
      </c>
      <c r="G13" s="14">
        <v>1434</v>
      </c>
      <c r="H13" s="14">
        <v>280</v>
      </c>
      <c r="I13" s="14">
        <v>1154</v>
      </c>
    </row>
    <row r="15" spans="1:9" ht="18" x14ac:dyDescent="0.3">
      <c r="C15" s="34" t="s">
        <v>37</v>
      </c>
      <c r="D15" s="35"/>
      <c r="E15" s="35"/>
      <c r="F15" s="36"/>
    </row>
    <row r="16" spans="1:9" ht="15.6" x14ac:dyDescent="0.3">
      <c r="C16" s="19" t="s">
        <v>67</v>
      </c>
      <c r="D16" s="28" t="s">
        <v>69</v>
      </c>
      <c r="E16" s="29"/>
      <c r="F16" s="30"/>
    </row>
    <row r="17" spans="3:6" ht="15.6" x14ac:dyDescent="0.3">
      <c r="C17" s="19" t="s">
        <v>68</v>
      </c>
      <c r="D17" s="28" t="s">
        <v>70</v>
      </c>
      <c r="E17" s="29"/>
      <c r="F17" s="30"/>
    </row>
    <row r="18" spans="3:6" ht="15.6" x14ac:dyDescent="0.3">
      <c r="C18" s="19" t="s">
        <v>103</v>
      </c>
      <c r="D18" s="28" t="s">
        <v>104</v>
      </c>
      <c r="E18" s="29"/>
      <c r="F18" s="30"/>
    </row>
  </sheetData>
  <mergeCells count="8">
    <mergeCell ref="A2:I2"/>
    <mergeCell ref="D18:F18"/>
    <mergeCell ref="D16:F16"/>
    <mergeCell ref="D17:F17"/>
    <mergeCell ref="A13:B13"/>
    <mergeCell ref="A4:B4"/>
    <mergeCell ref="C4:D4"/>
    <mergeCell ref="C15:F15"/>
  </mergeCells>
  <conditionalFormatting sqref="C15:C17">
    <cfRule type="containsText" dxfId="211" priority="5" operator="containsText" text="Fully Completed">
      <formula>NOT(ISERROR(SEARCH("Fully Completed",C15)))</formula>
    </cfRule>
    <cfRule type="containsText" dxfId="210" priority="6" operator="containsText" text="In Progress">
      <formula>NOT(ISERROR(SEARCH("In Progress",C15)))</formula>
    </cfRule>
    <cfRule type="containsText" dxfId="209" priority="7" operator="containsText" text="Online">
      <formula>NOT(ISERROR(SEARCH("Online",C15)))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9003-D277-4FD3-99C8-5B047DEDC2EB}">
  <sheetPr codeName="Sheet5"/>
  <dimension ref="A1:ALB23"/>
  <sheetViews>
    <sheetView topLeftCell="E24" zoomScale="85" zoomScaleNormal="68" workbookViewId="0">
      <selection activeCell="G32" sqref="A1:XFD1048576"/>
    </sheetView>
  </sheetViews>
  <sheetFormatPr defaultRowHeight="14.4" x14ac:dyDescent="0.3"/>
  <cols>
    <col min="1" max="1" width="6.88671875" bestFit="1" customWidth="1"/>
    <col min="2" max="2" width="8.5546875" bestFit="1" customWidth="1"/>
    <col min="3" max="3" width="9" bestFit="1" customWidth="1"/>
    <col min="4" max="4" width="12.5546875" bestFit="1" customWidth="1"/>
    <col min="5" max="5" width="14.109375" bestFit="1" customWidth="1"/>
    <col min="6" max="6" width="10.88671875" bestFit="1" customWidth="1"/>
    <col min="7" max="7" width="38.5546875" bestFit="1" customWidth="1"/>
    <col min="8" max="8" width="17.88671875" bestFit="1" customWidth="1"/>
    <col min="9" max="9" width="10.88671875" bestFit="1" customWidth="1"/>
    <col min="10" max="10" width="19.88671875" bestFit="1" customWidth="1"/>
    <col min="11" max="11" width="15.109375" customWidth="1"/>
    <col min="12" max="12" width="20.109375" bestFit="1" customWidth="1"/>
    <col min="13" max="13" width="23.44140625" bestFit="1" customWidth="1"/>
    <col min="14" max="14" width="24.5546875" bestFit="1" customWidth="1"/>
    <col min="15" max="15" width="24.5546875" customWidth="1"/>
    <col min="16" max="16" width="14.109375" bestFit="1" customWidth="1"/>
    <col min="990" max="990" width="160" bestFit="1" customWidth="1"/>
  </cols>
  <sheetData>
    <row r="1" spans="1:990" x14ac:dyDescent="0.3">
      <c r="B1" s="1"/>
      <c r="C1" s="2"/>
      <c r="D1" s="5"/>
      <c r="S1">
        <v>200</v>
      </c>
      <c r="ALB1" s="4" t="s">
        <v>0</v>
      </c>
    </row>
    <row r="2" spans="1:990" ht="22.8" x14ac:dyDescent="0.3">
      <c r="A2" s="37" t="s">
        <v>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S2">
        <v>9</v>
      </c>
    </row>
    <row r="3" spans="1:990" ht="22.8" x14ac:dyDescent="0.3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3">
      <c r="S4">
        <v>161</v>
      </c>
    </row>
    <row r="5" spans="1:990" ht="23.4" x14ac:dyDescent="0.3">
      <c r="A5" s="38" t="s">
        <v>34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990" x14ac:dyDescent="0.3">
      <c r="A6" s="3"/>
    </row>
    <row r="7" spans="1:990" ht="15.6" customHeight="1" x14ac:dyDescent="0.3"/>
    <row r="8" spans="1:990" s="9" customFormat="1" ht="62.4" x14ac:dyDescent="0.3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18</v>
      </c>
      <c r="I8" s="8" t="s">
        <v>61</v>
      </c>
      <c r="J8" s="16" t="s">
        <v>62</v>
      </c>
      <c r="K8" s="8" t="s">
        <v>63</v>
      </c>
      <c r="L8" s="15" t="s">
        <v>36</v>
      </c>
      <c r="M8" s="15" t="s">
        <v>64</v>
      </c>
      <c r="N8" s="15" t="s">
        <v>72</v>
      </c>
      <c r="O8" s="15" t="s">
        <v>101</v>
      </c>
      <c r="P8" s="8" t="s">
        <v>65</v>
      </c>
    </row>
    <row r="9" spans="1:990" ht="15.6" x14ac:dyDescent="0.3">
      <c r="A9" s="6">
        <v>1</v>
      </c>
      <c r="B9" s="6" t="s">
        <v>12</v>
      </c>
      <c r="C9" s="6" t="s">
        <v>12</v>
      </c>
      <c r="D9" s="6" t="s">
        <v>126</v>
      </c>
      <c r="E9" s="6" t="s">
        <v>127</v>
      </c>
      <c r="F9" s="6" t="s">
        <v>128</v>
      </c>
      <c r="G9" s="6" t="s">
        <v>129</v>
      </c>
      <c r="H9" s="6">
        <v>30</v>
      </c>
      <c r="I9" s="6">
        <v>9</v>
      </c>
      <c r="J9" s="6">
        <v>8</v>
      </c>
      <c r="K9" s="6">
        <v>13</v>
      </c>
      <c r="L9" s="6">
        <v>63</v>
      </c>
      <c r="M9" s="23" t="s">
        <v>130</v>
      </c>
      <c r="N9" s="6">
        <v>17</v>
      </c>
      <c r="O9" s="14">
        <v>46</v>
      </c>
      <c r="P9" s="6" t="s">
        <v>41</v>
      </c>
    </row>
    <row r="10" spans="1:990" ht="15.6" x14ac:dyDescent="0.3">
      <c r="A10" s="6">
        <v>2</v>
      </c>
      <c r="B10" s="6" t="s">
        <v>12</v>
      </c>
      <c r="C10" s="6" t="s">
        <v>131</v>
      </c>
      <c r="D10" s="6" t="s">
        <v>132</v>
      </c>
      <c r="E10" s="6" t="s">
        <v>132</v>
      </c>
      <c r="F10" s="6" t="s">
        <v>133</v>
      </c>
      <c r="G10" s="6" t="s">
        <v>134</v>
      </c>
      <c r="H10" s="6">
        <v>30</v>
      </c>
      <c r="I10" s="6">
        <v>2</v>
      </c>
      <c r="J10" s="6">
        <v>7</v>
      </c>
      <c r="K10" s="6">
        <v>21</v>
      </c>
      <c r="L10" s="6">
        <v>62</v>
      </c>
      <c r="M10" s="23" t="s">
        <v>130</v>
      </c>
      <c r="N10" s="6">
        <v>0</v>
      </c>
      <c r="O10" s="14">
        <v>62</v>
      </c>
      <c r="P10" s="6" t="s">
        <v>41</v>
      </c>
    </row>
    <row r="11" spans="1:990" ht="15.6" x14ac:dyDescent="0.3">
      <c r="A11" s="6">
        <v>3</v>
      </c>
      <c r="B11" s="6" t="s">
        <v>12</v>
      </c>
      <c r="C11" s="6" t="s">
        <v>135</v>
      </c>
      <c r="D11" s="6" t="s">
        <v>136</v>
      </c>
      <c r="E11" s="6" t="s">
        <v>126</v>
      </c>
      <c r="F11" s="6" t="s">
        <v>137</v>
      </c>
      <c r="G11" s="6" t="s">
        <v>138</v>
      </c>
      <c r="H11" s="6">
        <v>10</v>
      </c>
      <c r="I11" s="6">
        <v>2</v>
      </c>
      <c r="J11" s="6">
        <v>5</v>
      </c>
      <c r="K11" s="6">
        <v>3</v>
      </c>
      <c r="L11" s="6">
        <v>20</v>
      </c>
      <c r="M11" s="23" t="s">
        <v>130</v>
      </c>
      <c r="N11" s="6">
        <v>0</v>
      </c>
      <c r="O11" s="14">
        <v>20</v>
      </c>
      <c r="P11" s="6" t="s">
        <v>41</v>
      </c>
    </row>
    <row r="12" spans="1:990" ht="15.6" x14ac:dyDescent="0.3">
      <c r="A12" s="6">
        <v>4</v>
      </c>
      <c r="B12" s="6" t="s">
        <v>12</v>
      </c>
      <c r="C12" s="6" t="s">
        <v>135</v>
      </c>
      <c r="D12" s="6" t="s">
        <v>136</v>
      </c>
      <c r="E12" s="6" t="s">
        <v>12</v>
      </c>
      <c r="F12" s="6" t="s">
        <v>137</v>
      </c>
      <c r="G12" s="6" t="s">
        <v>138</v>
      </c>
      <c r="H12" s="6">
        <v>21</v>
      </c>
      <c r="I12" s="6">
        <v>3</v>
      </c>
      <c r="J12" s="6">
        <v>7</v>
      </c>
      <c r="K12" s="6">
        <v>11</v>
      </c>
      <c r="L12" s="6">
        <v>53</v>
      </c>
      <c r="M12" s="23" t="s">
        <v>130</v>
      </c>
      <c r="N12" s="6">
        <v>6</v>
      </c>
      <c r="O12" s="14">
        <v>47</v>
      </c>
      <c r="P12" s="6" t="s">
        <v>41</v>
      </c>
    </row>
    <row r="13" spans="1:990" ht="15.6" x14ac:dyDescent="0.3">
      <c r="A13" s="6">
        <v>5</v>
      </c>
      <c r="B13" s="6" t="s">
        <v>139</v>
      </c>
      <c r="C13" s="6" t="s">
        <v>139</v>
      </c>
      <c r="D13" s="6" t="s">
        <v>139</v>
      </c>
      <c r="E13" s="6" t="s">
        <v>139</v>
      </c>
      <c r="F13" s="6" t="s">
        <v>140</v>
      </c>
      <c r="G13" s="6" t="s">
        <v>141</v>
      </c>
      <c r="H13" s="6">
        <v>74</v>
      </c>
      <c r="I13" s="6">
        <v>12</v>
      </c>
      <c r="J13" s="6">
        <v>5</v>
      </c>
      <c r="K13" s="6">
        <v>57</v>
      </c>
      <c r="L13" s="6">
        <v>117</v>
      </c>
      <c r="M13" s="23" t="s">
        <v>130</v>
      </c>
      <c r="N13" s="6">
        <v>0</v>
      </c>
      <c r="O13" s="14">
        <v>117</v>
      </c>
      <c r="P13" s="6" t="s">
        <v>41</v>
      </c>
    </row>
    <row r="14" spans="1:990" ht="15.6" x14ac:dyDescent="0.3">
      <c r="A14" s="6">
        <v>6</v>
      </c>
      <c r="B14" s="6" t="s">
        <v>12</v>
      </c>
      <c r="C14" s="6" t="s">
        <v>135</v>
      </c>
      <c r="D14" s="6" t="s">
        <v>136</v>
      </c>
      <c r="E14" s="6" t="s">
        <v>142</v>
      </c>
      <c r="F14" s="6" t="s">
        <v>137</v>
      </c>
      <c r="G14" s="6" t="s">
        <v>138</v>
      </c>
      <c r="H14" s="6">
        <v>58</v>
      </c>
      <c r="I14" s="6">
        <v>11</v>
      </c>
      <c r="J14" s="6">
        <v>10</v>
      </c>
      <c r="K14" s="6">
        <v>37</v>
      </c>
      <c r="L14" s="6">
        <v>105</v>
      </c>
      <c r="M14" s="23" t="s">
        <v>130</v>
      </c>
      <c r="N14" s="6">
        <v>6</v>
      </c>
      <c r="O14" s="14">
        <v>99</v>
      </c>
      <c r="P14" s="6" t="s">
        <v>41</v>
      </c>
    </row>
    <row r="15" spans="1:990" ht="15.6" x14ac:dyDescent="0.3">
      <c r="A15" s="6">
        <v>7</v>
      </c>
      <c r="B15" s="6" t="s">
        <v>139</v>
      </c>
      <c r="C15" s="6" t="s">
        <v>139</v>
      </c>
      <c r="D15" s="6" t="s">
        <v>143</v>
      </c>
      <c r="E15" s="6" t="s">
        <v>143</v>
      </c>
      <c r="F15" s="6" t="s">
        <v>144</v>
      </c>
      <c r="G15" s="6" t="s">
        <v>145</v>
      </c>
      <c r="H15" s="6">
        <v>52</v>
      </c>
      <c r="I15" s="6">
        <v>1</v>
      </c>
      <c r="J15" s="6">
        <v>0</v>
      </c>
      <c r="K15" s="6">
        <v>51</v>
      </c>
      <c r="L15" s="6">
        <v>70</v>
      </c>
      <c r="M15" s="23" t="s">
        <v>130</v>
      </c>
      <c r="N15" s="6">
        <v>0</v>
      </c>
      <c r="O15" s="14">
        <v>70</v>
      </c>
      <c r="P15" s="6" t="s">
        <v>41</v>
      </c>
    </row>
    <row r="16" spans="1:990" ht="15.6" x14ac:dyDescent="0.3">
      <c r="A16" s="6">
        <v>8</v>
      </c>
      <c r="B16" s="6" t="s">
        <v>12</v>
      </c>
      <c r="C16" s="6" t="s">
        <v>135</v>
      </c>
      <c r="D16" s="6" t="s">
        <v>136</v>
      </c>
      <c r="E16" s="6" t="s">
        <v>127</v>
      </c>
      <c r="F16" s="6" t="s">
        <v>137</v>
      </c>
      <c r="G16" s="6" t="s">
        <v>138</v>
      </c>
      <c r="H16" s="6">
        <v>25</v>
      </c>
      <c r="I16" s="6">
        <v>7</v>
      </c>
      <c r="J16" s="6">
        <v>4</v>
      </c>
      <c r="K16" s="6">
        <v>14</v>
      </c>
      <c r="L16" s="6">
        <v>53</v>
      </c>
      <c r="M16" s="23" t="s">
        <v>130</v>
      </c>
      <c r="N16" s="6">
        <v>4</v>
      </c>
      <c r="O16" s="14">
        <v>49</v>
      </c>
      <c r="P16" s="6" t="s">
        <v>41</v>
      </c>
    </row>
    <row r="17" spans="1:16" ht="15.6" x14ac:dyDescent="0.3">
      <c r="A17" s="6">
        <v>9</v>
      </c>
      <c r="B17" s="6" t="s">
        <v>12</v>
      </c>
      <c r="C17" s="6" t="s">
        <v>12</v>
      </c>
      <c r="D17" s="6" t="s">
        <v>146</v>
      </c>
      <c r="E17" s="6" t="s">
        <v>147</v>
      </c>
      <c r="F17" s="6" t="s">
        <v>148</v>
      </c>
      <c r="G17" s="6" t="s">
        <v>149</v>
      </c>
      <c r="H17" s="6">
        <v>5</v>
      </c>
      <c r="I17" s="6">
        <v>4</v>
      </c>
      <c r="J17" s="6">
        <v>1</v>
      </c>
      <c r="K17" s="6">
        <v>0</v>
      </c>
      <c r="L17" s="6">
        <v>8</v>
      </c>
      <c r="M17" s="23" t="s">
        <v>130</v>
      </c>
      <c r="N17" s="6">
        <v>0</v>
      </c>
      <c r="O17" s="14">
        <v>8</v>
      </c>
      <c r="P17" s="6" t="s">
        <v>41</v>
      </c>
    </row>
    <row r="18" spans="1:16" ht="15.6" x14ac:dyDescent="0.3">
      <c r="A18" s="6">
        <v>10</v>
      </c>
      <c r="B18" s="6" t="s">
        <v>139</v>
      </c>
      <c r="C18" s="6" t="s">
        <v>150</v>
      </c>
      <c r="D18" s="6" t="s">
        <v>150</v>
      </c>
      <c r="E18" s="6" t="s">
        <v>151</v>
      </c>
      <c r="F18" s="6" t="s">
        <v>152</v>
      </c>
      <c r="G18" s="6" t="s">
        <v>153</v>
      </c>
      <c r="H18" s="6">
        <v>4</v>
      </c>
      <c r="I18" s="6">
        <v>3</v>
      </c>
      <c r="J18" s="6">
        <v>1</v>
      </c>
      <c r="K18" s="6">
        <v>0</v>
      </c>
      <c r="L18" s="6">
        <v>8</v>
      </c>
      <c r="M18" s="23" t="s">
        <v>130</v>
      </c>
      <c r="N18" s="6">
        <v>5</v>
      </c>
      <c r="O18" s="14">
        <v>3</v>
      </c>
      <c r="P18" s="6" t="s">
        <v>41</v>
      </c>
    </row>
    <row r="19" spans="1:16" ht="15.6" x14ac:dyDescent="0.3">
      <c r="A19" s="6">
        <v>11</v>
      </c>
      <c r="B19" s="6" t="s">
        <v>139</v>
      </c>
      <c r="C19" s="6" t="s">
        <v>150</v>
      </c>
      <c r="D19" s="6" t="s">
        <v>150</v>
      </c>
      <c r="E19" s="6" t="s">
        <v>151</v>
      </c>
      <c r="F19" s="6" t="s">
        <v>154</v>
      </c>
      <c r="G19" s="6" t="s">
        <v>155</v>
      </c>
      <c r="H19" s="6">
        <v>3</v>
      </c>
      <c r="I19" s="6">
        <v>2</v>
      </c>
      <c r="J19" s="6">
        <v>0</v>
      </c>
      <c r="K19" s="6">
        <v>1</v>
      </c>
      <c r="L19" s="6">
        <v>4</v>
      </c>
      <c r="M19" s="23" t="s">
        <v>130</v>
      </c>
      <c r="N19" s="6">
        <v>1</v>
      </c>
      <c r="O19" s="14">
        <v>3</v>
      </c>
      <c r="P19" s="6" t="s">
        <v>41</v>
      </c>
    </row>
    <row r="20" spans="1:16" ht="15.6" x14ac:dyDescent="0.3">
      <c r="A20" s="6">
        <v>12</v>
      </c>
      <c r="B20" s="6" t="s">
        <v>139</v>
      </c>
      <c r="C20" s="6" t="s">
        <v>150</v>
      </c>
      <c r="D20" s="6" t="s">
        <v>150</v>
      </c>
      <c r="E20" s="6" t="s">
        <v>151</v>
      </c>
      <c r="F20" s="6" t="s">
        <v>156</v>
      </c>
      <c r="G20" s="6" t="s">
        <v>157</v>
      </c>
      <c r="H20" s="6">
        <v>10</v>
      </c>
      <c r="I20" s="6">
        <v>8</v>
      </c>
      <c r="J20" s="6">
        <v>2</v>
      </c>
      <c r="K20" s="6">
        <v>0</v>
      </c>
      <c r="L20" s="6">
        <v>17</v>
      </c>
      <c r="M20" s="23" t="s">
        <v>130</v>
      </c>
      <c r="N20" s="6">
        <v>10</v>
      </c>
      <c r="O20" s="14">
        <v>7</v>
      </c>
      <c r="P20" s="6" t="s">
        <v>41</v>
      </c>
    </row>
    <row r="21" spans="1:16" ht="15.6" x14ac:dyDescent="0.3">
      <c r="A21" s="6">
        <v>13</v>
      </c>
      <c r="B21" s="6" t="s">
        <v>139</v>
      </c>
      <c r="C21" s="6" t="s">
        <v>150</v>
      </c>
      <c r="D21" s="6" t="s">
        <v>150</v>
      </c>
      <c r="E21" s="6" t="s">
        <v>150</v>
      </c>
      <c r="F21" s="6" t="s">
        <v>158</v>
      </c>
      <c r="G21" s="6" t="s">
        <v>159</v>
      </c>
      <c r="H21" s="6">
        <v>6</v>
      </c>
      <c r="I21" s="6">
        <v>6</v>
      </c>
      <c r="J21" s="6">
        <v>0</v>
      </c>
      <c r="K21" s="6">
        <v>0</v>
      </c>
      <c r="L21" s="6">
        <v>7</v>
      </c>
      <c r="M21" s="23" t="s">
        <v>160</v>
      </c>
      <c r="N21" s="6">
        <v>7</v>
      </c>
      <c r="O21" s="14">
        <v>0</v>
      </c>
      <c r="P21" s="6" t="s">
        <v>40</v>
      </c>
    </row>
    <row r="22" spans="1:16" ht="15.6" x14ac:dyDescent="0.3">
      <c r="A22" s="6">
        <v>14</v>
      </c>
      <c r="B22" s="6" t="s">
        <v>12</v>
      </c>
      <c r="C22" s="6" t="s">
        <v>12</v>
      </c>
      <c r="D22" s="6" t="s">
        <v>126</v>
      </c>
      <c r="E22" s="6" t="s">
        <v>126</v>
      </c>
      <c r="F22" s="6" t="s">
        <v>161</v>
      </c>
      <c r="G22" s="6" t="s">
        <v>162</v>
      </c>
      <c r="H22" s="6">
        <v>10</v>
      </c>
      <c r="I22" s="6">
        <v>4</v>
      </c>
      <c r="J22" s="6">
        <v>3</v>
      </c>
      <c r="K22" s="6">
        <v>3</v>
      </c>
      <c r="L22" s="6">
        <v>15</v>
      </c>
      <c r="M22" s="23" t="s">
        <v>130</v>
      </c>
      <c r="N22" s="6">
        <v>3</v>
      </c>
      <c r="O22" s="14">
        <v>12</v>
      </c>
      <c r="P22" s="6" t="s">
        <v>41</v>
      </c>
    </row>
    <row r="23" spans="1:16" ht="15.6" x14ac:dyDescent="0.3">
      <c r="A23" s="6">
        <v>15</v>
      </c>
      <c r="B23" s="6" t="s">
        <v>12</v>
      </c>
      <c r="C23" s="6" t="s">
        <v>12</v>
      </c>
      <c r="D23" s="6" t="s">
        <v>126</v>
      </c>
      <c r="E23" s="6" t="s">
        <v>126</v>
      </c>
      <c r="F23" s="6" t="s">
        <v>128</v>
      </c>
      <c r="G23" s="6" t="s">
        <v>129</v>
      </c>
      <c r="H23" s="6">
        <v>58</v>
      </c>
      <c r="I23" s="6">
        <v>3</v>
      </c>
      <c r="J23" s="6">
        <v>6</v>
      </c>
      <c r="K23" s="6">
        <v>49</v>
      </c>
      <c r="L23" s="6">
        <v>93</v>
      </c>
      <c r="M23" s="23" t="s">
        <v>130</v>
      </c>
      <c r="N23" s="6">
        <v>7</v>
      </c>
      <c r="O23" s="14">
        <v>86</v>
      </c>
      <c r="P23" s="6" t="s">
        <v>41</v>
      </c>
    </row>
  </sheetData>
  <mergeCells count="2">
    <mergeCell ref="A2:P2"/>
    <mergeCell ref="A5:P5"/>
  </mergeCells>
  <conditionalFormatting sqref="H8">
    <cfRule type="containsText" dxfId="208" priority="13" operator="containsText" text="Functional">
      <formula>NOT(ISERROR(SEARCH("Functional",H8)))</formula>
    </cfRule>
    <cfRule type="containsText" dxfId="207" priority="14" operator="containsText" text="Partial">
      <formula>NOT(ISERROR(SEARCH("Partial",H8)))</formula>
    </cfRule>
  </conditionalFormatting>
  <conditionalFormatting sqref="O8 A9:N23 Q9:XFD23 A24:XFD1048576">
    <cfRule type="containsText" dxfId="206" priority="33" operator="containsText" text="Connected">
      <formula>NOT(ISERROR(SEARCH("Connected",A8)))</formula>
    </cfRule>
    <cfRule type="containsText" dxfId="205" priority="34" operator="containsText" text="Fully Completed">
      <formula>NOT(ISERROR(SEARCH("Fully Completed",A8)))</formula>
    </cfRule>
    <cfRule type="containsText" dxfId="204" priority="35" operator="containsText" text="In Progress">
      <formula>NOT(ISERROR(SEARCH("In Progress",A8)))</formula>
    </cfRule>
    <cfRule type="containsText" dxfId="203" priority="36" operator="containsText" text="Online">
      <formula>NOT(ISERROR(SEARCH("Online",A8)))</formula>
    </cfRule>
  </conditionalFormatting>
  <conditionalFormatting sqref="P9:P23">
    <cfRule type="containsText" dxfId="202" priority="7" operator="containsText" text="Functional">
      <formula>NOT(ISERROR(SEARCH("Functional",P9)))</formula>
    </cfRule>
    <cfRule type="containsText" dxfId="201" priority="8" operator="containsText" text="Partial">
      <formula>NOT(ISERROR(SEARCH("Partial",P9)))</formula>
    </cfRule>
    <cfRule type="containsText" dxfId="200" priority="9" operator="containsText" text="Completed">
      <formula>NOT(ISERROR(SEARCH("Completed",P9)))</formula>
    </cfRule>
    <cfRule type="containsText" dxfId="199" priority="10" operator="containsText" text="Fully Completed">
      <formula>NOT(ISERROR(SEARCH("Fully Completed",P9)))</formula>
    </cfRule>
    <cfRule type="containsText" dxfId="198" priority="11" operator="containsText" text="In Progress">
      <formula>NOT(ISERROR(SEARCH("In Progress",P9)))</formula>
    </cfRule>
    <cfRule type="containsText" dxfId="197" priority="12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F241-B165-4843-BBF3-5F56359C86DB}">
  <sheetPr codeName="Sheet12"/>
  <dimension ref="A2:U17"/>
  <sheetViews>
    <sheetView workbookViewId="0">
      <selection activeCell="A3" sqref="A3"/>
    </sheetView>
  </sheetViews>
  <sheetFormatPr defaultColWidth="18.44140625" defaultRowHeight="14.4" x14ac:dyDescent="0.3"/>
  <cols>
    <col min="1" max="1" width="78.109375" customWidth="1"/>
  </cols>
  <sheetData>
    <row r="2" spans="1:2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18</v>
      </c>
      <c r="I2" t="s">
        <v>19</v>
      </c>
      <c r="J2" t="s">
        <v>21</v>
      </c>
      <c r="K2" t="s">
        <v>20</v>
      </c>
      <c r="L2" t="s">
        <v>22</v>
      </c>
      <c r="M2" t="s">
        <v>100</v>
      </c>
    </row>
    <row r="3" spans="1:21" x14ac:dyDescent="0.3">
      <c r="A3" s="22" t="s">
        <v>33</v>
      </c>
      <c r="B3" t="e">
        <f t="array" aca="1" ref="B3:U3" ca="1">_xll.PICurrVal('Amravati Datalink'!$B$2:$U$2,0,'Amravati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3">
      <c r="A4" s="22" t="s">
        <v>93</v>
      </c>
      <c r="B4" t="e">
        <f t="array" aca="1" ref="B4:U4" ca="1">_xll.PICurrVal('Amravati Datalink'!$B$2:$U$2,0,'Amravati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3">
      <c r="A5" s="22" t="s">
        <v>74</v>
      </c>
      <c r="B5" t="e">
        <f t="array" aca="1" ref="B5:U5" ca="1">_xll.PICurrVal('Amravati Datalink'!$B$2:$U$2,0,'Amravati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3">
      <c r="A6" s="22" t="s">
        <v>46</v>
      </c>
      <c r="B6" t="e">
        <f t="array" aca="1" ref="B6:U6" ca="1">_xll.PICurrVal('Amravati Datalink'!$B$2:$U$2,0,'Amravati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3">
      <c r="A7" s="22" t="s">
        <v>44</v>
      </c>
      <c r="B7" t="e">
        <f t="array" aca="1" ref="B7:U7" ca="1">_xll.PICurrVal('Amravati Datalink'!$B$2:$U$2,0,'Amravati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3">
      <c r="A8" s="22" t="s">
        <v>47</v>
      </c>
      <c r="B8" t="e">
        <f t="array" aca="1" ref="B8:U8" ca="1">_xll.PICurrVal('Amravati Datalink'!$B$2:$U$2,0,'Amravati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3">
      <c r="A9" s="22" t="s">
        <v>45</v>
      </c>
      <c r="B9" t="e">
        <f t="array" aca="1" ref="B9:U9" ca="1">_xll.PICurrVal('Amravati Datalink'!$B$2:$U$2,0,'Amravati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3">
      <c r="A10" s="22" t="s">
        <v>48</v>
      </c>
      <c r="B10" t="e">
        <f t="array" aca="1" ref="B10:U10" ca="1">_xll.PICurrVal('Amravati Datalink'!$B$2:$U$2,0,'Amravati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3">
      <c r="A11" s="22" t="s">
        <v>51</v>
      </c>
      <c r="B11" t="e">
        <f t="array" aca="1" ref="B11:U11" ca="1">_xll.PICurrVal('Amravati Datalink'!$B$2:$U$2,0,'Amravati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3">
      <c r="A12" s="22" t="s">
        <v>91</v>
      </c>
      <c r="B12" t="e">
        <f t="array" aca="1" ref="B12:U12" ca="1">_xll.PICurrVal('Amravati Datalink'!$B$2:$U$2,0,'Amravati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3">
      <c r="A13" s="22" t="s">
        <v>73</v>
      </c>
      <c r="B13" t="e">
        <f t="array" aca="1" ref="B13:U13" ca="1">_xll.PICurrVal('Amravati Datalink'!$B$2:$U$2,0,'Amravati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3">
      <c r="A14" s="22" t="s">
        <v>115</v>
      </c>
      <c r="B14" t="e">
        <f t="array" aca="1" ref="B14:U14" ca="1">_xll.PICurrVal('Amravati Datalink'!$B$2:$U$2,0,'Amravati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3">
      <c r="A15" s="22" t="s">
        <v>32</v>
      </c>
      <c r="B15" t="e">
        <f t="array" aca="1" ref="B15:U15" ca="1">_xll.PICurrVal('Amravati Datalink'!$B$2:$U$2,0,'Amravati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  <row r="16" spans="1:21" x14ac:dyDescent="0.3">
      <c r="A16" s="22" t="s">
        <v>49</v>
      </c>
      <c r="B16" t="e">
        <f t="array" aca="1" ref="B16:U16" ca="1">_xll.PICurrVal('Amravati Datalink'!$B$2:$U$2,0,'Amravati Datalink'!$A$16)</f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  <c r="P16" t="e">
        <f ca="1"/>
        <v>#NAME?</v>
      </c>
      <c r="Q16" t="e">
        <f ca="1"/>
        <v>#NAME?</v>
      </c>
      <c r="R16" t="e">
        <f ca="1"/>
        <v>#NAME?</v>
      </c>
      <c r="S16" t="e">
        <f ca="1"/>
        <v>#NAME?</v>
      </c>
      <c r="T16" t="e">
        <f ca="1"/>
        <v>#NAME?</v>
      </c>
      <c r="U16" t="e">
        <f ca="1"/>
        <v>#NAME?</v>
      </c>
    </row>
    <row r="17" spans="1:21" x14ac:dyDescent="0.3">
      <c r="A17" s="22" t="s">
        <v>50</v>
      </c>
      <c r="B17" t="e">
        <f t="array" aca="1" ref="B17:U17" ca="1">_xll.PICurrVal('Amravati Datalink'!$B$2:$U$2,0,'Amravati Datalink'!$A$17)</f>
        <v>#NAME?</v>
      </c>
      <c r="C17" t="e">
        <f ca="1"/>
        <v>#NAME?</v>
      </c>
      <c r="D17" t="e">
        <f ca="1"/>
        <v>#NAME?</v>
      </c>
      <c r="E17" t="e">
        <f ca="1"/>
        <v>#NAME?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t="e">
        <f ca="1"/>
        <v>#NAME?</v>
      </c>
      <c r="M17" t="e">
        <f ca="1"/>
        <v>#NAME?</v>
      </c>
      <c r="N17" t="e">
        <f ca="1"/>
        <v>#NAME?</v>
      </c>
      <c r="O17" t="e">
        <f ca="1"/>
        <v>#NAME?</v>
      </c>
      <c r="P17" t="e">
        <f ca="1"/>
        <v>#NAME?</v>
      </c>
      <c r="Q17" t="e">
        <f ca="1"/>
        <v>#NAME?</v>
      </c>
      <c r="R17" t="e">
        <f ca="1"/>
        <v>#NAME?</v>
      </c>
      <c r="S17" t="e">
        <f ca="1"/>
        <v>#NAME?</v>
      </c>
      <c r="T17" t="e">
        <f ca="1"/>
        <v>#NAME?</v>
      </c>
      <c r="U17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4139-9F10-460E-997C-1DDE2CC71A99}">
  <dimension ref="A1:ALE21"/>
  <sheetViews>
    <sheetView tabSelected="1" topLeftCell="H1" zoomScale="70" zoomScaleNormal="70" workbookViewId="0">
      <selection activeCell="S10" sqref="S10"/>
    </sheetView>
  </sheetViews>
  <sheetFormatPr defaultRowHeight="14.4" x14ac:dyDescent="0.3"/>
  <cols>
    <col min="1" max="1" width="6.88671875" bestFit="1" customWidth="1"/>
    <col min="2" max="2" width="8.88671875" bestFit="1" customWidth="1"/>
    <col min="3" max="3" width="13.44140625" bestFit="1" customWidth="1"/>
    <col min="4" max="4" width="16.109375" bestFit="1" customWidth="1"/>
    <col min="5" max="5" width="23.44140625" bestFit="1" customWidth="1"/>
    <col min="6" max="6" width="10.5546875" bestFit="1" customWidth="1"/>
    <col min="7" max="7" width="49.109375" bestFit="1" customWidth="1"/>
    <col min="8" max="8" width="23.109375" bestFit="1" customWidth="1"/>
    <col min="9" max="9" width="19.5546875" bestFit="1" customWidth="1"/>
    <col min="10" max="10" width="31.109375" bestFit="1" customWidth="1"/>
    <col min="11" max="11" width="20.109375" bestFit="1" customWidth="1"/>
    <col min="12" max="12" width="31.44140625" bestFit="1" customWidth="1"/>
    <col min="13" max="13" width="25.5546875" bestFit="1" customWidth="1"/>
    <col min="14" max="14" width="24.5546875" bestFit="1" customWidth="1"/>
    <col min="15" max="15" width="24.88671875" bestFit="1" customWidth="1"/>
    <col min="16" max="18" width="24.88671875" customWidth="1"/>
    <col min="19" max="19" width="11.88671875" bestFit="1" customWidth="1"/>
    <col min="21" max="21" width="28.88671875" bestFit="1" customWidth="1"/>
    <col min="993" max="993" width="162.44140625" bestFit="1" customWidth="1"/>
  </cols>
  <sheetData>
    <row r="1" spans="1:993" x14ac:dyDescent="0.3">
      <c r="B1" s="1"/>
      <c r="C1" s="2"/>
      <c r="D1" s="5"/>
      <c r="ALE1" s="4" t="s">
        <v>0</v>
      </c>
    </row>
    <row r="2" spans="1:993" ht="22.8" x14ac:dyDescent="0.3">
      <c r="A2" s="37" t="s">
        <v>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</row>
    <row r="3" spans="1:993" ht="22.8" x14ac:dyDescent="0.3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5" spans="1:993" ht="23.4" x14ac:dyDescent="0.3">
      <c r="A5" s="38" t="s">
        <v>34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</row>
    <row r="6" spans="1:993" x14ac:dyDescent="0.3">
      <c r="A6" s="3"/>
    </row>
    <row r="7" spans="1:993" ht="18" x14ac:dyDescent="0.3">
      <c r="A7" s="3"/>
      <c r="G7" s="12" t="s">
        <v>102</v>
      </c>
      <c r="H7" s="12" t="s">
        <v>58</v>
      </c>
      <c r="I7" s="12" t="s">
        <v>59</v>
      </c>
      <c r="J7" s="15" t="s">
        <v>60</v>
      </c>
      <c r="K7" s="15" t="s">
        <v>36</v>
      </c>
      <c r="L7" s="15" t="s">
        <v>113</v>
      </c>
      <c r="M7" s="15" t="s">
        <v>114</v>
      </c>
      <c r="U7" s="34" t="s">
        <v>37</v>
      </c>
      <c r="V7" s="35"/>
      <c r="W7" s="35"/>
      <c r="X7" s="36"/>
    </row>
    <row r="8" spans="1:993" ht="15.6" x14ac:dyDescent="0.3">
      <c r="A8" s="3"/>
      <c r="G8" s="14">
        <f>COUNTIF('Region - Amravati Data'!G9:G100,"*")</f>
        <v>15</v>
      </c>
      <c r="H8" s="14">
        <f>COUNTIF('Region - Amravati Data'!M:M,"Functional")</f>
        <v>1</v>
      </c>
      <c r="I8" s="14">
        <f>COUNTIF('Region - Amravati Data'!M:M,"Partial")</f>
        <v>14</v>
      </c>
      <c r="J8" s="14">
        <f>COUNTIF('Region - Amravati Data'!P:P,"Completed")</f>
        <v>1</v>
      </c>
      <c r="K8" s="14">
        <f>SUM('Region - Amravati Data'!L:L)</f>
        <v>695</v>
      </c>
      <c r="L8" s="6">
        <f>SUM('Region - Amravati Data'!N:N)</f>
        <v>66</v>
      </c>
      <c r="M8" s="6">
        <f>SUM('Region - Amravati Data'!O:O)</f>
        <v>629</v>
      </c>
      <c r="U8" s="19" t="s">
        <v>61</v>
      </c>
      <c r="V8" s="28" t="s">
        <v>38</v>
      </c>
      <c r="W8" s="29"/>
      <c r="X8" s="30"/>
    </row>
    <row r="9" spans="1:993" ht="15.6" customHeight="1" x14ac:dyDescent="0.3">
      <c r="C9" s="21">
        <v>0</v>
      </c>
      <c r="U9" s="19" t="s">
        <v>62</v>
      </c>
      <c r="V9" s="28" t="s">
        <v>66</v>
      </c>
      <c r="W9" s="29"/>
      <c r="X9" s="30"/>
    </row>
    <row r="10" spans="1:993" s="9" customFormat="1" ht="31.2" x14ac:dyDescent="0.3">
      <c r="A10" s="8" t="s">
        <v>7</v>
      </c>
      <c r="B10" s="8" t="s">
        <v>1</v>
      </c>
      <c r="C10" s="8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8" t="s">
        <v>80</v>
      </c>
      <c r="I10" s="8" t="s">
        <v>61</v>
      </c>
      <c r="J10" s="16" t="s">
        <v>62</v>
      </c>
      <c r="K10" s="8" t="s">
        <v>63</v>
      </c>
      <c r="L10" s="15" t="s">
        <v>36</v>
      </c>
      <c r="M10" s="15" t="s">
        <v>64</v>
      </c>
      <c r="N10" s="15" t="s">
        <v>72</v>
      </c>
      <c r="O10" s="15" t="s">
        <v>114</v>
      </c>
      <c r="P10" s="15" t="s">
        <v>340</v>
      </c>
      <c r="Q10" s="15" t="s">
        <v>341</v>
      </c>
      <c r="R10" s="15" t="s">
        <v>342</v>
      </c>
      <c r="S10" s="8" t="s">
        <v>343</v>
      </c>
      <c r="T10" s="24"/>
      <c r="U10" s="19" t="s">
        <v>63</v>
      </c>
      <c r="V10" s="28" t="s">
        <v>39</v>
      </c>
      <c r="W10" s="29"/>
      <c r="X10" s="30"/>
    </row>
    <row r="11" spans="1:993" ht="15.6" x14ac:dyDescent="0.3">
      <c r="A11" s="6">
        <f ca="1">OFFSET('Region - Amravati Data'!A9,'Region - Amravati'!$C$9,0,1,1)</f>
        <v>1</v>
      </c>
      <c r="B11" s="6" t="str">
        <f ca="1">OFFSET('Region - Amravati Data'!B9,'Region - Amravati'!$C$9,0,1,1)</f>
        <v>Amravati</v>
      </c>
      <c r="C11" s="6" t="str">
        <f ca="1">OFFSET('Region - Amravati Data'!C9,'Region - Amravati'!$C$9,0,1,1)</f>
        <v>Amravati</v>
      </c>
      <c r="D11" s="6" t="str">
        <f ca="1">OFFSET('Region - Amravati Data'!D9,'Region - Amravati'!$C$9,0,1,1)</f>
        <v>Achalpur</v>
      </c>
      <c r="E11" s="6" t="str">
        <f ca="1">OFFSET('Region - Amravati Data'!E9,'Region - Amravati'!$C$9,0,1,1)</f>
        <v>Chandur Bazar</v>
      </c>
      <c r="F11" s="6" t="str">
        <f ca="1">OFFSET('Region - Amravati Data'!F9,'Region - Amravati'!$C$9,0,1,1)</f>
        <v>7945938</v>
      </c>
      <c r="G11" s="6" t="str">
        <f ca="1">OFFSET('Region - Amravati Data'!G9,'Region - Amravati'!$C$9,0,1,1)</f>
        <v>83 Village RRWS Scheme MJP RR (C 39)</v>
      </c>
      <c r="H11" s="6">
        <f ca="1">OFFSET('Region - Amravati Data'!H9,'Region - Amravati'!$C$9,0,1,1)</f>
        <v>30</v>
      </c>
      <c r="I11" s="6">
        <f ca="1">OFFSET('Region - Amravati Data'!I9,'Region - Amravati'!$C$9,0,1,1)</f>
        <v>9</v>
      </c>
      <c r="J11" s="6">
        <f ca="1">OFFSET('Region - Amravati Data'!J9,'Region - Amravati'!$C$9,0,1,1)</f>
        <v>8</v>
      </c>
      <c r="K11" s="6">
        <f ca="1">OFFSET('Region - Amravati Data'!K9,'Region - Amravati'!$C$9,0,1,1)</f>
        <v>13</v>
      </c>
      <c r="L11" s="6">
        <f ca="1">OFFSET('Region - Amravati Data'!L9,'Region - Amravati'!$C$9,0,1,1)</f>
        <v>63</v>
      </c>
      <c r="M11" s="6" t="str">
        <f ca="1">OFFSET('Region - Amravati Data'!M9,'Region - Amravati'!$C$9,0,1,1)</f>
        <v>Partial</v>
      </c>
      <c r="N11" s="6">
        <f ca="1">OFFSET('Region - Amravati Data'!N9,'Region - Amravati'!$C$9,0,1,1)</f>
        <v>17</v>
      </c>
      <c r="O11" s="6">
        <f ca="1">OFFSET('Region - Amravati Data'!O9,'Region - Amravati'!$C$9,0,1,1)</f>
        <v>46</v>
      </c>
      <c r="P11" s="14">
        <v>27</v>
      </c>
      <c r="Q11" s="14">
        <v>24</v>
      </c>
      <c r="R11" s="14">
        <v>27</v>
      </c>
      <c r="S11" s="6" t="str">
        <f ca="1">OFFSET('Region - Amravati Data'!P9,'Region - Amravati'!$C$9,0,1,1)</f>
        <v>In Progress</v>
      </c>
      <c r="T11" s="24"/>
      <c r="U11" s="19" t="s">
        <v>67</v>
      </c>
      <c r="V11" s="28" t="s">
        <v>69</v>
      </c>
      <c r="W11" s="29"/>
      <c r="X11" s="30"/>
    </row>
    <row r="12" spans="1:993" ht="15.6" x14ac:dyDescent="0.3">
      <c r="A12" s="6">
        <f ca="1">OFFSET('Region - Amravati Data'!A10,'Region - Amravati'!$C$9,0,1,1)</f>
        <v>2</v>
      </c>
      <c r="B12" s="6" t="str">
        <f ca="1">OFFSET('Region - Amravati Data'!B10,'Region - Amravati'!$C$9,0,1,1)</f>
        <v>Amravati</v>
      </c>
      <c r="C12" s="6" t="str">
        <f ca="1">OFFSET('Region - Amravati Data'!C10,'Region - Amravati'!$C$9,0,1,1)</f>
        <v>Yavatmal</v>
      </c>
      <c r="D12" s="6" t="str">
        <f ca="1">OFFSET('Region - Amravati Data'!D10,'Region - Amravati'!$C$9,0,1,1)</f>
        <v>Pusad</v>
      </c>
      <c r="E12" s="6" t="str">
        <f ca="1">OFFSET('Region - Amravati Data'!E10,'Region - Amravati'!$C$9,0,1,1)</f>
        <v>Pusad</v>
      </c>
      <c r="F12" s="6" t="str">
        <f ca="1">OFFSET('Region - Amravati Data'!F10,'Region - Amravati'!$C$9,0,1,1)</f>
        <v>20028563</v>
      </c>
      <c r="G12" s="6" t="str">
        <f ca="1">OFFSET('Region - Amravati Data'!G10,'Region - Amravati'!$C$9,0,1,1)</f>
        <v>Malpathar 28 Villages, (Reju.)</v>
      </c>
      <c r="H12" s="6">
        <f ca="1">OFFSET('Region - Amravati Data'!H10,'Region - Amravati'!$C$9,0,1,1)</f>
        <v>30</v>
      </c>
      <c r="I12" s="6">
        <f ca="1">OFFSET('Region - Amravati Data'!I10,'Region - Amravati'!$C$9,0,1,1)</f>
        <v>2</v>
      </c>
      <c r="J12" s="6">
        <f ca="1">OFFSET('Region - Amravati Data'!J10,'Region - Amravati'!$C$9,0,1,1)</f>
        <v>7</v>
      </c>
      <c r="K12" s="6">
        <f ca="1">OFFSET('Region - Amravati Data'!K10,'Region - Amravati'!$C$9,0,1,1)</f>
        <v>21</v>
      </c>
      <c r="L12" s="6">
        <f ca="1">OFFSET('Region - Amravati Data'!L10,'Region - Amravati'!$C$9,0,1,1)</f>
        <v>62</v>
      </c>
      <c r="M12" s="6" t="str">
        <f ca="1">OFFSET('Region - Amravati Data'!M10,'Region - Amravati'!$C$9,0,1,1)</f>
        <v>Partial</v>
      </c>
      <c r="N12" s="6">
        <f ca="1">OFFSET('Region - Amravati Data'!N10,'Region - Amravati'!$C$9,0,1,1)</f>
        <v>0</v>
      </c>
      <c r="O12" s="6">
        <f ca="1">OFFSET('Region - Amravati Data'!O10,'Region - Amravati'!$C$9,0,1,1)</f>
        <v>62</v>
      </c>
      <c r="P12" s="14">
        <v>8</v>
      </c>
      <c r="Q12" s="14">
        <v>10</v>
      </c>
      <c r="R12" s="14">
        <v>0</v>
      </c>
      <c r="S12" s="6" t="str">
        <f ca="1">OFFSET('Region - Amravati Data'!P10,'Region - Amravati'!$C$9,0,1,1)</f>
        <v>In Progress</v>
      </c>
      <c r="T12" s="24"/>
      <c r="U12" s="19" t="s">
        <v>68</v>
      </c>
      <c r="V12" s="28" t="s">
        <v>70</v>
      </c>
      <c r="W12" s="29"/>
      <c r="X12" s="30"/>
    </row>
    <row r="13" spans="1:993" ht="15.6" x14ac:dyDescent="0.3">
      <c r="A13" s="6">
        <f ca="1">OFFSET('Region - Amravati Data'!A11,'Region - Amravati'!$C$9,0,1,1)</f>
        <v>3</v>
      </c>
      <c r="B13" s="6" t="str">
        <f ca="1">OFFSET('Region - Amravati Data'!B11,'Region - Amravati'!$C$9,0,1,1)</f>
        <v>Amravati</v>
      </c>
      <c r="C13" s="6" t="str">
        <f ca="1">OFFSET('Region - Amravati Data'!C11,'Region - Amravati'!$C$9,0,1,1)</f>
        <v>Amravati W.M</v>
      </c>
      <c r="D13" s="6" t="str">
        <f ca="1">OFFSET('Region - Amravati Data'!D11,'Region - Amravati'!$C$9,0,1,1)</f>
        <v>W.M.Amravati - 2</v>
      </c>
      <c r="E13" s="6" t="str">
        <f ca="1">OFFSET('Region - Amravati Data'!E11,'Region - Amravati'!$C$9,0,1,1)</f>
        <v>Achalpur</v>
      </c>
      <c r="F13" s="6" t="str">
        <f ca="1">OFFSET('Region - Amravati Data'!F11,'Region - Amravati'!$C$9,0,1,1)</f>
        <v>20003791</v>
      </c>
      <c r="G13" s="6" t="str">
        <f ca="1">OFFSET('Region - Amravati Data'!G11,'Region - Amravati'!$C$9,0,1,1)</f>
        <v>105 Villages RRWSS</v>
      </c>
      <c r="H13" s="6">
        <f ca="1">OFFSET('Region - Amravati Data'!H11,'Region - Amravati'!$C$9,0,1,1)</f>
        <v>10</v>
      </c>
      <c r="I13" s="6">
        <f ca="1">OFFSET('Region - Amravati Data'!I11,'Region - Amravati'!$C$9,0,1,1)</f>
        <v>2</v>
      </c>
      <c r="J13" s="6">
        <f ca="1">OFFSET('Region - Amravati Data'!J11,'Region - Amravati'!$C$9,0,1,1)</f>
        <v>5</v>
      </c>
      <c r="K13" s="6">
        <f ca="1">OFFSET('Region - Amravati Data'!K11,'Region - Amravati'!$C$9,0,1,1)</f>
        <v>3</v>
      </c>
      <c r="L13" s="6">
        <f ca="1">OFFSET('Region - Amravati Data'!L11,'Region - Amravati'!$C$9,0,1,1)</f>
        <v>20</v>
      </c>
      <c r="M13" s="6" t="str">
        <f ca="1">OFFSET('Region - Amravati Data'!M11,'Region - Amravati'!$C$9,0,1,1)</f>
        <v>Partial</v>
      </c>
      <c r="N13" s="6">
        <f ca="1">OFFSET('Region - Amravati Data'!N11,'Region - Amravati'!$C$9,0,1,1)</f>
        <v>0</v>
      </c>
      <c r="O13" s="6">
        <f ca="1">OFFSET('Region - Amravati Data'!O11,'Region - Amravati'!$C$9,0,1,1)</f>
        <v>20</v>
      </c>
      <c r="P13" s="14">
        <v>66</v>
      </c>
      <c r="Q13" s="14">
        <v>55</v>
      </c>
      <c r="R13" s="14">
        <v>24</v>
      </c>
      <c r="S13" s="6" t="str">
        <f ca="1">OFFSET('Region - Amravati Data'!P11,'Region - Amravati'!$C$9,0,1,1)</f>
        <v>In Progress</v>
      </c>
      <c r="T13" s="24"/>
      <c r="U13" s="19" t="s">
        <v>72</v>
      </c>
      <c r="V13" s="28" t="s">
        <v>71</v>
      </c>
      <c r="W13" s="29"/>
      <c r="X13" s="30"/>
    </row>
    <row r="14" spans="1:993" ht="15.6" x14ac:dyDescent="0.3">
      <c r="A14" s="6">
        <f ca="1">OFFSET('Region - Amravati Data'!A13,'Region - Amravati'!$C$9,0,1,1)</f>
        <v>5</v>
      </c>
      <c r="B14" s="6" t="str">
        <f ca="1">OFFSET('Region - Amravati Data'!B13,'Region - Amravati'!$C$9,0,1,1)</f>
        <v>Akola</v>
      </c>
      <c r="C14" s="6" t="str">
        <f ca="1">OFFSET('Region - Amravati Data'!C13,'Region - Amravati'!$C$9,0,1,1)</f>
        <v>Akola</v>
      </c>
      <c r="D14" s="6" t="str">
        <f ca="1">OFFSET('Region - Amravati Data'!D13,'Region - Amravati'!$C$9,0,1,1)</f>
        <v>Akola</v>
      </c>
      <c r="E14" s="6" t="str">
        <f ca="1">OFFSET('Region - Amravati Data'!E13,'Region - Amravati'!$C$9,0,1,1)</f>
        <v>Akola</v>
      </c>
      <c r="F14" s="6" t="str">
        <f ca="1">OFFSET('Region - Amravati Data'!F13,'Region - Amravati'!$C$9,0,1,1)</f>
        <v>20028565</v>
      </c>
      <c r="G14" s="6" t="str">
        <f ca="1">OFFSET('Region - Amravati Data'!G13,'Region - Amravati'!$C$9,0,1,1)</f>
        <v>Akot 84 VRRWSS Tq. Akola, Akot &amp; Telhara Dist. Akola</v>
      </c>
      <c r="H14" s="6">
        <f ca="1">OFFSET('Region - Amravati Data'!H13,'Region - Amravati'!$C$9,0,1,1)</f>
        <v>74</v>
      </c>
      <c r="I14" s="6">
        <f ca="1">OFFSET('Region - Amravati Data'!I13,'Region - Amravati'!$C$9,0,1,1)</f>
        <v>12</v>
      </c>
      <c r="J14" s="6">
        <f ca="1">OFFSET('Region - Amravati Data'!J13,'Region - Amravati'!$C$9,0,1,1)</f>
        <v>5</v>
      </c>
      <c r="K14" s="6">
        <f ca="1">OFFSET('Region - Amravati Data'!K13,'Region - Amravati'!$C$9,0,1,1)</f>
        <v>57</v>
      </c>
      <c r="L14" s="6">
        <f ca="1">OFFSET('Region - Amravati Data'!L13,'Region - Amravati'!$C$9,0,1,1)</f>
        <v>117</v>
      </c>
      <c r="M14" s="6" t="str">
        <f ca="1">OFFSET('Region - Amravati Data'!M13,'Region - Amravati'!$C$9,0,1,1)</f>
        <v>Partial</v>
      </c>
      <c r="N14" s="6">
        <f ca="1">OFFSET('Region - Amravati Data'!N13,'Region - Amravati'!$C$9,0,1,1)</f>
        <v>0</v>
      </c>
      <c r="O14" s="6">
        <f ca="1">OFFSET('Region - Amravati Data'!O13,'Region - Amravati'!$C$9,0,1,1)</f>
        <v>117</v>
      </c>
      <c r="P14" s="14">
        <v>4</v>
      </c>
      <c r="Q14" s="14">
        <v>0</v>
      </c>
      <c r="R14" s="14">
        <v>4</v>
      </c>
      <c r="S14" s="6" t="str">
        <f ca="1">OFFSET('Region - Amravati Data'!P13,'Region - Amravati'!$C$9,0,1,1)</f>
        <v>In Progress</v>
      </c>
      <c r="T14" s="24"/>
      <c r="U14" s="17" t="s">
        <v>41</v>
      </c>
      <c r="V14" s="28" t="s">
        <v>42</v>
      </c>
      <c r="W14" s="29"/>
      <c r="X14" s="30"/>
    </row>
    <row r="15" spans="1:993" ht="15.6" x14ac:dyDescent="0.3">
      <c r="A15" s="6">
        <f ca="1">OFFSET('Region - Amravati Data'!A15,'Region - Amravati'!$C$9,0,1,1)</f>
        <v>7</v>
      </c>
      <c r="B15" s="6" t="str">
        <f ca="1">OFFSET('Region - Amravati Data'!B15,'Region - Amravati'!$C$9,0,1,1)</f>
        <v>Akola</v>
      </c>
      <c r="C15" s="6" t="str">
        <f ca="1">OFFSET('Region - Amravati Data'!C15,'Region - Amravati'!$C$9,0,1,1)</f>
        <v>Akola</v>
      </c>
      <c r="D15" s="6" t="str">
        <f ca="1">OFFSET('Region - Amravati Data'!D15,'Region - Amravati'!$C$9,0,1,1)</f>
        <v>Murtizapur</v>
      </c>
      <c r="E15" s="6" t="str">
        <f ca="1">OFFSET('Region - Amravati Data'!E15,'Region - Amravati'!$C$9,0,1,1)</f>
        <v>Murtizapur</v>
      </c>
      <c r="F15" s="6" t="str">
        <f ca="1">OFFSET('Region - Amravati Data'!F15,'Region - Amravati'!$C$9,0,1,1)</f>
        <v>20028330</v>
      </c>
      <c r="G15" s="6" t="str">
        <f ca="1">OFFSET('Region - Amravati Data'!G15,'Region - Amravati'!$C$9,0,1,1)</f>
        <v>Langhapur 50 VRRWSS Tq. Murtizapur Dist. Akola</v>
      </c>
      <c r="H15" s="6">
        <f ca="1">OFFSET('Region - Amravati Data'!H15,'Region - Amravati'!$C$9,0,1,1)</f>
        <v>52</v>
      </c>
      <c r="I15" s="6">
        <f ca="1">OFFSET('Region - Amravati Data'!I15,'Region - Amravati'!$C$9,0,1,1)</f>
        <v>1</v>
      </c>
      <c r="J15" s="6">
        <f ca="1">OFFSET('Region - Amravati Data'!J15,'Region - Amravati'!$C$9,0,1,1)</f>
        <v>0</v>
      </c>
      <c r="K15" s="6">
        <f ca="1">OFFSET('Region - Amravati Data'!K15,'Region - Amravati'!$C$9,0,1,1)</f>
        <v>51</v>
      </c>
      <c r="L15" s="6">
        <f ca="1">OFFSET('Region - Amravati Data'!L15,'Region - Amravati'!$C$9,0,1,1)</f>
        <v>70</v>
      </c>
      <c r="M15" s="6" t="str">
        <f ca="1">OFFSET('Region - Amravati Data'!M15,'Region - Amravati'!$C$9,0,1,1)</f>
        <v>Partial</v>
      </c>
      <c r="N15" s="6">
        <f ca="1">OFFSET('Region - Amravati Data'!N15,'Region - Amravati'!$C$9,0,1,1)</f>
        <v>0</v>
      </c>
      <c r="O15" s="6">
        <f ca="1">OFFSET('Region - Amravati Data'!O15,'Region - Amravati'!$C$9,0,1,1)</f>
        <v>70</v>
      </c>
      <c r="P15" s="14">
        <v>1</v>
      </c>
      <c r="Q15" s="14">
        <v>1</v>
      </c>
      <c r="R15" s="14">
        <v>0</v>
      </c>
      <c r="S15" s="6" t="str">
        <f ca="1">OFFSET('Region - Amravati Data'!P15,'Region - Amravati'!$C$9,0,1,1)</f>
        <v>In Progress</v>
      </c>
      <c r="T15" s="24"/>
    </row>
    <row r="16" spans="1:993" ht="15.6" x14ac:dyDescent="0.3">
      <c r="A16" s="6">
        <f ca="1">OFFSET('Region - Amravati Data'!A17,'Region - Amravati'!$C$9,0,1,1)</f>
        <v>9</v>
      </c>
      <c r="B16" s="6" t="str">
        <f ca="1">OFFSET('Region - Amravati Data'!B17,'Region - Amravati'!$C$9,0,1,1)</f>
        <v>Amravati</v>
      </c>
      <c r="C16" s="6" t="str">
        <f ca="1">OFFSET('Region - Amravati Data'!C17,'Region - Amravati'!$C$9,0,1,1)</f>
        <v>Amravati</v>
      </c>
      <c r="D16" s="6" t="str">
        <f ca="1">OFFSET('Region - Amravati Data'!D17,'Region - Amravati'!$C$9,0,1,1)</f>
        <v>Amravati - 2</v>
      </c>
      <c r="E16" s="6" t="str">
        <f ca="1">OFFSET('Region - Amravati Data'!E17,'Region - Amravati'!$C$9,0,1,1)</f>
        <v>Nandgaon Khandeshwar</v>
      </c>
      <c r="F16" s="6" t="str">
        <f ca="1">OFFSET('Region - Amravati Data'!F17,'Region - Amravati'!$C$9,0,1,1)</f>
        <v>20030287</v>
      </c>
      <c r="G16" s="6" t="str">
        <f ca="1">OFFSET('Region - Amravati Data'!G17,'Region - Amravati'!$C$9,0,1,1)</f>
        <v>Takli &amp; 4 Villages RRWS</v>
      </c>
      <c r="H16" s="6">
        <f ca="1">OFFSET('Region - Amravati Data'!H17,'Region - Amravati'!$C$9,0,1,1)</f>
        <v>5</v>
      </c>
      <c r="I16" s="6">
        <f ca="1">OFFSET('Region - Amravati Data'!I17,'Region - Amravati'!$C$9,0,1,1)</f>
        <v>4</v>
      </c>
      <c r="J16" s="6">
        <f ca="1">OFFSET('Region - Amravati Data'!J17,'Region - Amravati'!$C$9,0,1,1)</f>
        <v>1</v>
      </c>
      <c r="K16" s="6">
        <f ca="1">OFFSET('Region - Amravati Data'!K17,'Region - Amravati'!$C$9,0,1,1)</f>
        <v>0</v>
      </c>
      <c r="L16" s="6">
        <f ca="1">OFFSET('Region - Amravati Data'!L17,'Region - Amravati'!$C$9,0,1,1)</f>
        <v>8</v>
      </c>
      <c r="M16" s="6" t="str">
        <f ca="1">OFFSET('Region - Amravati Data'!M17,'Region - Amravati'!$C$9,0,1,1)</f>
        <v>Partial</v>
      </c>
      <c r="N16" s="6">
        <f ca="1">OFFSET('Region - Amravati Data'!N17,'Region - Amravati'!$C$9,0,1,1)</f>
        <v>0</v>
      </c>
      <c r="O16" s="6">
        <f ca="1">OFFSET('Region - Amravati Data'!O17,'Region - Amravati'!$C$9,0,1,1)</f>
        <v>8</v>
      </c>
      <c r="P16" s="14">
        <v>7</v>
      </c>
      <c r="Q16" s="14">
        <v>2</v>
      </c>
      <c r="R16" s="14">
        <v>3</v>
      </c>
      <c r="S16" s="6" t="str">
        <f ca="1">OFFSET('Region - Amravati Data'!P17,'Region - Amravati'!$C$9,0,1,1)</f>
        <v>In Progress</v>
      </c>
      <c r="T16" s="24"/>
    </row>
    <row r="17" spans="1:20" ht="15.6" x14ac:dyDescent="0.3">
      <c r="A17" s="6">
        <f ca="1">OFFSET('Region - Amravati Data'!A18,'Region - Amravati'!$C$9,0,1,1)</f>
        <v>10</v>
      </c>
      <c r="B17" s="6" t="str">
        <f ca="1">OFFSET('Region - Amravati Data'!B18,'Region - Amravati'!$C$9,0,1,1)</f>
        <v>Akola</v>
      </c>
      <c r="C17" s="6" t="str">
        <f ca="1">OFFSET('Region - Amravati Data'!C18,'Region - Amravati'!$C$9,0,1,1)</f>
        <v>Buldhana</v>
      </c>
      <c r="D17" s="6" t="str">
        <f ca="1">OFFSET('Region - Amravati Data'!D18,'Region - Amravati'!$C$9,0,1,1)</f>
        <v>Buldhana</v>
      </c>
      <c r="E17" s="6" t="str">
        <f ca="1">OFFSET('Region - Amravati Data'!E18,'Region - Amravati'!$C$9,0,1,1)</f>
        <v>Motala</v>
      </c>
      <c r="F17" s="6" t="str">
        <f ca="1">OFFSET('Region - Amravati Data'!F18,'Region - Amravati'!$C$9,0,1,1)</f>
        <v>20028065</v>
      </c>
      <c r="G17" s="6" t="str">
        <f ca="1">OFFSET('Region - Amravati Data'!G18,'Region - Amravati'!$C$9,0,1,1)</f>
        <v>Pophali &amp; 3 Villages RRWSS</v>
      </c>
      <c r="H17" s="6">
        <f ca="1">OFFSET('Region - Amravati Data'!H18,'Region - Amravati'!$C$9,0,1,1)</f>
        <v>4</v>
      </c>
      <c r="I17" s="6">
        <f ca="1">OFFSET('Region - Amravati Data'!I18,'Region - Amravati'!$C$9,0,1,1)</f>
        <v>3</v>
      </c>
      <c r="J17" s="6">
        <f ca="1">OFFSET('Region - Amravati Data'!J18,'Region - Amravati'!$C$9,0,1,1)</f>
        <v>1</v>
      </c>
      <c r="K17" s="6">
        <f ca="1">OFFSET('Region - Amravati Data'!K18,'Region - Amravati'!$C$9,0,1,1)</f>
        <v>0</v>
      </c>
      <c r="L17" s="6">
        <f ca="1">OFFSET('Region - Amravati Data'!L18,'Region - Amravati'!$C$9,0,1,1)</f>
        <v>8</v>
      </c>
      <c r="M17" s="6" t="str">
        <f ca="1">OFFSET('Region - Amravati Data'!M18,'Region - Amravati'!$C$9,0,1,1)</f>
        <v>Partial</v>
      </c>
      <c r="N17" s="6">
        <f ca="1">OFFSET('Region - Amravati Data'!N18,'Region - Amravati'!$C$9,0,1,1)</f>
        <v>5</v>
      </c>
      <c r="O17" s="6">
        <f ca="1">OFFSET('Region - Amravati Data'!O18,'Region - Amravati'!$C$9,0,1,1)</f>
        <v>3</v>
      </c>
      <c r="P17" s="14">
        <v>7</v>
      </c>
      <c r="Q17" s="14">
        <v>5</v>
      </c>
      <c r="R17" s="14">
        <v>6</v>
      </c>
      <c r="S17" s="6" t="str">
        <f ca="1">OFFSET('Region - Amravati Data'!P18,'Region - Amravati'!$C$9,0,1,1)</f>
        <v>In Progress</v>
      </c>
      <c r="T17" s="24"/>
    </row>
    <row r="18" spans="1:20" ht="15.6" x14ac:dyDescent="0.3">
      <c r="A18" s="6">
        <f ca="1">OFFSET('Region - Amravati Data'!A19,'Region - Amravati'!$C$9,0,1,1)</f>
        <v>11</v>
      </c>
      <c r="B18" s="6" t="str">
        <f ca="1">OFFSET('Region - Amravati Data'!B19,'Region - Amravati'!$C$9,0,1,1)</f>
        <v>Akola</v>
      </c>
      <c r="C18" s="6" t="str">
        <f ca="1">OFFSET('Region - Amravati Data'!C19,'Region - Amravati'!$C$9,0,1,1)</f>
        <v>Buldhana</v>
      </c>
      <c r="D18" s="6" t="str">
        <f ca="1">OFFSET('Region - Amravati Data'!D19,'Region - Amravati'!$C$9,0,1,1)</f>
        <v>Buldhana</v>
      </c>
      <c r="E18" s="6" t="str">
        <f ca="1">OFFSET('Region - Amravati Data'!E19,'Region - Amravati'!$C$9,0,1,1)</f>
        <v>Motala</v>
      </c>
      <c r="F18" s="6" t="str">
        <f ca="1">OFFSET('Region - Amravati Data'!F19,'Region - Amravati'!$C$9,0,1,1)</f>
        <v>20021409</v>
      </c>
      <c r="G18" s="6" t="str">
        <f ca="1">OFFSET('Region - Amravati Data'!G19,'Region - Amravati'!$C$9,0,1,1)</f>
        <v>Kurha &amp; 2 Villages RRWSS</v>
      </c>
      <c r="H18" s="6">
        <f ca="1">OFFSET('Region - Amravati Data'!H19,'Region - Amravati'!$C$9,0,1,1)</f>
        <v>3</v>
      </c>
      <c r="I18" s="6">
        <f ca="1">OFFSET('Region - Amravati Data'!I19,'Region - Amravati'!$C$9,0,1,1)</f>
        <v>2</v>
      </c>
      <c r="J18" s="6">
        <f ca="1">OFFSET('Region - Amravati Data'!J19,'Region - Amravati'!$C$9,0,1,1)</f>
        <v>0</v>
      </c>
      <c r="K18" s="6">
        <f ca="1">OFFSET('Region - Amravati Data'!K19,'Region - Amravati'!$C$9,0,1,1)</f>
        <v>1</v>
      </c>
      <c r="L18" s="6">
        <f ca="1">OFFSET('Region - Amravati Data'!L19,'Region - Amravati'!$C$9,0,1,1)</f>
        <v>4</v>
      </c>
      <c r="M18" s="6" t="str">
        <f ca="1">OFFSET('Region - Amravati Data'!M19,'Region - Amravati'!$C$9,0,1,1)</f>
        <v>Partial</v>
      </c>
      <c r="N18" s="6">
        <f ca="1">OFFSET('Region - Amravati Data'!N19,'Region - Amravati'!$C$9,0,1,1)</f>
        <v>1</v>
      </c>
      <c r="O18" s="6">
        <f ca="1">OFFSET('Region - Amravati Data'!O19,'Region - Amravati'!$C$9,0,1,1)</f>
        <v>3</v>
      </c>
      <c r="P18" s="14">
        <v>3</v>
      </c>
      <c r="Q18" s="14">
        <v>1</v>
      </c>
      <c r="R18" s="14">
        <v>3</v>
      </c>
      <c r="S18" s="6" t="str">
        <f ca="1">OFFSET('Region - Amravati Data'!P19,'Region - Amravati'!$C$9,0,1,1)</f>
        <v>In Progress</v>
      </c>
    </row>
    <row r="19" spans="1:20" ht="15.6" x14ac:dyDescent="0.3">
      <c r="A19" s="6">
        <f ca="1">OFFSET('Region - Amravati Data'!A20,'Region - Amravati'!$C$9,0,1,1)</f>
        <v>12</v>
      </c>
      <c r="B19" s="6" t="str">
        <f ca="1">OFFSET('Region - Amravati Data'!B20,'Region - Amravati'!$C$9,0,1,1)</f>
        <v>Akola</v>
      </c>
      <c r="C19" s="6" t="str">
        <f ca="1">OFFSET('Region - Amravati Data'!C20,'Region - Amravati'!$C$9,0,1,1)</f>
        <v>Buldhana</v>
      </c>
      <c r="D19" s="6" t="str">
        <f ca="1">OFFSET('Region - Amravati Data'!D20,'Region - Amravati'!$C$9,0,1,1)</f>
        <v>Buldhana</v>
      </c>
      <c r="E19" s="6" t="str">
        <f ca="1">OFFSET('Region - Amravati Data'!E20,'Region - Amravati'!$C$9,0,1,1)</f>
        <v>Motala</v>
      </c>
      <c r="F19" s="6" t="str">
        <f ca="1">OFFSET('Region - Amravati Data'!F20,'Region - Amravati'!$C$9,0,1,1)</f>
        <v>20027978</v>
      </c>
      <c r="G19" s="6" t="str">
        <f ca="1">OFFSET('Region - Amravati Data'!G20,'Region - Amravati'!$C$9,0,1,1)</f>
        <v>Dhamangaon Deshmukh &amp; 9 Villages RRWSS</v>
      </c>
      <c r="H19" s="6">
        <f ca="1">OFFSET('Region - Amravati Data'!H20,'Region - Amravati'!$C$9,0,1,1)</f>
        <v>10</v>
      </c>
      <c r="I19" s="6">
        <f ca="1">OFFSET('Region - Amravati Data'!I20,'Region - Amravati'!$C$9,0,1,1)</f>
        <v>8</v>
      </c>
      <c r="J19" s="6">
        <f ca="1">OFFSET('Region - Amravati Data'!J20,'Region - Amravati'!$C$9,0,1,1)</f>
        <v>2</v>
      </c>
      <c r="K19" s="6">
        <f ca="1">OFFSET('Region - Amravati Data'!K20,'Region - Amravati'!$C$9,0,1,1)</f>
        <v>0</v>
      </c>
      <c r="L19" s="6">
        <f ca="1">OFFSET('Region - Amravati Data'!L20,'Region - Amravati'!$C$9,0,1,1)</f>
        <v>17</v>
      </c>
      <c r="M19" s="6" t="str">
        <f ca="1">OFFSET('Region - Amravati Data'!M20,'Region - Amravati'!$C$9,0,1,1)</f>
        <v>Partial</v>
      </c>
      <c r="N19" s="6">
        <f ca="1">OFFSET('Region - Amravati Data'!N20,'Region - Amravati'!$C$9,0,1,1)</f>
        <v>10</v>
      </c>
      <c r="O19" s="6">
        <f ca="1">OFFSET('Region - Amravati Data'!O20,'Region - Amravati'!$C$9,0,1,1)</f>
        <v>7</v>
      </c>
      <c r="P19" s="14">
        <v>15</v>
      </c>
      <c r="Q19" s="14">
        <v>8</v>
      </c>
      <c r="R19" s="14">
        <v>13</v>
      </c>
      <c r="S19" s="6" t="str">
        <f ca="1">OFFSET('Region - Amravati Data'!P20,'Region - Amravati'!$C$9,0,1,1)</f>
        <v>In Progress</v>
      </c>
    </row>
    <row r="20" spans="1:20" ht="15.6" x14ac:dyDescent="0.3">
      <c r="A20" s="6">
        <f ca="1">OFFSET('Region - Amravati Data'!A21,'Region - Amravati'!$C$9,0,1,1)</f>
        <v>13</v>
      </c>
      <c r="B20" s="6" t="str">
        <f ca="1">OFFSET('Region - Amravati Data'!B21,'Region - Amravati'!$C$9,0,1,1)</f>
        <v>Akola</v>
      </c>
      <c r="C20" s="6" t="str">
        <f ca="1">OFFSET('Region - Amravati Data'!C21,'Region - Amravati'!$C$9,0,1,1)</f>
        <v>Buldhana</v>
      </c>
      <c r="D20" s="6" t="str">
        <f ca="1">OFFSET('Region - Amravati Data'!D21,'Region - Amravati'!$C$9,0,1,1)</f>
        <v>Buldhana</v>
      </c>
      <c r="E20" s="6" t="str">
        <f ca="1">OFFSET('Region - Amravati Data'!E21,'Region - Amravati'!$C$9,0,1,1)</f>
        <v>Buldhana</v>
      </c>
      <c r="F20" s="6" t="str">
        <f ca="1">OFFSET('Region - Amravati Data'!F21,'Region - Amravati'!$C$9,0,1,1)</f>
        <v>20021406</v>
      </c>
      <c r="G20" s="6" t="str">
        <f ca="1">OFFSET('Region - Amravati Data'!G21,'Region - Amravati'!$C$9,0,1,1)</f>
        <v>Padali &amp; 5 Villages RRWSS</v>
      </c>
      <c r="H20" s="6">
        <f ca="1">OFFSET('Region - Amravati Data'!H21,'Region - Amravati'!$C$9,0,1,1)</f>
        <v>6</v>
      </c>
      <c r="I20" s="6">
        <f ca="1">OFFSET('Region - Amravati Data'!I21,'Region - Amravati'!$C$9,0,1,1)</f>
        <v>6</v>
      </c>
      <c r="J20" s="6">
        <f ca="1">OFFSET('Region - Amravati Data'!J21,'Region - Amravati'!$C$9,0,1,1)</f>
        <v>0</v>
      </c>
      <c r="K20" s="6">
        <f ca="1">OFFSET('Region - Amravati Data'!K21,'Region - Amravati'!$C$9,0,1,1)</f>
        <v>0</v>
      </c>
      <c r="L20" s="6">
        <f ca="1">OFFSET('Region - Amravati Data'!L21,'Region - Amravati'!$C$9,0,1,1)</f>
        <v>7</v>
      </c>
      <c r="M20" s="6" t="str">
        <f ca="1">OFFSET('Region - Amravati Data'!M21,'Region - Amravati'!$C$9,0,1,1)</f>
        <v>Functional</v>
      </c>
      <c r="N20" s="6">
        <f ca="1">OFFSET('Region - Amravati Data'!N21,'Region - Amravati'!$C$9,0,1,1)</f>
        <v>7</v>
      </c>
      <c r="O20" s="6">
        <f ca="1">OFFSET('Region - Amravati Data'!O21,'Region - Amravati'!$C$9,0,1,1)</f>
        <v>0</v>
      </c>
      <c r="P20" s="6">
        <v>7</v>
      </c>
      <c r="Q20" s="6">
        <v>7</v>
      </c>
      <c r="R20" s="6">
        <v>7</v>
      </c>
      <c r="S20" s="6" t="str">
        <f ca="1">OFFSET('Region - Amravati Data'!P21,'Region - Amravati'!$C$9,0,1,1)</f>
        <v>Completed</v>
      </c>
    </row>
    <row r="21" spans="1:20" ht="15.6" x14ac:dyDescent="0.3">
      <c r="A21" s="6">
        <f ca="1">OFFSET('Region - Amravati Data'!A22,'Region - Amravati'!$C$9,0,1,1)</f>
        <v>14</v>
      </c>
      <c r="B21" s="6" t="str">
        <f ca="1">OFFSET('Region - Amravati Data'!B22,'Region - Amravati'!$C$9,0,1,1)</f>
        <v>Amravati</v>
      </c>
      <c r="C21" s="6" t="str">
        <f ca="1">OFFSET('Region - Amravati Data'!C22,'Region - Amravati'!$C$9,0,1,1)</f>
        <v>Amravati</v>
      </c>
      <c r="D21" s="6" t="str">
        <f ca="1">OFFSET('Region - Amravati Data'!D22,'Region - Amravati'!$C$9,0,1,1)</f>
        <v>Achalpur</v>
      </c>
      <c r="E21" s="6" t="str">
        <f ca="1">OFFSET('Region - Amravati Data'!E22,'Region - Amravati'!$C$9,0,1,1)</f>
        <v>Achalpur</v>
      </c>
      <c r="F21" s="6" t="str">
        <f ca="1">OFFSET('Region - Amravati Data'!F22,'Region - Amravati'!$C$9,0,1,1)</f>
        <v>20029998</v>
      </c>
      <c r="G21" s="6" t="str">
        <f ca="1">OFFSET('Region - Amravati Data'!G22,'Region - Amravati'!$C$9,0,1,1)</f>
        <v>Shahanur &amp; 9 Villages RRWS</v>
      </c>
      <c r="H21" s="6">
        <f ca="1">OFFSET('Region - Amravati Data'!H22,'Region - Amravati'!$C$9,0,1,1)</f>
        <v>10</v>
      </c>
      <c r="I21" s="6">
        <f ca="1">OFFSET('Region - Amravati Data'!I22,'Region - Amravati'!$C$9,0,1,1)</f>
        <v>4</v>
      </c>
      <c r="J21" s="6">
        <f ca="1">OFFSET('Region - Amravati Data'!J22,'Region - Amravati'!$C$9,0,1,1)</f>
        <v>3</v>
      </c>
      <c r="K21" s="6">
        <f ca="1">OFFSET('Region - Amravati Data'!K22,'Region - Amravati'!$C$9,0,1,1)</f>
        <v>3</v>
      </c>
      <c r="L21" s="6">
        <f ca="1">OFFSET('Region - Amravati Data'!L22,'Region - Amravati'!$C$9,0,1,1)</f>
        <v>15</v>
      </c>
      <c r="M21" s="6" t="str">
        <f ca="1">OFFSET('Region - Amravati Data'!M22,'Region - Amravati'!$C$9,0,1,1)</f>
        <v>Partial</v>
      </c>
      <c r="N21" s="6">
        <f ca="1">OFFSET('Region - Amravati Data'!N22,'Region - Amravati'!$C$9,0,1,1)</f>
        <v>3</v>
      </c>
      <c r="O21" s="6">
        <f ca="1">OFFSET('Region - Amravati Data'!O22,'Region - Amravati'!$C$9,0,1,1)</f>
        <v>12</v>
      </c>
      <c r="P21" s="14">
        <v>6</v>
      </c>
      <c r="Q21" s="14">
        <v>6</v>
      </c>
      <c r="R21" s="14">
        <v>6</v>
      </c>
      <c r="S21" s="6" t="str">
        <f ca="1">OFFSET('Region - Amravati Data'!P22,'Region - Amravati'!$C$9,0,1,1)</f>
        <v>In Progress</v>
      </c>
    </row>
  </sheetData>
  <mergeCells count="10">
    <mergeCell ref="V11:X11"/>
    <mergeCell ref="V12:X12"/>
    <mergeCell ref="V13:X13"/>
    <mergeCell ref="V14:X14"/>
    <mergeCell ref="V10:X10"/>
    <mergeCell ref="A2:S2"/>
    <mergeCell ref="A5:S5"/>
    <mergeCell ref="U7:X7"/>
    <mergeCell ref="V8:X8"/>
    <mergeCell ref="V9:X9"/>
  </mergeCells>
  <conditionalFormatting sqref="H10">
    <cfRule type="containsText" dxfId="196" priority="32" operator="containsText" text="Functional">
      <formula>NOT(ISERROR(SEARCH("Functional",H10)))</formula>
    </cfRule>
    <cfRule type="containsText" dxfId="195" priority="33" operator="containsText" text="Partial">
      <formula>NOT(ISERROR(SEARCH("Partial",H10)))</formula>
    </cfRule>
  </conditionalFormatting>
  <conditionalFormatting sqref="L8:M8">
    <cfRule type="containsText" dxfId="194" priority="15" operator="containsText" text="Connected">
      <formula>NOT(ISERROR(SEARCH("Connected",L8)))</formula>
    </cfRule>
    <cfRule type="containsText" dxfId="193" priority="16" operator="containsText" text="Fully Completed">
      <formula>NOT(ISERROR(SEARCH("Fully Completed",L8)))</formula>
    </cfRule>
    <cfRule type="containsText" dxfId="192" priority="17" operator="containsText" text="In Progress">
      <formula>NOT(ISERROR(SEARCH("In Progress",L8)))</formula>
    </cfRule>
    <cfRule type="containsText" dxfId="191" priority="18" operator="containsText" text="Online">
      <formula>NOT(ISERROR(SEARCH("Online",L8)))</formula>
    </cfRule>
  </conditionalFormatting>
  <conditionalFormatting sqref="M11:M1048576">
    <cfRule type="containsText" dxfId="190" priority="14" operator="containsText" text="Functional">
      <formula>NOT(ISERROR(SEARCH("Functional",M11)))</formula>
    </cfRule>
  </conditionalFormatting>
  <conditionalFormatting sqref="P11:R19 P21:R21">
    <cfRule type="containsText" dxfId="189" priority="5" operator="containsText" text="Functional">
      <formula>NOT(ISERROR(SEARCH("Functional",P11)))</formula>
    </cfRule>
  </conditionalFormatting>
  <conditionalFormatting sqref="P11:R19">
    <cfRule type="containsText" dxfId="188" priority="10" operator="containsText" text="Connected">
      <formula>NOT(ISERROR(SEARCH("Connected",P11)))</formula>
    </cfRule>
    <cfRule type="containsText" dxfId="187" priority="11" operator="containsText" text="Completed">
      <formula>NOT(ISERROR(SEARCH("Completed",P11)))</formula>
    </cfRule>
    <cfRule type="containsText" dxfId="186" priority="12" operator="containsText" text="In Progress">
      <formula>NOT(ISERROR(SEARCH("In Progress",P11)))</formula>
    </cfRule>
    <cfRule type="containsText" dxfId="185" priority="13" operator="containsText" text="Online">
      <formula>NOT(ISERROR(SEARCH("Online",P11)))</formula>
    </cfRule>
  </conditionalFormatting>
  <conditionalFormatting sqref="P20:R20">
    <cfRule type="containsText" dxfId="184" priority="1" operator="containsText" text="Connected">
      <formula>NOT(ISERROR(SEARCH("Connected",P20)))</formula>
    </cfRule>
    <cfRule type="containsText" dxfId="183" priority="2" operator="containsText" text="Completed">
      <formula>NOT(ISERROR(SEARCH("Completed",P20)))</formula>
    </cfRule>
    <cfRule type="containsText" dxfId="182" priority="3" operator="containsText" text="In Progress">
      <formula>NOT(ISERROR(SEARCH("In Progress",P20)))</formula>
    </cfRule>
    <cfRule type="containsText" dxfId="181" priority="4" operator="containsText" text="Online">
      <formula>NOT(ISERROR(SEARCH("Online",P20)))</formula>
    </cfRule>
  </conditionalFormatting>
  <conditionalFormatting sqref="P21:R21">
    <cfRule type="containsText" dxfId="180" priority="6" operator="containsText" text="Connected">
      <formula>NOT(ISERROR(SEARCH("Connected",P21)))</formula>
    </cfRule>
    <cfRule type="containsText" dxfId="179" priority="7" operator="containsText" text="Completed">
      <formula>NOT(ISERROR(SEARCH("Completed",P21)))</formula>
    </cfRule>
    <cfRule type="containsText" dxfId="178" priority="8" operator="containsText" text="In Progress">
      <formula>NOT(ISERROR(SEARCH("In Progress",P21)))</formula>
    </cfRule>
    <cfRule type="containsText" dxfId="177" priority="9" operator="containsText" text="Online">
      <formula>NOT(ISERROR(SEARCH("Online",P21)))</formula>
    </cfRule>
  </conditionalFormatting>
  <conditionalFormatting sqref="S11:S17 U11:XFD17 A11:O21 S18:XFD21 A22:F1048576 K22:XFD1048576 G25:J1048576">
    <cfRule type="containsText" dxfId="176" priority="35" operator="containsText" text="Completed">
      <formula>NOT(ISERROR(SEARCH("Completed",A11)))</formula>
    </cfRule>
    <cfRule type="containsText" dxfId="175" priority="36" operator="containsText" text="In Progress">
      <formula>NOT(ISERROR(SEARCH("In Progress",A11)))</formula>
    </cfRule>
    <cfRule type="containsText" dxfId="174" priority="37" operator="containsText" text="Online">
      <formula>NOT(ISERROR(SEARCH("Online",A11)))</formula>
    </cfRule>
  </conditionalFormatting>
  <conditionalFormatting sqref="U7:U14">
    <cfRule type="containsText" dxfId="173" priority="23" operator="containsText" text="Fully Completed">
      <formula>NOT(ISERROR(SEARCH("Fully Completed",U7)))</formula>
    </cfRule>
    <cfRule type="containsText" dxfId="172" priority="24" operator="containsText" text="In Progress">
      <formula>NOT(ISERROR(SEARCH("In Progress",U7)))</formula>
    </cfRule>
    <cfRule type="containsText" dxfId="171" priority="25" operator="containsText" text="Online">
      <formula>NOT(ISERROR(SEARCH("Online",U7)))</formula>
    </cfRule>
  </conditionalFormatting>
  <conditionalFormatting sqref="U11:XFD17 A11:O21 K22:XFD1048576 S11:S17 S18:XFD21 A22:F1048576 G25:J1048576">
    <cfRule type="containsText" dxfId="170" priority="34" operator="containsText" text="Connected">
      <formula>NOT(ISERROR(SEARCH("Connected",A11)))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7ACD-EB78-4CB1-88BD-2C22A45F7B65}">
  <dimension ref="A1:ALE23"/>
  <sheetViews>
    <sheetView zoomScale="85" zoomScaleNormal="85" workbookViewId="0">
      <selection activeCell="P10" sqref="P10:R10"/>
    </sheetView>
  </sheetViews>
  <sheetFormatPr defaultRowHeight="14.4" x14ac:dyDescent="0.3"/>
  <cols>
    <col min="1" max="1" width="6.88671875" bestFit="1" customWidth="1"/>
    <col min="2" max="2" width="12.44140625" bestFit="1" customWidth="1"/>
    <col min="3" max="3" width="11.5546875" bestFit="1" customWidth="1"/>
    <col min="4" max="4" width="12.5546875" bestFit="1" customWidth="1"/>
    <col min="5" max="5" width="12.109375" bestFit="1" customWidth="1"/>
    <col min="6" max="6" width="10.5546875" bestFit="1" customWidth="1"/>
    <col min="7" max="7" width="49.44140625" bestFit="1" customWidth="1"/>
    <col min="8" max="8" width="23.109375" bestFit="1" customWidth="1"/>
    <col min="9" max="9" width="19.5546875" bestFit="1" customWidth="1"/>
    <col min="10" max="10" width="31.109375" bestFit="1" customWidth="1"/>
    <col min="11" max="11" width="12.5546875" bestFit="1" customWidth="1"/>
    <col min="12" max="12" width="20.109375" bestFit="1" customWidth="1"/>
    <col min="13" max="13" width="25.5546875" bestFit="1" customWidth="1"/>
    <col min="14" max="14" width="24.5546875" bestFit="1" customWidth="1"/>
    <col min="15" max="15" width="25.6640625" bestFit="1" customWidth="1"/>
    <col min="16" max="18" width="12.5546875" customWidth="1"/>
    <col min="19" max="19" width="11.88671875" bestFit="1" customWidth="1"/>
    <col min="21" max="21" width="28.88671875" bestFit="1" customWidth="1"/>
    <col min="993" max="993" width="162.44140625" bestFit="1" customWidth="1"/>
  </cols>
  <sheetData>
    <row r="1" spans="1:993" x14ac:dyDescent="0.3">
      <c r="B1" s="1"/>
      <c r="C1" s="2"/>
      <c r="D1" s="5"/>
      <c r="ALE1" s="4" t="s">
        <v>0</v>
      </c>
    </row>
    <row r="2" spans="1:993" ht="22.8" x14ac:dyDescent="0.3">
      <c r="A2" s="37" t="s">
        <v>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</row>
    <row r="3" spans="1:993" ht="22.8" x14ac:dyDescent="0.3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5" spans="1:993" ht="23.4" x14ac:dyDescent="0.3">
      <c r="A5" s="38" t="s">
        <v>34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</row>
    <row r="6" spans="1:993" x14ac:dyDescent="0.3">
      <c r="A6" s="3"/>
    </row>
    <row r="7" spans="1:993" ht="18" x14ac:dyDescent="0.3">
      <c r="A7" s="3"/>
      <c r="G7" s="12" t="s">
        <v>102</v>
      </c>
      <c r="H7" s="12" t="s">
        <v>58</v>
      </c>
      <c r="I7" s="12" t="s">
        <v>59</v>
      </c>
      <c r="J7" s="15" t="s">
        <v>60</v>
      </c>
      <c r="K7" s="15" t="s">
        <v>36</v>
      </c>
      <c r="L7" s="15" t="s">
        <v>113</v>
      </c>
      <c r="M7" s="15" t="s">
        <v>114</v>
      </c>
      <c r="U7" s="34" t="s">
        <v>37</v>
      </c>
      <c r="V7" s="35"/>
      <c r="W7" s="35"/>
      <c r="X7" s="36"/>
    </row>
    <row r="8" spans="1:993" ht="15.6" x14ac:dyDescent="0.3">
      <c r="A8" s="3"/>
      <c r="G8" s="14">
        <f>COUNTIF('Region - Nashik Data'!G9:G98,"*")</f>
        <v>14</v>
      </c>
      <c r="H8" s="14">
        <f>COUNTIF('Region - Nashik Data'!M:M,"Functional")</f>
        <v>0</v>
      </c>
      <c r="I8" s="14">
        <f>COUNTIF('Region - Nashik Data'!M:M,"Partial")</f>
        <v>14</v>
      </c>
      <c r="J8" s="14">
        <f>COUNTIF('Region - Nashik Data'!Q:Q,"Completed")</f>
        <v>0</v>
      </c>
      <c r="K8" s="14">
        <f>SUM('Region - Nashik Data'!L:L)</f>
        <v>308</v>
      </c>
      <c r="L8" s="6">
        <f>SUM('Region - Nashik Data'!N:N)</f>
        <v>30</v>
      </c>
      <c r="M8" s="6">
        <f>SUM('Region - Nashik Data'!O:O)</f>
        <v>278</v>
      </c>
      <c r="U8" s="19" t="s">
        <v>61</v>
      </c>
      <c r="V8" s="28" t="s">
        <v>38</v>
      </c>
      <c r="W8" s="29"/>
      <c r="X8" s="30"/>
    </row>
    <row r="9" spans="1:993" ht="15.6" customHeight="1" x14ac:dyDescent="0.3">
      <c r="C9" s="21">
        <v>0</v>
      </c>
      <c r="U9" s="19" t="s">
        <v>62</v>
      </c>
      <c r="V9" s="28" t="s">
        <v>66</v>
      </c>
      <c r="W9" s="29"/>
      <c r="X9" s="30"/>
    </row>
    <row r="10" spans="1:993" s="9" customFormat="1" ht="62.4" x14ac:dyDescent="0.3">
      <c r="A10" s="8" t="s">
        <v>7</v>
      </c>
      <c r="B10" s="8" t="s">
        <v>1</v>
      </c>
      <c r="C10" s="8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8" t="s">
        <v>18</v>
      </c>
      <c r="I10" s="8" t="s">
        <v>61</v>
      </c>
      <c r="J10" s="16" t="s">
        <v>62</v>
      </c>
      <c r="K10" s="8" t="s">
        <v>63</v>
      </c>
      <c r="L10" s="15" t="s">
        <v>36</v>
      </c>
      <c r="M10" s="15" t="s">
        <v>64</v>
      </c>
      <c r="N10" s="15" t="s">
        <v>72</v>
      </c>
      <c r="O10" s="15" t="s">
        <v>114</v>
      </c>
      <c r="P10" s="15" t="s">
        <v>340</v>
      </c>
      <c r="Q10" s="15" t="s">
        <v>341</v>
      </c>
      <c r="R10" s="15" t="s">
        <v>342</v>
      </c>
      <c r="S10" s="8" t="s">
        <v>65</v>
      </c>
      <c r="T10" s="25"/>
      <c r="U10" s="19" t="s">
        <v>63</v>
      </c>
      <c r="V10" s="28" t="s">
        <v>39</v>
      </c>
      <c r="W10" s="29"/>
      <c r="X10" s="30"/>
    </row>
    <row r="11" spans="1:993" ht="15.6" x14ac:dyDescent="0.3">
      <c r="A11" s="6">
        <f ca="1">OFFSET('Region - Nashik Data'!A9,'Region - Nashik'!$C$9,0,1,1)</f>
        <v>1</v>
      </c>
      <c r="B11" s="6" t="str">
        <f ca="1">OFFSET('Region - Nashik Data'!B9,'Region - Nashik'!$C$9,0,1,1)</f>
        <v>Nashik</v>
      </c>
      <c r="C11" s="6" t="str">
        <f ca="1">OFFSET('Region - Nashik Data'!C9,'Region - Nashik'!$C$9,0,1,1)</f>
        <v>W M Nashik</v>
      </c>
      <c r="D11" s="6" t="str">
        <f ca="1">OFFSET('Region - Nashik Data'!D9,'Region - Nashik'!$C$9,0,1,1)</f>
        <v>W.M.Nashik</v>
      </c>
      <c r="E11" s="6" t="str">
        <f ca="1">OFFSET('Region - Nashik Data'!E9,'Region - Nashik'!$C$9,0,1,1)</f>
        <v>Nifad</v>
      </c>
      <c r="F11" s="6" t="str">
        <f ca="1">OFFSET('Region - Nashik Data'!F9,'Region - Nashik'!$C$9,0,1,1)</f>
        <v>20039258</v>
      </c>
      <c r="G11" s="6" t="str">
        <f ca="1">OFFSET('Region - Nashik Data'!G9,'Region - Nashik'!$C$9,0,1,1)</f>
        <v>Ozar-Sakore &amp; 2 Villages</v>
      </c>
      <c r="H11" s="6">
        <f ca="1">OFFSET('Region - Nashik Data'!H9,'Region - Nashik'!$C$9,0,1,1)</f>
        <v>2</v>
      </c>
      <c r="I11" s="6">
        <f ca="1">OFFSET('Region - Nashik Data'!I9,'Region - Nashik'!$C$9,0,1,1)</f>
        <v>1</v>
      </c>
      <c r="J11" s="6">
        <f ca="1">OFFSET('Region - Nashik Data'!J9,'Region - Nashik'!$C$9,0,1,1)</f>
        <v>1</v>
      </c>
      <c r="K11" s="6">
        <f ca="1">OFFSET('Region - Nashik Data'!K9,'Region - Nashik'!$C$9,0,1,1)</f>
        <v>0</v>
      </c>
      <c r="L11" s="6">
        <f ca="1">OFFSET('Region - Nashik Data'!L9,'Region - Nashik'!$C$9,0,1,1)</f>
        <v>6</v>
      </c>
      <c r="M11" s="6" t="str">
        <f ca="1">OFFSET('Region - Nashik Data'!M9,'Region - Nashik'!$C$9,0,1,1)</f>
        <v>Partial</v>
      </c>
      <c r="N11" s="6">
        <f ca="1">OFFSET('Region - Nashik Data'!N9,'Region - Nashik'!$C$9,0,1,1)</f>
        <v>3</v>
      </c>
      <c r="O11" s="6">
        <f ca="1">OFFSET('Region - Nashik Data'!O9,'Region - Nashik'!$C$9,0,1,1)</f>
        <v>3</v>
      </c>
      <c r="P11" s="14">
        <v>6</v>
      </c>
      <c r="Q11" s="14">
        <v>5</v>
      </c>
      <c r="R11" s="14">
        <v>7</v>
      </c>
      <c r="S11" s="6" t="str">
        <f ca="1">OFFSET('Region - Nashik Data'!P9,'Region - Nashik'!$C$9,0,1,1)</f>
        <v>In Progress</v>
      </c>
      <c r="T11" s="25"/>
      <c r="U11" s="19" t="s">
        <v>67</v>
      </c>
      <c r="V11" s="28" t="s">
        <v>69</v>
      </c>
      <c r="W11" s="29"/>
      <c r="X11" s="30"/>
    </row>
    <row r="12" spans="1:993" ht="15.6" x14ac:dyDescent="0.3">
      <c r="A12" s="6">
        <f ca="1">OFFSET('Region - Nashik Data'!A10,'Region - Nashik'!$C$9,0,1,1)</f>
        <v>2</v>
      </c>
      <c r="B12" s="6" t="str">
        <f ca="1">OFFSET('Region - Nashik Data'!B10,'Region - Nashik'!$C$9,0,1,1)</f>
        <v>Nashik</v>
      </c>
      <c r="C12" s="6" t="str">
        <f ca="1">OFFSET('Region - Nashik Data'!C10,'Region - Nashik'!$C$9,0,1,1)</f>
        <v>W M Nashik</v>
      </c>
      <c r="D12" s="6" t="str">
        <f ca="1">OFFSET('Region - Nashik Data'!D10,'Region - Nashik'!$C$9,0,1,1)</f>
        <v>Sinnar</v>
      </c>
      <c r="E12" s="6" t="str">
        <f ca="1">OFFSET('Region - Nashik Data'!E10,'Region - Nashik'!$C$9,0,1,1)</f>
        <v>Naigaon</v>
      </c>
      <c r="F12" s="6" t="str">
        <f ca="1">OFFSET('Region - Nashik Data'!F10,'Region - Nashik'!$C$9,0,1,1)</f>
        <v>20028193</v>
      </c>
      <c r="G12" s="6" t="str">
        <f ca="1">OFFSET('Region - Nashik Data'!G10,'Region - Nashik'!$C$9,0,1,1)</f>
        <v>Retrofitting To Wadzire (Naigaon) &amp; 4 Villages RRWSS</v>
      </c>
      <c r="H12" s="6">
        <f ca="1">OFFSET('Region - Nashik Data'!H10,'Region - Nashik'!$C$9,0,1,1)</f>
        <v>4</v>
      </c>
      <c r="I12" s="6">
        <f ca="1">OFFSET('Region - Nashik Data'!I10,'Region - Nashik'!$C$9,0,1,1)</f>
        <v>1</v>
      </c>
      <c r="J12" s="6">
        <f ca="1">OFFSET('Region - Nashik Data'!J10,'Region - Nashik'!$C$9,0,1,1)</f>
        <v>1</v>
      </c>
      <c r="K12" s="6">
        <f ca="1">OFFSET('Region - Nashik Data'!K10,'Region - Nashik'!$C$9,0,1,1)</f>
        <v>2</v>
      </c>
      <c r="L12" s="6">
        <f ca="1">OFFSET('Region - Nashik Data'!L10,'Region - Nashik'!$C$9,0,1,1)</f>
        <v>5</v>
      </c>
      <c r="M12" s="6" t="str">
        <f ca="1">OFFSET('Region - Nashik Data'!M10,'Region - Nashik'!$C$9,0,1,1)</f>
        <v>Partial</v>
      </c>
      <c r="N12" s="6">
        <f ca="1">OFFSET('Region - Nashik Data'!N10,'Region - Nashik'!$C$9,0,1,1)</f>
        <v>0</v>
      </c>
      <c r="O12" s="6">
        <f ca="1">OFFSET('Region - Nashik Data'!O10,'Region - Nashik'!$C$9,0,1,1)</f>
        <v>5</v>
      </c>
      <c r="P12" s="14">
        <v>2</v>
      </c>
      <c r="Q12" s="14">
        <v>0</v>
      </c>
      <c r="R12" s="14">
        <v>1</v>
      </c>
      <c r="S12" s="6" t="str">
        <f ca="1">OFFSET('Region - Nashik Data'!P10,'Region - Nashik'!$C$9,0,1,1)</f>
        <v>In Progress</v>
      </c>
      <c r="T12" s="25"/>
      <c r="U12" s="19" t="s">
        <v>68</v>
      </c>
      <c r="V12" s="28" t="s">
        <v>70</v>
      </c>
      <c r="W12" s="29"/>
      <c r="X12" s="30"/>
    </row>
    <row r="13" spans="1:993" ht="15.6" x14ac:dyDescent="0.3">
      <c r="A13" s="6">
        <f ca="1">OFFSET('Region - Nashik Data'!A11,'Region - Nashik'!$C$9,0,1,1)</f>
        <v>3</v>
      </c>
      <c r="B13" s="6" t="str">
        <f ca="1">OFFSET('Region - Nashik Data'!B11,'Region - Nashik'!$C$9,0,1,1)</f>
        <v>Ahmednagar</v>
      </c>
      <c r="C13" s="6" t="str">
        <f ca="1">OFFSET('Region - Nashik Data'!C11,'Region - Nashik'!$C$9,0,1,1)</f>
        <v>Sangamner</v>
      </c>
      <c r="D13" s="6" t="str">
        <f ca="1">OFFSET('Region - Nashik Data'!D11,'Region - Nashik'!$C$9,0,1,1)</f>
        <v>Sangamner</v>
      </c>
      <c r="E13" s="6" t="str">
        <f ca="1">OFFSET('Region - Nashik Data'!E11,'Region - Nashik'!$C$9,0,1,1)</f>
        <v>Sangamner</v>
      </c>
      <c r="F13" s="6" t="str">
        <f ca="1">OFFSET('Region - Nashik Data'!F11,'Region - Nashik'!$C$9,0,1,1)</f>
        <v>7937337</v>
      </c>
      <c r="G13" s="6" t="str">
        <f ca="1">OFFSET('Region - Nashik Data'!G11,'Region - Nashik'!$C$9,0,1,1)</f>
        <v>Retro.Nimon and 4 villages, Tal. Sangamner</v>
      </c>
      <c r="H13" s="6">
        <f ca="1">OFFSET('Region - Nashik Data'!H11,'Region - Nashik'!$C$9,0,1,1)</f>
        <v>6</v>
      </c>
      <c r="I13" s="6">
        <f ca="1">OFFSET('Region - Nashik Data'!I11,'Region - Nashik'!$C$9,0,1,1)</f>
        <v>2</v>
      </c>
      <c r="J13" s="6">
        <f ca="1">OFFSET('Region - Nashik Data'!J11,'Region - Nashik'!$C$9,0,1,1)</f>
        <v>3</v>
      </c>
      <c r="K13" s="6">
        <f ca="1">OFFSET('Region - Nashik Data'!K11,'Region - Nashik'!$C$9,0,1,1)</f>
        <v>1</v>
      </c>
      <c r="L13" s="6">
        <f ca="1">OFFSET('Region - Nashik Data'!L11,'Region - Nashik'!$C$9,0,1,1)</f>
        <v>19</v>
      </c>
      <c r="M13" s="6" t="str">
        <f ca="1">OFFSET('Region - Nashik Data'!M11,'Region - Nashik'!$C$9,0,1,1)</f>
        <v>Partial</v>
      </c>
      <c r="N13" s="6">
        <f ca="1">OFFSET('Region - Nashik Data'!N11,'Region - Nashik'!$C$9,0,1,1)</f>
        <v>7</v>
      </c>
      <c r="O13" s="6">
        <f ca="1">OFFSET('Region - Nashik Data'!O11,'Region - Nashik'!$C$9,0,1,1)</f>
        <v>12</v>
      </c>
      <c r="P13" s="14">
        <v>11</v>
      </c>
      <c r="Q13" s="14">
        <v>7</v>
      </c>
      <c r="R13" s="14">
        <v>7</v>
      </c>
      <c r="S13" s="6" t="str">
        <f ca="1">OFFSET('Region - Nashik Data'!P11,'Region - Nashik'!$C$9,0,1,1)</f>
        <v>In Progress</v>
      </c>
      <c r="T13" s="25"/>
      <c r="U13" s="19" t="s">
        <v>72</v>
      </c>
      <c r="V13" s="28" t="s">
        <v>71</v>
      </c>
      <c r="W13" s="29"/>
      <c r="X13" s="30"/>
    </row>
    <row r="14" spans="1:993" ht="15.6" x14ac:dyDescent="0.3">
      <c r="A14" s="6">
        <f ca="1">OFFSET('Region - Nashik Data'!A12,'Region - Nashik'!$C$9,0,1,1)</f>
        <v>4</v>
      </c>
      <c r="B14" s="6" t="str">
        <f ca="1">OFFSET('Region - Nashik Data'!B12,'Region - Nashik'!$C$9,0,1,1)</f>
        <v>Ahmednagar</v>
      </c>
      <c r="C14" s="6" t="str">
        <f ca="1">OFFSET('Region - Nashik Data'!C12,'Region - Nashik'!$C$9,0,1,1)</f>
        <v>Sangamner</v>
      </c>
      <c r="D14" s="6" t="str">
        <f ca="1">OFFSET('Region - Nashik Data'!D12,'Region - Nashik'!$C$9,0,1,1)</f>
        <v>Sangamner</v>
      </c>
      <c r="E14" s="6" t="str">
        <f ca="1">OFFSET('Region - Nashik Data'!E12,'Region - Nashik'!$C$9,0,1,1)</f>
        <v>Sangamner</v>
      </c>
      <c r="F14" s="6" t="str">
        <f ca="1">OFFSET('Region - Nashik Data'!F12,'Region - Nashik'!$C$9,0,1,1)</f>
        <v>20033242</v>
      </c>
      <c r="G14" s="6" t="str">
        <f ca="1">OFFSET('Region - Nashik Data'!G12,'Region - Nashik'!$C$9,0,1,1)</f>
        <v>Retro.Talegaon Dighe and 16 villages, Tal. Sangamner</v>
      </c>
      <c r="H14" s="6">
        <f ca="1">OFFSET('Region - Nashik Data'!H12,'Region - Nashik'!$C$9,0,1,1)</f>
        <v>20</v>
      </c>
      <c r="I14" s="6">
        <f ca="1">OFFSET('Region - Nashik Data'!I12,'Region - Nashik'!$C$9,0,1,1)</f>
        <v>3</v>
      </c>
      <c r="J14" s="6">
        <f ca="1">OFFSET('Region - Nashik Data'!J12,'Region - Nashik'!$C$9,0,1,1)</f>
        <v>1</v>
      </c>
      <c r="K14" s="6">
        <f ca="1">OFFSET('Region - Nashik Data'!K12,'Region - Nashik'!$C$9,0,1,1)</f>
        <v>16</v>
      </c>
      <c r="L14" s="6">
        <f ca="1">OFFSET('Region - Nashik Data'!L12,'Region - Nashik'!$C$9,0,1,1)</f>
        <v>50</v>
      </c>
      <c r="M14" s="6" t="str">
        <f ca="1">OFFSET('Region - Nashik Data'!M12,'Region - Nashik'!$C$9,0,1,1)</f>
        <v>Partial</v>
      </c>
      <c r="N14" s="6">
        <f ca="1">OFFSET('Region - Nashik Data'!N12,'Region - Nashik'!$C$9,0,1,1)</f>
        <v>4</v>
      </c>
      <c r="O14" s="6">
        <f ca="1">OFFSET('Region - Nashik Data'!O12,'Region - Nashik'!$C$9,0,1,1)</f>
        <v>46</v>
      </c>
      <c r="P14" s="14">
        <v>6</v>
      </c>
      <c r="Q14" s="14">
        <v>4</v>
      </c>
      <c r="R14" s="14">
        <v>6</v>
      </c>
      <c r="S14" s="6" t="str">
        <f ca="1">OFFSET('Region - Nashik Data'!P12,'Region - Nashik'!$C$9,0,1,1)</f>
        <v>In Progress</v>
      </c>
      <c r="T14" s="25"/>
      <c r="U14" s="20" t="s">
        <v>40</v>
      </c>
      <c r="V14" s="28" t="s">
        <v>43</v>
      </c>
      <c r="W14" s="29"/>
      <c r="X14" s="30"/>
    </row>
    <row r="15" spans="1:993" ht="15.6" x14ac:dyDescent="0.3">
      <c r="A15" s="6">
        <f ca="1">OFFSET('Region - Nashik Data'!A13,'Region - Nashik'!$C$9,0,1,1)</f>
        <v>5</v>
      </c>
      <c r="B15" s="6" t="str">
        <f ca="1">OFFSET('Region - Nashik Data'!B13,'Region - Nashik'!$C$9,0,1,1)</f>
        <v>Nashik</v>
      </c>
      <c r="C15" s="6" t="str">
        <f ca="1">OFFSET('Region - Nashik Data'!C13,'Region - Nashik'!$C$9,0,1,1)</f>
        <v>W M Nashik</v>
      </c>
      <c r="D15" s="6" t="str">
        <f ca="1">OFFSET('Region - Nashik Data'!D13,'Region - Nashik'!$C$9,0,1,1)</f>
        <v>Malegaon</v>
      </c>
      <c r="E15" s="6" t="str">
        <f ca="1">OFFSET('Region - Nashik Data'!E13,'Region - Nashik'!$C$9,0,1,1)</f>
        <v>Chandwad</v>
      </c>
      <c r="F15" s="6" t="str">
        <f ca="1">OFFSET('Region - Nashik Data'!F13,'Region - Nashik'!$C$9,0,1,1)</f>
        <v>20086730</v>
      </c>
      <c r="G15" s="6" t="str">
        <f ca="1">OFFSET('Region - Nashik Data'!G13,'Region - Nashik'!$C$9,0,1,1)</f>
        <v>Retro.Chandwad and WSS 44 villages. Ta. Chandwad</v>
      </c>
      <c r="H15" s="6">
        <f ca="1">OFFSET('Region - Nashik Data'!H13,'Region - Nashik'!$C$9,0,1,1)</f>
        <v>58</v>
      </c>
      <c r="I15" s="6">
        <f ca="1">OFFSET('Region - Nashik Data'!I13,'Region - Nashik'!$C$9,0,1,1)</f>
        <v>16</v>
      </c>
      <c r="J15" s="6">
        <f ca="1">OFFSET('Region - Nashik Data'!J13,'Region - Nashik'!$C$9,0,1,1)</f>
        <v>2</v>
      </c>
      <c r="K15" s="6">
        <f ca="1">OFFSET('Region - Nashik Data'!K13,'Region - Nashik'!$C$9,0,1,1)</f>
        <v>40</v>
      </c>
      <c r="L15" s="6">
        <f ca="1">OFFSET('Region - Nashik Data'!L13,'Region - Nashik'!$C$9,0,1,1)</f>
        <v>75</v>
      </c>
      <c r="M15" s="6" t="str">
        <f ca="1">OFFSET('Region - Nashik Data'!M13,'Region - Nashik'!$C$9,0,1,1)</f>
        <v>Partial</v>
      </c>
      <c r="N15" s="6">
        <f ca="1">OFFSET('Region - Nashik Data'!N13,'Region - Nashik'!$C$9,0,1,1)</f>
        <v>0</v>
      </c>
      <c r="O15" s="6">
        <f ca="1">OFFSET('Region - Nashik Data'!O13,'Region - Nashik'!$C$9,0,1,1)</f>
        <v>75</v>
      </c>
      <c r="P15" s="14">
        <v>5</v>
      </c>
      <c r="Q15" s="14">
        <v>6</v>
      </c>
      <c r="R15" s="14">
        <v>10</v>
      </c>
      <c r="S15" s="6" t="str">
        <f ca="1">OFFSET('Region - Nashik Data'!P13,'Region - Nashik'!$C$9,0,1,1)</f>
        <v>In Progress</v>
      </c>
      <c r="T15" s="25"/>
      <c r="U15" s="17" t="s">
        <v>41</v>
      </c>
      <c r="V15" s="28" t="s">
        <v>42</v>
      </c>
      <c r="W15" s="29"/>
      <c r="X15" s="30"/>
    </row>
    <row r="16" spans="1:993" ht="15.6" x14ac:dyDescent="0.3">
      <c r="A16" s="6">
        <f ca="1">OFFSET('Region - Nashik Data'!A14,'Region - Nashik'!$C$9,0,1,1)</f>
        <v>6</v>
      </c>
      <c r="B16" s="6" t="str">
        <f ca="1">OFFSET('Region - Nashik Data'!B14,'Region - Nashik'!$C$9,0,1,1)</f>
        <v>Ahmednagar</v>
      </c>
      <c r="C16" s="6" t="str">
        <f ca="1">OFFSET('Region - Nashik Data'!C14,'Region - Nashik'!$C$9,0,1,1)</f>
        <v>Sangamner</v>
      </c>
      <c r="D16" s="6" t="str">
        <f ca="1">OFFSET('Region - Nashik Data'!D14,'Region - Nashik'!$C$9,0,1,1)</f>
        <v>Kopargaon</v>
      </c>
      <c r="E16" s="6" t="str">
        <f ca="1">OFFSET('Region - Nashik Data'!E14,'Region - Nashik'!$C$9,0,1,1)</f>
        <v>Rahata</v>
      </c>
      <c r="F16" s="6" t="str">
        <f ca="1">OFFSET('Region - Nashik Data'!F14,'Region - Nashik'!$C$9,0,1,1)</f>
        <v>20054877</v>
      </c>
      <c r="G16" s="6" t="str">
        <f ca="1">OFFSET('Region - Nashik Data'!G14,'Region - Nashik'!$C$9,0,1,1)</f>
        <v>Retro.Kelvad Bk.&amp; 2 villages RRWSS. Ta.Rahta</v>
      </c>
      <c r="H16" s="6">
        <f ca="1">OFFSET('Region - Nashik Data'!H14,'Region - Nashik'!$C$9,0,1,1)</f>
        <v>3</v>
      </c>
      <c r="I16" s="6">
        <f ca="1">OFFSET('Region - Nashik Data'!I14,'Region - Nashik'!$C$9,0,1,1)</f>
        <v>1</v>
      </c>
      <c r="J16" s="6">
        <f ca="1">OFFSET('Region - Nashik Data'!J14,'Region - Nashik'!$C$9,0,1,1)</f>
        <v>1</v>
      </c>
      <c r="K16" s="6">
        <f ca="1">OFFSET('Region - Nashik Data'!K14,'Region - Nashik'!$C$9,0,1,1)</f>
        <v>1</v>
      </c>
      <c r="L16" s="6">
        <f ca="1">OFFSET('Region - Nashik Data'!L14,'Region - Nashik'!$C$9,0,1,1)</f>
        <v>5</v>
      </c>
      <c r="M16" s="6" t="str">
        <f ca="1">OFFSET('Region - Nashik Data'!M14,'Region - Nashik'!$C$9,0,1,1)</f>
        <v>Partial</v>
      </c>
      <c r="N16" s="6">
        <f ca="1">OFFSET('Region - Nashik Data'!N14,'Region - Nashik'!$C$9,0,1,1)</f>
        <v>0</v>
      </c>
      <c r="O16" s="6">
        <f ca="1">OFFSET('Region - Nashik Data'!O14,'Region - Nashik'!$C$9,0,1,1)</f>
        <v>5</v>
      </c>
      <c r="P16" s="14">
        <v>2</v>
      </c>
      <c r="Q16" s="14">
        <v>0</v>
      </c>
      <c r="R16" s="14">
        <v>2</v>
      </c>
      <c r="S16" s="6" t="str">
        <f ca="1">OFFSET('Region - Nashik Data'!P14,'Region - Nashik'!$C$9,0,1,1)</f>
        <v>In Progress</v>
      </c>
      <c r="T16" s="25"/>
    </row>
    <row r="17" spans="1:20" ht="15.6" x14ac:dyDescent="0.3">
      <c r="A17" s="6">
        <f ca="1">OFFSET('Region - Nashik Data'!A15,'Region - Nashik'!$C$9,0,1,1)</f>
        <v>7</v>
      </c>
      <c r="B17" s="6" t="str">
        <f ca="1">OFFSET('Region - Nashik Data'!B15,'Region - Nashik'!$C$9,0,1,1)</f>
        <v>Ahmednagar</v>
      </c>
      <c r="C17" s="6" t="str">
        <f ca="1">OFFSET('Region - Nashik Data'!C15,'Region - Nashik'!$C$9,0,1,1)</f>
        <v>Sangamner</v>
      </c>
      <c r="D17" s="6" t="str">
        <f ca="1">OFFSET('Region - Nashik Data'!D15,'Region - Nashik'!$C$9,0,1,1)</f>
        <v>Kopargaon</v>
      </c>
      <c r="E17" s="6" t="str">
        <f ca="1">OFFSET('Region - Nashik Data'!E15,'Region - Nashik'!$C$9,0,1,1)</f>
        <v>Rahata</v>
      </c>
      <c r="F17" s="6" t="str">
        <f ca="1">OFFSET('Region - Nashik Data'!F15,'Region - Nashik'!$C$9,0,1,1)</f>
        <v>417239</v>
      </c>
      <c r="G17" s="6" t="str">
        <f ca="1">OFFSET('Region - Nashik Data'!G15,'Region - Nashik'!$C$9,0,1,1)</f>
        <v>Retro Rui &amp; Shingave R.R.W.S.S Tal Rahata</v>
      </c>
      <c r="H17" s="6">
        <f ca="1">OFFSET('Region - Nashik Data'!H15,'Region - Nashik'!$C$9,0,1,1)</f>
        <v>2</v>
      </c>
      <c r="I17" s="6">
        <f ca="1">OFFSET('Region - Nashik Data'!I15,'Region - Nashik'!$C$9,0,1,1)</f>
        <v>1</v>
      </c>
      <c r="J17" s="6">
        <f ca="1">OFFSET('Region - Nashik Data'!J15,'Region - Nashik'!$C$9,0,1,1)</f>
        <v>1</v>
      </c>
      <c r="K17" s="6">
        <f ca="1">OFFSET('Region - Nashik Data'!K15,'Region - Nashik'!$C$9,0,1,1)</f>
        <v>0</v>
      </c>
      <c r="L17" s="6">
        <f ca="1">OFFSET('Region - Nashik Data'!L15,'Region - Nashik'!$C$9,0,1,1)</f>
        <v>7</v>
      </c>
      <c r="M17" s="6" t="str">
        <f ca="1">OFFSET('Region - Nashik Data'!M15,'Region - Nashik'!$C$9,0,1,1)</f>
        <v>Partial</v>
      </c>
      <c r="N17" s="6">
        <f ca="1">OFFSET('Region - Nashik Data'!N15,'Region - Nashik'!$C$9,0,1,1)</f>
        <v>4</v>
      </c>
      <c r="O17" s="6">
        <f ca="1">OFFSET('Region - Nashik Data'!O15,'Region - Nashik'!$C$9,0,1,1)</f>
        <v>3</v>
      </c>
      <c r="P17" s="6">
        <v>6</v>
      </c>
      <c r="Q17" s="6">
        <v>4</v>
      </c>
      <c r="R17" s="6">
        <v>5</v>
      </c>
      <c r="S17" s="20" t="s">
        <v>40</v>
      </c>
      <c r="T17" s="25"/>
    </row>
    <row r="18" spans="1:20" ht="15.6" x14ac:dyDescent="0.3">
      <c r="A18" s="6">
        <f ca="1">OFFSET('Region - Nashik Data'!A16,'Region - Nashik'!$C$9,0,1,1)</f>
        <v>8</v>
      </c>
      <c r="B18" s="6" t="str">
        <f ca="1">OFFSET('Region - Nashik Data'!B16,'Region - Nashik'!$C$9,0,1,1)</f>
        <v>Jalgaon</v>
      </c>
      <c r="C18" s="6" t="str">
        <f ca="1">OFFSET('Region - Nashik Data'!C16,'Region - Nashik'!$C$9,0,1,1)</f>
        <v>Jalgaon</v>
      </c>
      <c r="D18" s="6" t="str">
        <f ca="1">OFFSET('Region - Nashik Data'!D16,'Region - Nashik'!$C$9,0,1,1)</f>
        <v>Erandol</v>
      </c>
      <c r="E18" s="6" t="str">
        <f ca="1">OFFSET('Region - Nashik Data'!E16,'Region - Nashik'!$C$9,0,1,1)</f>
        <v>Dharangaon</v>
      </c>
      <c r="F18" s="6" t="str">
        <f ca="1">OFFSET('Region - Nashik Data'!F16,'Region - Nashik'!$C$9,0,1,1)</f>
        <v>20061165</v>
      </c>
      <c r="G18" s="6" t="str">
        <f ca="1">OFFSET('Region - Nashik Data'!G16,'Region - Nashik'!$C$9,0,1,1)</f>
        <v>Paldhi (bk&amp; Kh) RR Tal DHARANGAON</v>
      </c>
      <c r="H18" s="6">
        <f ca="1">OFFSET('Region - Nashik Data'!H16,'Region - Nashik'!$C$9,0,1,1)</f>
        <v>2</v>
      </c>
      <c r="I18" s="6">
        <f ca="1">OFFSET('Region - Nashik Data'!I16,'Region - Nashik'!$C$9,0,1,1)</f>
        <v>1</v>
      </c>
      <c r="J18" s="6">
        <f ca="1">OFFSET('Region - Nashik Data'!J16,'Region - Nashik'!$C$9,0,1,1)</f>
        <v>1</v>
      </c>
      <c r="K18" s="6">
        <f ca="1">OFFSET('Region - Nashik Data'!K16,'Region - Nashik'!$C$9,0,1,1)</f>
        <v>0</v>
      </c>
      <c r="L18" s="6">
        <f ca="1">OFFSET('Region - Nashik Data'!L16,'Region - Nashik'!$C$9,0,1,1)</f>
        <v>6</v>
      </c>
      <c r="M18" s="6" t="str">
        <f ca="1">OFFSET('Region - Nashik Data'!M16,'Region - Nashik'!$C$9,0,1,1)</f>
        <v>Partial</v>
      </c>
      <c r="N18" s="6">
        <f ca="1">OFFSET('Region - Nashik Data'!N16,'Region - Nashik'!$C$9,0,1,1)</f>
        <v>5</v>
      </c>
      <c r="O18" s="6">
        <f ca="1">OFFSET('Region - Nashik Data'!O16,'Region - Nashik'!$C$9,0,1,1)</f>
        <v>1</v>
      </c>
      <c r="P18" s="6">
        <v>5</v>
      </c>
      <c r="Q18" s="6">
        <v>5</v>
      </c>
      <c r="R18" s="6">
        <v>5</v>
      </c>
      <c r="S18" s="6" t="str">
        <f ca="1">OFFSET('Region - Nashik Data'!P16,'Region - Nashik'!$C$9,0,1,1)</f>
        <v>In Progress</v>
      </c>
      <c r="T18" s="25"/>
    </row>
    <row r="19" spans="1:20" ht="15.6" x14ac:dyDescent="0.3">
      <c r="A19" s="6">
        <f ca="1">OFFSET('Region - Nashik Data'!A18,'Region - Nashik'!$C$9,0,1,1)</f>
        <v>10</v>
      </c>
      <c r="B19" s="6" t="str">
        <f ca="1">OFFSET('Region - Nashik Data'!B18,'Region - Nashik'!$C$9,0,1,1)</f>
        <v>Nashik</v>
      </c>
      <c r="C19" s="6" t="str">
        <f ca="1">OFFSET('Region - Nashik Data'!C18,'Region - Nashik'!$C$9,0,1,1)</f>
        <v>Nashik</v>
      </c>
      <c r="D19" s="6" t="str">
        <f ca="1">OFFSET('Region - Nashik Data'!D18,'Region - Nashik'!$C$9,0,1,1)</f>
        <v>Sinnar</v>
      </c>
      <c r="E19" s="6" t="str">
        <f ca="1">OFFSET('Region - Nashik Data'!E18,'Region - Nashik'!$C$9,0,1,1)</f>
        <v>Sinnar</v>
      </c>
      <c r="F19" s="6" t="str">
        <f ca="1">OFFSET('Region - Nashik Data'!F18,'Region - Nashik'!$C$9,0,1,1)</f>
        <v>20019176</v>
      </c>
      <c r="G19" s="6" t="str">
        <f ca="1">OFFSET('Region - Nashik Data'!G18,'Region - Nashik'!$C$9,0,1,1)</f>
        <v>Retro. Bargaonpimpri &amp; 6 VRWSS  Tal Sinnar</v>
      </c>
      <c r="H19" s="6">
        <f ca="1">OFFSET('Region - Nashik Data'!H18,'Region - Nashik'!$C$9,0,1,1)</f>
        <v>7</v>
      </c>
      <c r="I19" s="6">
        <f ca="1">OFFSET('Region - Nashik Data'!I18,'Region - Nashik'!$C$9,0,1,1)</f>
        <v>4</v>
      </c>
      <c r="J19" s="6">
        <f ca="1">OFFSET('Region - Nashik Data'!J18,'Region - Nashik'!$C$9,0,1,1)</f>
        <v>1</v>
      </c>
      <c r="K19" s="6">
        <f ca="1">OFFSET('Region - Nashik Data'!K18,'Region - Nashik'!$C$9,0,1,1)</f>
        <v>2</v>
      </c>
      <c r="L19" s="6">
        <f ca="1">OFFSET('Region - Nashik Data'!L18,'Region - Nashik'!$C$9,0,1,1)</f>
        <v>16</v>
      </c>
      <c r="M19" s="6" t="str">
        <f ca="1">OFFSET('Region - Nashik Data'!M18,'Region - Nashik'!$C$9,0,1,1)</f>
        <v>Partial</v>
      </c>
      <c r="N19" s="6">
        <f ca="1">OFFSET('Region - Nashik Data'!N18,'Region - Nashik'!$C$9,0,1,1)</f>
        <v>5</v>
      </c>
      <c r="O19" s="6">
        <f ca="1">OFFSET('Region - Nashik Data'!O18,'Region - Nashik'!$C$9,0,1,1)</f>
        <v>11</v>
      </c>
      <c r="P19" s="14">
        <v>8</v>
      </c>
      <c r="Q19" s="14">
        <v>5</v>
      </c>
      <c r="R19" s="14">
        <v>12</v>
      </c>
      <c r="S19" s="6" t="str">
        <f ca="1">OFFSET('Region - Nashik Data'!P18,'Region - Nashik'!$C$9,0,1,1)</f>
        <v>In Progress</v>
      </c>
      <c r="T19" s="25"/>
    </row>
    <row r="20" spans="1:20" ht="15.6" x14ac:dyDescent="0.3">
      <c r="A20" s="6">
        <f ca="1">OFFSET('Region - Nashik Data'!A19,'Region - Nashik'!$C$9,0,1,1)</f>
        <v>11</v>
      </c>
      <c r="B20" s="6" t="str">
        <f ca="1">OFFSET('Region - Nashik Data'!B19,'Region - Nashik'!$C$9,0,1,1)</f>
        <v>Nashik</v>
      </c>
      <c r="C20" s="6" t="str">
        <f ca="1">OFFSET('Region - Nashik Data'!C19,'Region - Nashik'!$C$9,0,1,1)</f>
        <v>Nashik</v>
      </c>
      <c r="D20" s="6" t="str">
        <f ca="1">OFFSET('Region - Nashik Data'!D19,'Region - Nashik'!$C$9,0,1,1)</f>
        <v>Sinnar</v>
      </c>
      <c r="E20" s="6" t="str">
        <f ca="1">OFFSET('Region - Nashik Data'!E19,'Region - Nashik'!$C$9,0,1,1)</f>
        <v>Sinnar</v>
      </c>
      <c r="F20" s="6" t="str">
        <f ca="1">OFFSET('Region - Nashik Data'!F19,'Region - Nashik'!$C$9,0,1,1)</f>
        <v>20019286</v>
      </c>
      <c r="G20" s="6" t="str">
        <f ca="1">OFFSET('Region - Nashik Data'!G19,'Region - Nashik'!$C$9,0,1,1)</f>
        <v>Nirhale-Fatehpur and 5 villages, Tal. Sinnar</v>
      </c>
      <c r="H20" s="6">
        <f ca="1">OFFSET('Region - Nashik Data'!H19,'Region - Nashik'!$C$9,0,1,1)</f>
        <v>5</v>
      </c>
      <c r="I20" s="6">
        <f ca="1">OFFSET('Region - Nashik Data'!I19,'Region - Nashik'!$C$9,0,1,1)</f>
        <v>2</v>
      </c>
      <c r="J20" s="6">
        <f ca="1">OFFSET('Region - Nashik Data'!J19,'Region - Nashik'!$C$9,0,1,1)</f>
        <v>1</v>
      </c>
      <c r="K20" s="6">
        <f ca="1">OFFSET('Region - Nashik Data'!K19,'Region - Nashik'!$C$9,0,1,1)</f>
        <v>2</v>
      </c>
      <c r="L20" s="6">
        <f ca="1">OFFSET('Region - Nashik Data'!L19,'Region - Nashik'!$C$9,0,1,1)</f>
        <v>11</v>
      </c>
      <c r="M20" s="6" t="str">
        <f ca="1">OFFSET('Region - Nashik Data'!M19,'Region - Nashik'!$C$9,0,1,1)</f>
        <v>Partial</v>
      </c>
      <c r="N20" s="6">
        <f ca="1">OFFSET('Region - Nashik Data'!N19,'Region - Nashik'!$C$9,0,1,1)</f>
        <v>0</v>
      </c>
      <c r="O20" s="6">
        <f ca="1">OFFSET('Region - Nashik Data'!O19,'Region - Nashik'!$C$9,0,1,1)</f>
        <v>11</v>
      </c>
      <c r="P20" s="14">
        <v>8</v>
      </c>
      <c r="Q20" s="14">
        <v>2</v>
      </c>
      <c r="R20" s="14">
        <v>2</v>
      </c>
      <c r="S20" s="6" t="str">
        <f ca="1">OFFSET('Region - Nashik Data'!P19,'Region - Nashik'!$C$9,0,1,1)</f>
        <v>In Progress</v>
      </c>
    </row>
    <row r="21" spans="1:20" ht="15.6" x14ac:dyDescent="0.3">
      <c r="A21" s="6">
        <f ca="1">OFFSET('Region - Nashik Data'!A20,'Region - Nashik'!$C$9,0,1,1)</f>
        <v>12</v>
      </c>
      <c r="B21" s="6" t="str">
        <f ca="1">OFFSET('Region - Nashik Data'!B20,'Region - Nashik'!$C$9,0,1,1)</f>
        <v>Nashik</v>
      </c>
      <c r="C21" s="6" t="str">
        <f ca="1">OFFSET('Region - Nashik Data'!C20,'Region - Nashik'!$C$9,0,1,1)</f>
        <v>Nashik</v>
      </c>
      <c r="D21" s="6" t="str">
        <f ca="1">OFFSET('Region - Nashik Data'!D20,'Region - Nashik'!$C$9,0,1,1)</f>
        <v>Manmad</v>
      </c>
      <c r="E21" s="6" t="str">
        <f ca="1">OFFSET('Region - Nashik Data'!E20,'Region - Nashik'!$C$9,0,1,1)</f>
        <v>Yeola</v>
      </c>
      <c r="F21" s="6" t="str">
        <f ca="1">OFFSET('Region - Nashik Data'!F20,'Region - Nashik'!$C$9,0,1,1)</f>
        <v>20030798</v>
      </c>
      <c r="G21" s="6" t="str">
        <f ca="1">OFFSET('Region - Nashik Data'!G20,'Region - Nashik'!$C$9,0,1,1)</f>
        <v>Retrofitting To Yeola 38 Villages</v>
      </c>
      <c r="H21" s="6">
        <f ca="1">OFFSET('Region - Nashik Data'!H20,'Region - Nashik'!$C$9,0,1,1)</f>
        <v>28</v>
      </c>
      <c r="I21" s="6">
        <f ca="1">OFFSET('Region - Nashik Data'!I20,'Region - Nashik'!$C$9,0,1,1)</f>
        <v>17</v>
      </c>
      <c r="J21" s="6">
        <f ca="1">OFFSET('Region - Nashik Data'!J20,'Region - Nashik'!$C$9,0,1,1)</f>
        <v>0</v>
      </c>
      <c r="K21" s="6">
        <f ca="1">OFFSET('Region - Nashik Data'!K20,'Region - Nashik'!$C$9,0,1,1)</f>
        <v>11</v>
      </c>
      <c r="L21" s="6">
        <f ca="1">OFFSET('Region - Nashik Data'!L20,'Region - Nashik'!$C$9,0,1,1)</f>
        <v>33</v>
      </c>
      <c r="M21" s="6" t="str">
        <f ca="1">OFFSET('Region - Nashik Data'!M20,'Region - Nashik'!$C$9,0,1,1)</f>
        <v>Partial</v>
      </c>
      <c r="N21" s="6">
        <f ca="1">OFFSET('Region - Nashik Data'!N20,'Region - Nashik'!$C$9,0,1,1)</f>
        <v>0</v>
      </c>
      <c r="O21" s="6">
        <f ca="1">OFFSET('Region - Nashik Data'!O20,'Region - Nashik'!$C$9,0,1,1)</f>
        <v>33</v>
      </c>
      <c r="P21" s="14">
        <v>9</v>
      </c>
      <c r="Q21" s="14">
        <v>0</v>
      </c>
      <c r="R21" s="14">
        <v>13</v>
      </c>
      <c r="S21" s="6" t="str">
        <f ca="1">OFFSET('Region - Nashik Data'!P20,'Region - Nashik'!$C$9,0,1,1)</f>
        <v>In Progress</v>
      </c>
    </row>
    <row r="22" spans="1:20" ht="15.6" x14ac:dyDescent="0.3">
      <c r="A22" s="6">
        <f ca="1">OFFSET('Region - Nashik Data'!A21,'Region - Nashik'!$C$9,0,1,1)</f>
        <v>13</v>
      </c>
      <c r="B22" s="6" t="str">
        <f ca="1">OFFSET('Region - Nashik Data'!B21,'Region - Nashik'!$C$9,0,1,1)</f>
        <v>Jalgaon</v>
      </c>
      <c r="C22" s="6" t="str">
        <f ca="1">OFFSET('Region - Nashik Data'!C21,'Region - Nashik'!$C$9,0,1,1)</f>
        <v>Jalgaon</v>
      </c>
      <c r="D22" s="6" t="str">
        <f ca="1">OFFSET('Region - Nashik Data'!D21,'Region - Nashik'!$C$9,0,1,1)</f>
        <v>Erandol</v>
      </c>
      <c r="E22" s="6" t="str">
        <f ca="1">OFFSET('Region - Nashik Data'!E21,'Region - Nashik'!$C$9,0,1,1)</f>
        <v>Chalisgaon</v>
      </c>
      <c r="F22" s="6" t="str">
        <f ca="1">OFFSET('Region - Nashik Data'!F21,'Region - Nashik'!$C$9,0,1,1)</f>
        <v>20053796</v>
      </c>
      <c r="G22" s="6" t="str">
        <f ca="1">OFFSET('Region - Nashik Data'!G21,'Region - Nashik'!$C$9,0,1,1)</f>
        <v>Dondigar-Rohini &amp; 15 Villages WSS</v>
      </c>
      <c r="H22" s="6">
        <f ca="1">OFFSET('Region - Nashik Data'!H21,'Region - Nashik'!$C$9,0,1,1)</f>
        <v>17</v>
      </c>
      <c r="I22" s="6">
        <f ca="1">OFFSET('Region - Nashik Data'!I21,'Region - Nashik'!$C$9,0,1,1)</f>
        <v>1</v>
      </c>
      <c r="J22" s="6">
        <f ca="1">OFFSET('Region - Nashik Data'!J21,'Region - Nashik'!$C$9,0,1,1)</f>
        <v>1</v>
      </c>
      <c r="K22" s="6">
        <f ca="1">OFFSET('Region - Nashik Data'!K21,'Region - Nashik'!$C$9,0,1,1)</f>
        <v>15</v>
      </c>
      <c r="L22" s="6">
        <f ca="1">OFFSET('Region - Nashik Data'!L21,'Region - Nashik'!$C$9,0,1,1)</f>
        <v>35</v>
      </c>
      <c r="M22" s="6" t="str">
        <f ca="1">OFFSET('Region - Nashik Data'!M21,'Region - Nashik'!$C$9,0,1,1)</f>
        <v>Partial</v>
      </c>
      <c r="N22" s="6">
        <f ca="1">OFFSET('Region - Nashik Data'!N21,'Region - Nashik'!$C$9,0,1,1)</f>
        <v>0</v>
      </c>
      <c r="O22" s="6">
        <f ca="1">OFFSET('Region - Nashik Data'!O21,'Region - Nashik'!$C$9,0,1,1)</f>
        <v>35</v>
      </c>
      <c r="P22" s="14">
        <v>1</v>
      </c>
      <c r="Q22" s="14">
        <v>2</v>
      </c>
      <c r="R22" s="14">
        <v>1</v>
      </c>
      <c r="S22" s="6" t="str">
        <f ca="1">OFFSET('Region - Nashik Data'!P21,'Region - Nashik'!$C$9,0,1,1)</f>
        <v>In Progress</v>
      </c>
    </row>
    <row r="23" spans="1:20" ht="15.6" x14ac:dyDescent="0.3">
      <c r="A23" s="6">
        <f ca="1">OFFSET('Region - Nashik Data'!A22,'Region - Nashik'!$C$9,0,1,1)</f>
        <v>14</v>
      </c>
      <c r="B23" s="6" t="str">
        <f ca="1">OFFSET('Region - Nashik Data'!B22,'Region - Nashik'!$C$9,0,1,1)</f>
        <v>Ahmednagar</v>
      </c>
      <c r="C23" s="6" t="str">
        <f ca="1">OFFSET('Region - Nashik Data'!C22,'Region - Nashik'!$C$9,0,1,1)</f>
        <v>Ahmednagar</v>
      </c>
      <c r="D23" s="6" t="str">
        <f ca="1">OFFSET('Region - Nashik Data'!D22,'Region - Nashik'!$C$9,0,1,1)</f>
        <v>Newasa</v>
      </c>
      <c r="E23" s="6" t="str">
        <f ca="1">OFFSET('Region - Nashik Data'!E22,'Region - Nashik'!$C$9,0,1,1)</f>
        <v>Nevasa</v>
      </c>
      <c r="F23" s="6" t="str">
        <f ca="1">OFFSET('Region - Nashik Data'!F22,'Region - Nashik'!$C$9,0,1,1)</f>
        <v>5348540</v>
      </c>
      <c r="G23" s="6" t="str">
        <f ca="1">OFFSET('Region - Nashik Data'!G22,'Region - Nashik'!$C$9,0,1,1)</f>
        <v>Retro.Sonai Karjgaon and 16 villages, Tal. Nevasa</v>
      </c>
      <c r="H23" s="6">
        <f ca="1">OFFSET('Region - Nashik Data'!H22,'Region - Nashik'!$C$9,0,1,1)</f>
        <v>18</v>
      </c>
      <c r="I23" s="6">
        <f ca="1">OFFSET('Region - Nashik Data'!I22,'Region - Nashik'!$C$9,0,1,1)</f>
        <v>3</v>
      </c>
      <c r="J23" s="6">
        <f ca="1">OFFSET('Region - Nashik Data'!J22,'Region - Nashik'!$C$9,0,1,1)</f>
        <v>11</v>
      </c>
      <c r="K23" s="6">
        <f ca="1">OFFSET('Region - Nashik Data'!K22,'Region - Nashik'!$C$9,0,1,1)</f>
        <v>4</v>
      </c>
      <c r="L23" s="6">
        <f ca="1">OFFSET('Region - Nashik Data'!L22,'Region - Nashik'!$C$9,0,1,1)</f>
        <v>36</v>
      </c>
      <c r="M23" s="6" t="str">
        <f ca="1">OFFSET('Region - Nashik Data'!M22,'Region - Nashik'!$C$9,0,1,1)</f>
        <v>Partial</v>
      </c>
      <c r="N23" s="6">
        <f ca="1">OFFSET('Region - Nashik Data'!N22,'Region - Nashik'!$C$9,0,1,1)</f>
        <v>0</v>
      </c>
      <c r="O23" s="6">
        <f ca="1">OFFSET('Region - Nashik Data'!O22,'Region - Nashik'!$C$9,0,1,1)</f>
        <v>36</v>
      </c>
      <c r="P23" s="14">
        <v>13</v>
      </c>
      <c r="Q23" s="14">
        <v>0</v>
      </c>
      <c r="R23" s="14">
        <v>12</v>
      </c>
      <c r="S23" s="6" t="str">
        <f ca="1">OFFSET('Region - Nashik Data'!P22,'Region - Nashik'!$C$9,0,1,1)</f>
        <v>In Progress</v>
      </c>
    </row>
  </sheetData>
  <mergeCells count="11">
    <mergeCell ref="V15:X15"/>
    <mergeCell ref="U7:X7"/>
    <mergeCell ref="V8:X8"/>
    <mergeCell ref="V9:X9"/>
    <mergeCell ref="V10:X10"/>
    <mergeCell ref="V11:X11"/>
    <mergeCell ref="A2:S2"/>
    <mergeCell ref="A5:S5"/>
    <mergeCell ref="V12:X12"/>
    <mergeCell ref="V13:X13"/>
    <mergeCell ref="V14:X14"/>
  </mergeCells>
  <conditionalFormatting sqref="H10">
    <cfRule type="containsText" dxfId="169" priority="22" operator="containsText" text="Functional">
      <formula>NOT(ISERROR(SEARCH("Functional",H10)))</formula>
    </cfRule>
    <cfRule type="containsText" dxfId="168" priority="23" operator="containsText" text="Partial">
      <formula>NOT(ISERROR(SEARCH("Partial",H10)))</formula>
    </cfRule>
  </conditionalFormatting>
  <conditionalFormatting sqref="L8:M8 S11:S16 A11:O23 U16:XFD19 S18:S19 S20:XFD23 A24:XFD1048576">
    <cfRule type="containsText" dxfId="167" priority="11" operator="containsText" text="Connected">
      <formula>NOT(ISERROR(SEARCH("Connected",A8)))</formula>
    </cfRule>
    <cfRule type="containsText" dxfId="166" priority="12" operator="containsText" text="Fully Completed">
      <formula>NOT(ISERROR(SEARCH("Fully Completed",A8)))</formula>
    </cfRule>
    <cfRule type="containsText" dxfId="165" priority="13" operator="containsText" text="In Progress">
      <formula>NOT(ISERROR(SEARCH("In Progress",A8)))</formula>
    </cfRule>
    <cfRule type="containsText" dxfId="164" priority="14" operator="containsText" text="Online">
      <formula>NOT(ISERROR(SEARCH("Online",A8)))</formula>
    </cfRule>
  </conditionalFormatting>
  <conditionalFormatting sqref="P17:R18">
    <cfRule type="containsText" dxfId="163" priority="4" operator="containsText" text="Connected">
      <formula>NOT(ISERROR(SEARCH("Connected",P17)))</formula>
    </cfRule>
    <cfRule type="containsText" dxfId="162" priority="5" operator="containsText" text="Fully Completed">
      <formula>NOT(ISERROR(SEARCH("Fully Completed",P17)))</formula>
    </cfRule>
    <cfRule type="containsText" dxfId="161" priority="6" operator="containsText" text="In Progress">
      <formula>NOT(ISERROR(SEARCH("In Progress",P17)))</formula>
    </cfRule>
    <cfRule type="containsText" dxfId="160" priority="7" operator="containsText" text="Online">
      <formula>NOT(ISERROR(SEARCH("Online",P17)))</formula>
    </cfRule>
  </conditionalFormatting>
  <conditionalFormatting sqref="S17">
    <cfRule type="containsText" dxfId="159" priority="1" operator="containsText" text="Fully Completed">
      <formula>NOT(ISERROR(SEARCH("Fully Completed",S17)))</formula>
    </cfRule>
    <cfRule type="containsText" dxfId="158" priority="2" operator="containsText" text="In Progress">
      <formula>NOT(ISERROR(SEARCH("In Progress",S17)))</formula>
    </cfRule>
    <cfRule type="containsText" dxfId="157" priority="3" operator="containsText" text="Online">
      <formula>NOT(ISERROR(SEARCH("Online",S17)))</formula>
    </cfRule>
  </conditionalFormatting>
  <conditionalFormatting sqref="U7:U15">
    <cfRule type="containsText" dxfId="156" priority="8" operator="containsText" text="Fully Completed">
      <formula>NOT(ISERROR(SEARCH("Fully Completed",U7)))</formula>
    </cfRule>
    <cfRule type="containsText" dxfId="155" priority="9" operator="containsText" text="In Progress">
      <formula>NOT(ISERROR(SEARCH("In Progress",U7)))</formula>
    </cfRule>
    <cfRule type="containsText" dxfId="154" priority="10" operator="containsText" text="Online">
      <formula>NOT(ISERROR(SEARCH("Online",U7)))</formula>
    </cfRule>
  </conditionalFormatting>
  <conditionalFormatting sqref="Y11:XFD15">
    <cfRule type="containsText" dxfId="153" priority="24" operator="containsText" text="Connected">
      <formula>NOT(ISERROR(SEARCH("Connected",Y11)))</formula>
    </cfRule>
    <cfRule type="containsText" dxfId="152" priority="25" operator="containsText" text="Fully Completed">
      <formula>NOT(ISERROR(SEARCH("Fully Completed",Y11)))</formula>
    </cfRule>
    <cfRule type="containsText" dxfId="151" priority="26" operator="containsText" text="In Progress">
      <formula>NOT(ISERROR(SEARCH("In Progress",Y11)))</formula>
    </cfRule>
    <cfRule type="containsText" dxfId="150" priority="27" operator="containsText" text="Online">
      <formula>NOT(ISERROR(SEARCH("Online",Y11)))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AABC-5A0E-4567-AD1E-A5939BD430B1}">
  <dimension ref="A1:ALE25"/>
  <sheetViews>
    <sheetView zoomScale="55" zoomScaleNormal="55" workbookViewId="0">
      <selection activeCell="P10" sqref="P10:R10"/>
    </sheetView>
  </sheetViews>
  <sheetFormatPr defaultRowHeight="14.4" x14ac:dyDescent="0.3"/>
  <cols>
    <col min="1" max="1" width="6.88671875" bestFit="1" customWidth="1"/>
    <col min="2" max="3" width="11.88671875" bestFit="1" customWidth="1"/>
    <col min="4" max="4" width="12.5546875" bestFit="1" customWidth="1"/>
    <col min="5" max="5" width="11.5546875" bestFit="1" customWidth="1"/>
    <col min="6" max="6" width="10.5546875" bestFit="1" customWidth="1"/>
    <col min="7" max="7" width="42.88671875" bestFit="1" customWidth="1"/>
    <col min="8" max="8" width="23.109375" bestFit="1" customWidth="1"/>
    <col min="9" max="9" width="19.5546875" bestFit="1" customWidth="1"/>
    <col min="10" max="10" width="31.109375" bestFit="1" customWidth="1"/>
    <col min="11" max="11" width="12.5546875" bestFit="1" customWidth="1"/>
    <col min="12" max="12" width="20.109375" bestFit="1" customWidth="1"/>
    <col min="13" max="13" width="25.5546875" bestFit="1" customWidth="1"/>
    <col min="14" max="14" width="24.5546875" bestFit="1" customWidth="1"/>
    <col min="15" max="15" width="37.5546875" bestFit="1" customWidth="1"/>
    <col min="16" max="18" width="23.88671875" customWidth="1"/>
    <col min="19" max="19" width="22.33203125" bestFit="1" customWidth="1"/>
    <col min="993" max="993" width="162.44140625" bestFit="1" customWidth="1"/>
  </cols>
  <sheetData>
    <row r="1" spans="1:993" x14ac:dyDescent="0.3">
      <c r="B1" s="1"/>
      <c r="C1" s="2"/>
      <c r="D1" s="5"/>
      <c r="ALE1" s="4" t="s">
        <v>0</v>
      </c>
    </row>
    <row r="2" spans="1:993" ht="22.8" x14ac:dyDescent="0.3">
      <c r="A2" s="37" t="s">
        <v>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</row>
    <row r="3" spans="1:993" ht="22.8" x14ac:dyDescent="0.3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5" spans="1:993" ht="23.4" x14ac:dyDescent="0.3">
      <c r="A5" s="38" t="s">
        <v>34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</row>
    <row r="6" spans="1:993" x14ac:dyDescent="0.3">
      <c r="A6" s="3"/>
    </row>
    <row r="7" spans="1:993" ht="18" x14ac:dyDescent="0.3">
      <c r="A7" s="3"/>
      <c r="G7" s="12" t="s">
        <v>102</v>
      </c>
      <c r="H7" s="12" t="s">
        <v>58</v>
      </c>
      <c r="I7" s="12" t="s">
        <v>59</v>
      </c>
      <c r="J7" s="15" t="s">
        <v>60</v>
      </c>
      <c r="K7" s="15" t="s">
        <v>36</v>
      </c>
      <c r="L7" s="15" t="s">
        <v>113</v>
      </c>
      <c r="M7" s="15" t="s">
        <v>114</v>
      </c>
      <c r="U7" s="34" t="s">
        <v>37</v>
      </c>
      <c r="V7" s="35"/>
      <c r="W7" s="35"/>
      <c r="X7" s="36"/>
    </row>
    <row r="8" spans="1:993" ht="15.6" x14ac:dyDescent="0.3">
      <c r="A8" s="3"/>
      <c r="G8" s="14">
        <f>COUNTIF('Region - Nagpur Data'!G9:G100,"*")</f>
        <v>15</v>
      </c>
      <c r="H8" s="14">
        <f>COUNTIF('Region - Nagpur Data'!M:M,"Functional")</f>
        <v>9</v>
      </c>
      <c r="I8" s="14">
        <f>COUNTIF('Region - Nagpur Data'!M:M,"Partial")</f>
        <v>6</v>
      </c>
      <c r="J8" s="14">
        <f>COUNTIF('Region - Nagpur Data'!P:P,"Completed")</f>
        <v>3</v>
      </c>
      <c r="K8" s="14">
        <f>SUM('Region - Nagpur Data'!L:L)</f>
        <v>156</v>
      </c>
      <c r="L8" s="6">
        <f>SUM('Region - Nagpur Data'!N:N)</f>
        <v>65</v>
      </c>
      <c r="M8" s="6">
        <f>SUM('Region - Nagpur Data'!O:O)</f>
        <v>91</v>
      </c>
      <c r="U8" s="19" t="s">
        <v>61</v>
      </c>
      <c r="V8" s="28" t="s">
        <v>38</v>
      </c>
      <c r="W8" s="29"/>
      <c r="X8" s="30"/>
    </row>
    <row r="9" spans="1:993" ht="15.6" customHeight="1" x14ac:dyDescent="0.3">
      <c r="C9" s="21">
        <v>36</v>
      </c>
      <c r="U9" s="19" t="s">
        <v>62</v>
      </c>
      <c r="V9" s="28" t="s">
        <v>66</v>
      </c>
      <c r="W9" s="29"/>
      <c r="X9" s="30"/>
    </row>
    <row r="10" spans="1:993" s="9" customFormat="1" ht="46.8" x14ac:dyDescent="0.3">
      <c r="A10" s="8" t="s">
        <v>7</v>
      </c>
      <c r="B10" s="8" t="s">
        <v>1</v>
      </c>
      <c r="C10" s="8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8" t="s">
        <v>18</v>
      </c>
      <c r="I10" s="8" t="s">
        <v>61</v>
      </c>
      <c r="J10" s="16" t="s">
        <v>62</v>
      </c>
      <c r="K10" s="8" t="s">
        <v>63</v>
      </c>
      <c r="L10" s="15" t="s">
        <v>36</v>
      </c>
      <c r="M10" s="15" t="s">
        <v>64</v>
      </c>
      <c r="N10" s="15" t="s">
        <v>72</v>
      </c>
      <c r="O10" s="15" t="s">
        <v>114</v>
      </c>
      <c r="P10" s="15" t="s">
        <v>340</v>
      </c>
      <c r="Q10" s="15" t="s">
        <v>341</v>
      </c>
      <c r="R10" s="15" t="s">
        <v>342</v>
      </c>
      <c r="S10" s="8" t="s">
        <v>65</v>
      </c>
      <c r="T10" s="25"/>
      <c r="U10" s="19" t="s">
        <v>63</v>
      </c>
      <c r="V10" s="28" t="s">
        <v>39</v>
      </c>
      <c r="W10" s="29"/>
      <c r="X10" s="30"/>
    </row>
    <row r="11" spans="1:993" ht="15.6" x14ac:dyDescent="0.3">
      <c r="A11" s="6">
        <f>'Region - Nagpur Data'!A9</f>
        <v>1</v>
      </c>
      <c r="B11" s="6" t="str">
        <f>'Region - Nagpur Data'!B9</f>
        <v>Nagpur</v>
      </c>
      <c r="C11" s="6" t="str">
        <f>'Region - Nagpur Data'!C9</f>
        <v>Chandrapur</v>
      </c>
      <c r="D11" s="6" t="str">
        <f>'Region - Nagpur Data'!D9</f>
        <v>Chandrapur</v>
      </c>
      <c r="E11" s="6" t="str">
        <f>'Region - Nagpur Data'!E9</f>
        <v>Chimur</v>
      </c>
      <c r="F11" s="6" t="str">
        <f>'Region - Nagpur Data'!F9</f>
        <v>20036536</v>
      </c>
      <c r="G11" s="6" t="str">
        <f>'Region - Nagpur Data'!G9</f>
        <v>Bothali &amp; 7 Village RR WSS</v>
      </c>
      <c r="H11" s="6">
        <f>'Region - Nagpur Data'!H9</f>
        <v>8</v>
      </c>
      <c r="I11" s="6">
        <f>'Region - Nagpur Data'!I9</f>
        <v>8</v>
      </c>
      <c r="J11" s="6">
        <f>'Region - Nagpur Data'!J9</f>
        <v>0</v>
      </c>
      <c r="K11" s="6">
        <f>'Region - Nagpur Data'!K9</f>
        <v>0</v>
      </c>
      <c r="L11" s="6">
        <f>'Region - Nagpur Data'!L9</f>
        <v>8</v>
      </c>
      <c r="M11" s="6" t="str">
        <f>'Region - Nagpur Data'!M9</f>
        <v>Functional</v>
      </c>
      <c r="N11" s="6">
        <f>'Region - Nagpur Data'!N9</f>
        <v>6</v>
      </c>
      <c r="O11" s="6">
        <f>'Region - Nagpur Data'!O9</f>
        <v>2</v>
      </c>
      <c r="P11" s="6">
        <v>8</v>
      </c>
      <c r="Q11" s="6">
        <v>6</v>
      </c>
      <c r="R11" s="6">
        <v>8</v>
      </c>
      <c r="S11" s="6" t="str">
        <f>'Region - Nagpur Data'!P9</f>
        <v>In Progress</v>
      </c>
      <c r="T11" s="25"/>
      <c r="U11" s="19" t="s">
        <v>67</v>
      </c>
      <c r="V11" s="28" t="s">
        <v>69</v>
      </c>
      <c r="W11" s="29"/>
      <c r="X11" s="30"/>
    </row>
    <row r="12" spans="1:993" ht="15.6" x14ac:dyDescent="0.3">
      <c r="A12" s="6">
        <f>'Region - Nagpur Data'!A10</f>
        <v>2</v>
      </c>
      <c r="B12" s="6" t="str">
        <f>'Region - Nagpur Data'!B10</f>
        <v>Nagpur</v>
      </c>
      <c r="C12" s="6" t="str">
        <f>'Region - Nagpur Data'!C10</f>
        <v>Chandrapur</v>
      </c>
      <c r="D12" s="6" t="str">
        <f>'Region - Nagpur Data'!D10</f>
        <v>Gadchiroli</v>
      </c>
      <c r="E12" s="6" t="str">
        <f>'Region - Nagpur Data'!E10</f>
        <v>Chamorshi</v>
      </c>
      <c r="F12" s="6" t="str">
        <f>'Region - Nagpur Data'!F10</f>
        <v>2009882</v>
      </c>
      <c r="G12" s="6" t="str">
        <f>'Region - Nagpur Data'!G10</f>
        <v>Ghot RRWSS</v>
      </c>
      <c r="H12" s="6">
        <f>'Region - Nagpur Data'!H10</f>
        <v>3</v>
      </c>
      <c r="I12" s="6">
        <f>'Region - Nagpur Data'!I10</f>
        <v>3</v>
      </c>
      <c r="J12" s="6">
        <f>'Region - Nagpur Data'!J10</f>
        <v>0</v>
      </c>
      <c r="K12" s="6">
        <f>'Region - Nagpur Data'!K10</f>
        <v>0</v>
      </c>
      <c r="L12" s="6">
        <f>'Region - Nagpur Data'!L10</f>
        <v>4</v>
      </c>
      <c r="M12" s="6" t="str">
        <f>'Region - Nagpur Data'!M10</f>
        <v>Functional</v>
      </c>
      <c r="N12" s="6">
        <f>'Region - Nagpur Data'!N10</f>
        <v>3</v>
      </c>
      <c r="O12" s="6">
        <f>'Region - Nagpur Data'!O10</f>
        <v>1</v>
      </c>
      <c r="P12" s="6">
        <v>4</v>
      </c>
      <c r="Q12" s="6">
        <v>3</v>
      </c>
      <c r="R12" s="6">
        <v>4</v>
      </c>
      <c r="S12" s="6" t="str">
        <f>'Region - Nagpur Data'!P10</f>
        <v>In Progress</v>
      </c>
      <c r="T12" s="25"/>
      <c r="U12" s="19" t="s">
        <v>68</v>
      </c>
      <c r="V12" s="28" t="s">
        <v>70</v>
      </c>
      <c r="W12" s="29"/>
      <c r="X12" s="30"/>
    </row>
    <row r="13" spans="1:993" ht="15.6" x14ac:dyDescent="0.3">
      <c r="A13" s="6">
        <f>'Region - Nagpur Data'!A11</f>
        <v>3</v>
      </c>
      <c r="B13" s="6" t="str">
        <f>'Region - Nagpur Data'!B11</f>
        <v>Chandrapur</v>
      </c>
      <c r="C13" s="6" t="str">
        <f>'Region - Nagpur Data'!C11</f>
        <v>Chandrapur</v>
      </c>
      <c r="D13" s="6" t="str">
        <f>'Region - Nagpur Data'!D11</f>
        <v>Chandrapur</v>
      </c>
      <c r="E13" s="6" t="str">
        <f>'Region - Nagpur Data'!E11</f>
        <v>Chandrapur</v>
      </c>
      <c r="F13" s="6" t="str">
        <f>'Region - Nagpur Data'!F11</f>
        <v>20050368</v>
      </c>
      <c r="G13" s="6" t="str">
        <f>'Region - Nagpur Data'!G11</f>
        <v>Chinchala and 7 Villages RR Water Supply Scheme</v>
      </c>
      <c r="H13" s="6">
        <f>'Region - Nagpur Data'!H11</f>
        <v>8</v>
      </c>
      <c r="I13" s="6">
        <f>'Region - Nagpur Data'!I11</f>
        <v>1</v>
      </c>
      <c r="J13" s="6">
        <f>'Region - Nagpur Data'!J11</f>
        <v>7</v>
      </c>
      <c r="K13" s="6">
        <f>'Region - Nagpur Data'!K11</f>
        <v>0</v>
      </c>
      <c r="L13" s="6">
        <f>'Region - Nagpur Data'!L11</f>
        <v>17</v>
      </c>
      <c r="M13" s="6" t="str">
        <f>'Region - Nagpur Data'!M11</f>
        <v>Partial</v>
      </c>
      <c r="N13" s="6">
        <f>'Region - Nagpur Data'!N11</f>
        <v>2</v>
      </c>
      <c r="O13" s="6">
        <f>'Region - Nagpur Data'!O11</f>
        <v>15</v>
      </c>
      <c r="P13" s="6">
        <v>9</v>
      </c>
      <c r="Q13" s="6">
        <v>2</v>
      </c>
      <c r="R13" s="6">
        <v>8</v>
      </c>
      <c r="S13" s="6" t="str">
        <f>'Region - Nagpur Data'!P11</f>
        <v>In Progress</v>
      </c>
      <c r="T13" s="25"/>
      <c r="U13" s="19" t="s">
        <v>72</v>
      </c>
      <c r="V13" s="28" t="s">
        <v>71</v>
      </c>
      <c r="W13" s="29"/>
      <c r="X13" s="30"/>
    </row>
    <row r="14" spans="1:993" ht="15.6" x14ac:dyDescent="0.3">
      <c r="A14" s="6">
        <f>'Region - Nagpur Data'!A12</f>
        <v>4</v>
      </c>
      <c r="B14" s="6" t="str">
        <f>'Region - Nagpur Data'!B12</f>
        <v>Nagpur</v>
      </c>
      <c r="C14" s="6" t="str">
        <f>'Region - Nagpur Data'!C12</f>
        <v>Nagpur</v>
      </c>
      <c r="D14" s="6" t="str">
        <f>'Region - Nagpur Data'!D12</f>
        <v>Chandrapur</v>
      </c>
      <c r="E14" s="6" t="str">
        <f>'Region - Nagpur Data'!E12</f>
        <v>Saoali</v>
      </c>
      <c r="F14" s="6" t="str">
        <f>'Region - Nagpur Data'!F12</f>
        <v>20036500</v>
      </c>
      <c r="G14" s="6" t="str">
        <f>'Region - Nagpur Data'!G12</f>
        <v>Vyahad &amp; 2 Village RR WSS</v>
      </c>
      <c r="H14" s="6">
        <f>'Region - Nagpur Data'!H12</f>
        <v>3</v>
      </c>
      <c r="I14" s="6">
        <f>'Region - Nagpur Data'!I12</f>
        <v>2</v>
      </c>
      <c r="J14" s="6">
        <f>'Region - Nagpur Data'!J12</f>
        <v>1</v>
      </c>
      <c r="K14" s="6">
        <f>'Region - Nagpur Data'!K12</f>
        <v>0</v>
      </c>
      <c r="L14" s="6">
        <f>'Region - Nagpur Data'!L12</f>
        <v>5</v>
      </c>
      <c r="M14" s="6" t="str">
        <f>'Region - Nagpur Data'!M12</f>
        <v>Partial</v>
      </c>
      <c r="N14" s="6">
        <f>'Region - Nagpur Data'!N12</f>
        <v>1</v>
      </c>
      <c r="O14" s="6">
        <f>'Region - Nagpur Data'!O12</f>
        <v>4</v>
      </c>
      <c r="P14" s="6">
        <v>4</v>
      </c>
      <c r="Q14" s="6">
        <v>1</v>
      </c>
      <c r="R14" s="6">
        <v>4</v>
      </c>
      <c r="S14" s="6" t="str">
        <f>'Region - Nagpur Data'!P12</f>
        <v>In Progress</v>
      </c>
      <c r="T14" s="25"/>
      <c r="U14" s="20" t="s">
        <v>40</v>
      </c>
      <c r="V14" s="28" t="s">
        <v>43</v>
      </c>
      <c r="W14" s="29"/>
      <c r="X14" s="30"/>
    </row>
    <row r="15" spans="1:993" ht="15.6" x14ac:dyDescent="0.3">
      <c r="A15" s="6">
        <f>'Region - Nagpur Data'!A13</f>
        <v>5</v>
      </c>
      <c r="B15" s="6" t="str">
        <f>'Region - Nagpur Data'!B13</f>
        <v>Nagpur</v>
      </c>
      <c r="C15" s="6" t="str">
        <f>'Region - Nagpur Data'!C13</f>
        <v>Chandrapur</v>
      </c>
      <c r="D15" s="6" t="str">
        <f>'Region - Nagpur Data'!D13</f>
        <v>Wardha</v>
      </c>
      <c r="E15" s="6" t="str">
        <f>'Region - Nagpur Data'!E13</f>
        <v>Wardha</v>
      </c>
      <c r="F15" s="6" t="str">
        <f>'Region - Nagpur Data'!F13</f>
        <v>7891298</v>
      </c>
      <c r="G15" s="6" t="str">
        <f>'Region - Nagpur Data'!G13</f>
        <v>Pipri Meghe and 13 villages RR WSS</v>
      </c>
      <c r="H15" s="6">
        <f>'Region - Nagpur Data'!H13</f>
        <v>13</v>
      </c>
      <c r="I15" s="6">
        <f>'Region - Nagpur Data'!I13</f>
        <v>6</v>
      </c>
      <c r="J15" s="6">
        <f>'Region - Nagpur Data'!J13</f>
        <v>4</v>
      </c>
      <c r="K15" s="6">
        <f>'Region - Nagpur Data'!K13</f>
        <v>3</v>
      </c>
      <c r="L15" s="6">
        <f>'Region - Nagpur Data'!L13</f>
        <v>23</v>
      </c>
      <c r="M15" s="6" t="str">
        <f>'Region - Nagpur Data'!M13</f>
        <v>Partial</v>
      </c>
      <c r="N15" s="6">
        <f>'Region - Nagpur Data'!N13</f>
        <v>11</v>
      </c>
      <c r="O15" s="6">
        <f>'Region - Nagpur Data'!O13</f>
        <v>12</v>
      </c>
      <c r="P15" s="6">
        <v>14</v>
      </c>
      <c r="Q15" s="6">
        <v>12</v>
      </c>
      <c r="R15" s="6">
        <v>14</v>
      </c>
      <c r="S15" s="6" t="str">
        <f>'Region - Nagpur Data'!P13</f>
        <v>In Progress</v>
      </c>
      <c r="T15" s="25"/>
      <c r="U15" s="17" t="s">
        <v>41</v>
      </c>
      <c r="V15" s="28" t="s">
        <v>42</v>
      </c>
      <c r="W15" s="29"/>
      <c r="X15" s="30"/>
    </row>
    <row r="16" spans="1:993" ht="15.6" x14ac:dyDescent="0.3">
      <c r="A16" s="6">
        <f>'Region - Nagpur Data'!A14</f>
        <v>6</v>
      </c>
      <c r="B16" s="6" t="str">
        <f>'Region - Nagpur Data'!B14</f>
        <v>Chandrapur</v>
      </c>
      <c r="C16" s="6" t="str">
        <f>'Region - Nagpur Data'!C14</f>
        <v>Chandrapur</v>
      </c>
      <c r="D16" s="6" t="str">
        <f>'Region - Nagpur Data'!D14</f>
        <v>Pombhurna</v>
      </c>
      <c r="E16" s="6" t="str">
        <f>'Region - Nagpur Data'!E14</f>
        <v>Pombhurna</v>
      </c>
      <c r="F16" s="6" t="str">
        <f>'Region - Nagpur Data'!F14</f>
        <v>7928270</v>
      </c>
      <c r="G16" s="6" t="str">
        <f>'Region - Nagpur Data'!G14</f>
        <v>Pomnbhurna Grid &amp; 15 Villages RR Retrofitting</v>
      </c>
      <c r="H16" s="6">
        <f>'Region - Nagpur Data'!H14</f>
        <v>18</v>
      </c>
      <c r="I16" s="6">
        <f>'Region - Nagpur Data'!I14</f>
        <v>14</v>
      </c>
      <c r="J16" s="6">
        <f>'Region - Nagpur Data'!J14</f>
        <v>1</v>
      </c>
      <c r="K16" s="6">
        <f>'Region - Nagpur Data'!K14</f>
        <v>3</v>
      </c>
      <c r="L16" s="6">
        <f>'Region - Nagpur Data'!L14</f>
        <v>22</v>
      </c>
      <c r="M16" s="6" t="str">
        <f>'Region - Nagpur Data'!M14</f>
        <v>Partial</v>
      </c>
      <c r="N16" s="6">
        <f>'Region - Nagpur Data'!N14</f>
        <v>0</v>
      </c>
      <c r="O16" s="6">
        <f>'Region - Nagpur Data'!O14</f>
        <v>22</v>
      </c>
      <c r="P16" s="6">
        <v>16</v>
      </c>
      <c r="Q16" s="6">
        <v>0</v>
      </c>
      <c r="R16" s="6">
        <v>17</v>
      </c>
      <c r="S16" s="6" t="str">
        <f>'Region - Nagpur Data'!P14</f>
        <v>In Progress</v>
      </c>
      <c r="T16" s="25"/>
    </row>
    <row r="17" spans="1:20" ht="15.6" x14ac:dyDescent="0.3">
      <c r="A17" s="6">
        <f>'Region - Nagpur Data'!A15</f>
        <v>7</v>
      </c>
      <c r="B17" s="6" t="str">
        <f>'Region - Nagpur Data'!B15</f>
        <v>Chandrapur</v>
      </c>
      <c r="C17" s="6" t="str">
        <f>'Region - Nagpur Data'!C15</f>
        <v>Chandrapur</v>
      </c>
      <c r="D17" s="6" t="str">
        <f>'Region - Nagpur Data'!D15</f>
        <v>Gadchiroli</v>
      </c>
      <c r="E17" s="6" t="str">
        <f>'Region - Nagpur Data'!E15</f>
        <v>Aheri</v>
      </c>
      <c r="F17" s="6" t="str">
        <f>'Region - Nagpur Data'!F15</f>
        <v>7890975</v>
      </c>
      <c r="G17" s="6" t="str">
        <f>'Region - Nagpur Data'!G15</f>
        <v>Allapalli-Nagapalli RR</v>
      </c>
      <c r="H17" s="6">
        <f>'Region - Nagpur Data'!H15</f>
        <v>2</v>
      </c>
      <c r="I17" s="6">
        <f>'Region - Nagpur Data'!I15</f>
        <v>2</v>
      </c>
      <c r="J17" s="6">
        <f>'Region - Nagpur Data'!J15</f>
        <v>0</v>
      </c>
      <c r="K17" s="6">
        <f>'Region - Nagpur Data'!K15</f>
        <v>0</v>
      </c>
      <c r="L17" s="6">
        <f>'Region - Nagpur Data'!L15</f>
        <v>2</v>
      </c>
      <c r="M17" s="6" t="str">
        <f>'Region - Nagpur Data'!M15</f>
        <v>Functional</v>
      </c>
      <c r="N17" s="6">
        <f>'Region - Nagpur Data'!N15</f>
        <v>2</v>
      </c>
      <c r="O17" s="6">
        <f>'Region - Nagpur Data'!O15</f>
        <v>0</v>
      </c>
      <c r="P17" s="6">
        <v>2</v>
      </c>
      <c r="Q17" s="6">
        <v>2</v>
      </c>
      <c r="R17" s="6">
        <v>2</v>
      </c>
      <c r="S17" s="6" t="str">
        <f>'Region - Nagpur Data'!P15</f>
        <v>Completed</v>
      </c>
      <c r="T17" s="25"/>
    </row>
    <row r="18" spans="1:20" ht="15.6" x14ac:dyDescent="0.3">
      <c r="A18" s="6">
        <f>'Region - Nagpur Data'!A16</f>
        <v>8</v>
      </c>
      <c r="B18" s="6" t="str">
        <f>'Region - Nagpur Data'!B16</f>
        <v>Nagpur</v>
      </c>
      <c r="C18" s="6" t="str">
        <f>'Region - Nagpur Data'!C16</f>
        <v>Gondia</v>
      </c>
      <c r="D18" s="6" t="str">
        <f>'Region - Nagpur Data'!D16</f>
        <v>Gondia</v>
      </c>
      <c r="E18" s="6" t="str">
        <f>'Region - Nagpur Data'!E16</f>
        <v>Goregaon</v>
      </c>
      <c r="F18" s="6" t="str">
        <f>'Region - Nagpur Data'!F16</f>
        <v>20019216</v>
      </c>
      <c r="G18" s="6" t="str">
        <f>'Region - Nagpur Data'!G16</f>
        <v>GOREGAON RR Retrofitting</v>
      </c>
      <c r="H18" s="6">
        <f>'Region - Nagpur Data'!H16</f>
        <v>5</v>
      </c>
      <c r="I18" s="6">
        <f>'Region - Nagpur Data'!I16</f>
        <v>5</v>
      </c>
      <c r="J18" s="6">
        <f>'Region - Nagpur Data'!J16</f>
        <v>0</v>
      </c>
      <c r="K18" s="6">
        <f>'Region - Nagpur Data'!K16</f>
        <v>0</v>
      </c>
      <c r="L18" s="6">
        <f>'Region - Nagpur Data'!L16</f>
        <v>7</v>
      </c>
      <c r="M18" s="6" t="str">
        <f>'Region - Nagpur Data'!M16</f>
        <v>Functional</v>
      </c>
      <c r="N18" s="6">
        <f>'Region - Nagpur Data'!N16</f>
        <v>5</v>
      </c>
      <c r="O18" s="6">
        <f>'Region - Nagpur Data'!O16</f>
        <v>2</v>
      </c>
      <c r="P18" s="6">
        <v>7</v>
      </c>
      <c r="Q18" s="6">
        <v>5</v>
      </c>
      <c r="R18" s="6">
        <v>7</v>
      </c>
      <c r="S18" s="6" t="str">
        <f>'Region - Nagpur Data'!P16</f>
        <v>In Progress</v>
      </c>
      <c r="T18" s="25"/>
    </row>
    <row r="19" spans="1:20" ht="15.6" x14ac:dyDescent="0.3">
      <c r="A19" s="6">
        <f>'Region - Nagpur Data'!A17</f>
        <v>9</v>
      </c>
      <c r="B19" s="6" t="str">
        <f>'Region - Nagpur Data'!B17</f>
        <v>Nagpur</v>
      </c>
      <c r="C19" s="6" t="str">
        <f>'Region - Nagpur Data'!C17</f>
        <v>Chandrapur</v>
      </c>
      <c r="D19" s="6" t="str">
        <f>'Region - Nagpur Data'!D17</f>
        <v>Mul</v>
      </c>
      <c r="E19" s="6" t="str">
        <f>'Region - Nagpur Data'!E17</f>
        <v>Mul</v>
      </c>
      <c r="F19" s="6" t="str">
        <f>'Region - Nagpur Data'!F17</f>
        <v>7890965</v>
      </c>
      <c r="G19" s="6" t="str">
        <f>'Region - Nagpur Data'!G17</f>
        <v>Mul Grid &amp; 24 Villages  RR WSS Retrofitting</v>
      </c>
      <c r="H19" s="6">
        <f>'Region - Nagpur Data'!H17</f>
        <v>25</v>
      </c>
      <c r="I19" s="6">
        <f>'Region - Nagpur Data'!I17</f>
        <v>11</v>
      </c>
      <c r="J19" s="6">
        <f>'Region - Nagpur Data'!J17</f>
        <v>1</v>
      </c>
      <c r="K19" s="6">
        <f>'Region - Nagpur Data'!K17</f>
        <v>13</v>
      </c>
      <c r="L19" s="6">
        <f>'Region - Nagpur Data'!L17</f>
        <v>28</v>
      </c>
      <c r="M19" s="6" t="str">
        <f>'Region - Nagpur Data'!M17</f>
        <v>Partial</v>
      </c>
      <c r="N19" s="6">
        <f>'Region - Nagpur Data'!N17</f>
        <v>0</v>
      </c>
      <c r="O19" s="6">
        <f>'Region - Nagpur Data'!O17</f>
        <v>28</v>
      </c>
      <c r="P19" s="6">
        <v>11</v>
      </c>
      <c r="Q19" s="6">
        <v>0</v>
      </c>
      <c r="R19" s="6">
        <v>12</v>
      </c>
      <c r="S19" s="6" t="str">
        <f>'Region - Nagpur Data'!P17</f>
        <v>In Progress</v>
      </c>
      <c r="T19" s="25"/>
    </row>
    <row r="20" spans="1:20" ht="15.6" x14ac:dyDescent="0.3">
      <c r="A20" s="6">
        <f>'Region - Nagpur Data'!A18</f>
        <v>10</v>
      </c>
      <c r="B20" s="6" t="str">
        <f>'Region - Nagpur Data'!B18</f>
        <v>Nagpur</v>
      </c>
      <c r="C20" s="6" t="str">
        <f>'Region - Nagpur Data'!C18</f>
        <v>Nagpur</v>
      </c>
      <c r="D20" s="6" t="str">
        <f>'Region - Nagpur Data'!D18</f>
        <v>Nagpur</v>
      </c>
      <c r="E20" s="6" t="str">
        <f>'Region - Nagpur Data'!E18</f>
        <v>Hingna</v>
      </c>
      <c r="F20" s="6" t="str">
        <f>'Region - Nagpur Data'!F18</f>
        <v>20009650</v>
      </c>
      <c r="G20" s="6" t="str">
        <f>'Region - Nagpur Data'!G18</f>
        <v>Waddhmna WSS</v>
      </c>
      <c r="H20" s="6">
        <f>'Region - Nagpur Data'!H18</f>
        <v>2</v>
      </c>
      <c r="I20" s="6">
        <f>'Region - Nagpur Data'!I18</f>
        <v>2</v>
      </c>
      <c r="J20" s="6">
        <f>'Region - Nagpur Data'!J18</f>
        <v>0</v>
      </c>
      <c r="K20" s="6">
        <f>'Region - Nagpur Data'!K18</f>
        <v>0</v>
      </c>
      <c r="L20" s="6">
        <f>'Region - Nagpur Data'!L18</f>
        <v>7</v>
      </c>
      <c r="M20" s="6" t="str">
        <f>'Region - Nagpur Data'!M18</f>
        <v>Functional</v>
      </c>
      <c r="N20" s="6">
        <f>'Region - Nagpur Data'!N18</f>
        <v>7</v>
      </c>
      <c r="O20" s="6">
        <f>'Region - Nagpur Data'!O18</f>
        <v>0</v>
      </c>
      <c r="P20" s="6">
        <v>7</v>
      </c>
      <c r="Q20" s="6">
        <v>7</v>
      </c>
      <c r="R20" s="6">
        <v>7</v>
      </c>
      <c r="S20" s="6" t="str">
        <f>'Region - Nagpur Data'!P18</f>
        <v>Completed</v>
      </c>
      <c r="T20" s="25"/>
    </row>
    <row r="21" spans="1:20" ht="15.6" x14ac:dyDescent="0.3">
      <c r="A21" s="6">
        <f>'Region - Nagpur Data'!A19</f>
        <v>11</v>
      </c>
      <c r="B21" s="6" t="str">
        <f>'Region - Nagpur Data'!B19</f>
        <v>Nagpur</v>
      </c>
      <c r="C21" s="6" t="str">
        <f>'Region - Nagpur Data'!C19</f>
        <v>Gondia</v>
      </c>
      <c r="D21" s="6" t="str">
        <f>'Region - Nagpur Data'!D19</f>
        <v>Gondia</v>
      </c>
      <c r="E21" s="6" t="str">
        <f>'Region - Nagpur Data'!E19</f>
        <v>Gondia</v>
      </c>
      <c r="F21" s="6" t="str">
        <f>'Region - Nagpur Data'!F19</f>
        <v>2003645</v>
      </c>
      <c r="G21" s="6" t="str">
        <f>'Region - Nagpur Data'!G19</f>
        <v>Kudwa-Katangikala Peri Urban RR</v>
      </c>
      <c r="H21" s="6">
        <f>'Region - Nagpur Data'!H19</f>
        <v>2</v>
      </c>
      <c r="I21" s="6">
        <f>'Region - Nagpur Data'!I19</f>
        <v>2</v>
      </c>
      <c r="J21" s="6">
        <f>'Region - Nagpur Data'!J19</f>
        <v>0</v>
      </c>
      <c r="K21" s="6">
        <f>'Region - Nagpur Data'!K19</f>
        <v>0</v>
      </c>
      <c r="L21" s="6">
        <f>'Region - Nagpur Data'!L19</f>
        <v>5</v>
      </c>
      <c r="M21" s="6" t="str">
        <f>'Region - Nagpur Data'!M19</f>
        <v>Functional</v>
      </c>
      <c r="N21" s="6">
        <f>'Region - Nagpur Data'!N19</f>
        <v>4</v>
      </c>
      <c r="O21" s="6">
        <f>'Region - Nagpur Data'!O19</f>
        <v>1</v>
      </c>
      <c r="P21" s="6">
        <v>5</v>
      </c>
      <c r="Q21" s="6">
        <v>4</v>
      </c>
      <c r="R21" s="6">
        <v>5</v>
      </c>
      <c r="S21" s="6" t="str">
        <f>'Region - Nagpur Data'!P19</f>
        <v>In Progress</v>
      </c>
    </row>
    <row r="22" spans="1:20" ht="15.6" x14ac:dyDescent="0.3">
      <c r="A22" s="6">
        <f>'Region - Nagpur Data'!A20</f>
        <v>12</v>
      </c>
      <c r="B22" s="6" t="str">
        <f>'Region - Nagpur Data'!B20</f>
        <v>Nagpur</v>
      </c>
      <c r="C22" s="6" t="str">
        <f>'Region - Nagpur Data'!C20</f>
        <v>Gondia</v>
      </c>
      <c r="D22" s="6" t="str">
        <f>'Region - Nagpur Data'!D20</f>
        <v>Bhandara</v>
      </c>
      <c r="E22" s="6" t="str">
        <f>'Region - Nagpur Data'!E20</f>
        <v>Tumsar</v>
      </c>
      <c r="F22" s="6" t="str">
        <f>'Region - Nagpur Data'!F20</f>
        <v>631010</v>
      </c>
      <c r="G22" s="6" t="str">
        <f>'Region - Nagpur Data'!G20</f>
        <v>Gobarwahi RR Retrofitting</v>
      </c>
      <c r="H22" s="6">
        <f>'Region - Nagpur Data'!H20</f>
        <v>9</v>
      </c>
      <c r="I22" s="6">
        <f>'Region - Nagpur Data'!I20</f>
        <v>9</v>
      </c>
      <c r="J22" s="6">
        <f>'Region - Nagpur Data'!J20</f>
        <v>0</v>
      </c>
      <c r="K22" s="6">
        <f>'Region - Nagpur Data'!K20</f>
        <v>0</v>
      </c>
      <c r="L22" s="6">
        <f>'Region - Nagpur Data'!L20</f>
        <v>11</v>
      </c>
      <c r="M22" s="6" t="str">
        <f>'Region - Nagpur Data'!M20</f>
        <v>Functional</v>
      </c>
      <c r="N22" s="6">
        <f>'Region - Nagpur Data'!N20</f>
        <v>9</v>
      </c>
      <c r="O22" s="6">
        <f>'Region - Nagpur Data'!O20</f>
        <v>2</v>
      </c>
      <c r="P22" s="6">
        <v>11</v>
      </c>
      <c r="Q22" s="6">
        <v>9</v>
      </c>
      <c r="R22" s="6">
        <v>10</v>
      </c>
      <c r="S22" s="6" t="str">
        <f>'Region - Nagpur Data'!P20</f>
        <v>In Progress</v>
      </c>
    </row>
    <row r="23" spans="1:20" ht="15.6" x14ac:dyDescent="0.3">
      <c r="A23" s="6">
        <f>'Region - Nagpur Data'!A21</f>
        <v>13</v>
      </c>
      <c r="B23" s="6" t="str">
        <f>'Region - Nagpur Data'!B21</f>
        <v>Nagpur</v>
      </c>
      <c r="C23" s="6" t="str">
        <f>'Region - Nagpur Data'!C21</f>
        <v>Gondia</v>
      </c>
      <c r="D23" s="6" t="str">
        <f>'Region - Nagpur Data'!D21</f>
        <v>Bhandara</v>
      </c>
      <c r="E23" s="6" t="str">
        <f>'Region - Nagpur Data'!E21</f>
        <v>Tumsar</v>
      </c>
      <c r="F23" s="6" t="str">
        <f>'Region - Nagpur Data'!F21</f>
        <v>20017217</v>
      </c>
      <c r="G23" s="6" t="str">
        <f>'Region - Nagpur Data'!G21</f>
        <v>Dewadi RR WSS</v>
      </c>
      <c r="H23" s="6">
        <f>'Region - Nagpur Data'!H21</f>
        <v>6</v>
      </c>
      <c r="I23" s="6">
        <f>'Region - Nagpur Data'!I21</f>
        <v>6</v>
      </c>
      <c r="J23" s="6">
        <f>'Region - Nagpur Data'!J21</f>
        <v>0</v>
      </c>
      <c r="K23" s="6">
        <f>'Region - Nagpur Data'!K21</f>
        <v>0</v>
      </c>
      <c r="L23" s="6">
        <f>'Region - Nagpur Data'!L21</f>
        <v>7</v>
      </c>
      <c r="M23" s="6" t="str">
        <f>'Region - Nagpur Data'!M21</f>
        <v>Functional</v>
      </c>
      <c r="N23" s="6">
        <f>'Region - Nagpur Data'!N21</f>
        <v>6</v>
      </c>
      <c r="O23" s="6">
        <f>'Region - Nagpur Data'!O21</f>
        <v>1</v>
      </c>
      <c r="P23" s="6">
        <v>7</v>
      </c>
      <c r="Q23" s="6">
        <v>6</v>
      </c>
      <c r="R23" s="6">
        <v>7</v>
      </c>
      <c r="S23" s="6" t="str">
        <f>'Region - Nagpur Data'!P21</f>
        <v>In Progress</v>
      </c>
    </row>
    <row r="24" spans="1:20" ht="15.6" x14ac:dyDescent="0.3">
      <c r="A24" s="6">
        <f>'Region - Nagpur Data'!A22</f>
        <v>14</v>
      </c>
      <c r="B24" s="6" t="str">
        <f>'Region - Nagpur Data'!B22</f>
        <v>Nagpur</v>
      </c>
      <c r="C24" s="6" t="str">
        <f>'Region - Nagpur Data'!C22</f>
        <v>Nagpur</v>
      </c>
      <c r="D24" s="6" t="str">
        <f>'Region - Nagpur Data'!D22</f>
        <v>Nagpur</v>
      </c>
      <c r="E24" s="6" t="str">
        <f>'Region - Nagpur Data'!E22</f>
        <v>Kamptee</v>
      </c>
      <c r="F24" s="6" t="str">
        <f>'Region - Nagpur Data'!F22</f>
        <v>7940695</v>
      </c>
      <c r="G24" s="6" t="str">
        <f>'Region - Nagpur Data'!G22</f>
        <v>Bidgaon Tarodi wss</v>
      </c>
      <c r="H24" s="6">
        <f>'Region - Nagpur Data'!H22</f>
        <v>2</v>
      </c>
      <c r="I24" s="6">
        <f>'Region - Nagpur Data'!I22</f>
        <v>2</v>
      </c>
      <c r="J24" s="6">
        <f>'Region - Nagpur Data'!J22</f>
        <v>0</v>
      </c>
      <c r="K24" s="6">
        <f>'Region - Nagpur Data'!K22</f>
        <v>0</v>
      </c>
      <c r="L24" s="6">
        <f>'Region - Nagpur Data'!L22</f>
        <v>4</v>
      </c>
      <c r="M24" s="6" t="str">
        <f>'Region - Nagpur Data'!M22</f>
        <v>Functional</v>
      </c>
      <c r="N24" s="6">
        <f>'Region - Nagpur Data'!N22</f>
        <v>4</v>
      </c>
      <c r="O24" s="6">
        <f>'Region - Nagpur Data'!O22</f>
        <v>0</v>
      </c>
      <c r="P24" s="6">
        <v>4</v>
      </c>
      <c r="Q24" s="6">
        <v>4</v>
      </c>
      <c r="R24" s="6">
        <v>4</v>
      </c>
      <c r="S24" s="6" t="str">
        <f>'Region - Nagpur Data'!P22</f>
        <v>Completed</v>
      </c>
    </row>
    <row r="25" spans="1:20" ht="15.6" x14ac:dyDescent="0.3">
      <c r="A25" s="6">
        <f>'Region - Nagpur Data'!A23</f>
        <v>15</v>
      </c>
      <c r="B25" s="6" t="str">
        <f>'Region - Nagpur Data'!B23</f>
        <v>Nagpur</v>
      </c>
      <c r="C25" s="6" t="str">
        <f>'Region - Nagpur Data'!C23</f>
        <v>Chandrapur</v>
      </c>
      <c r="D25" s="6" t="str">
        <f>'Region - Nagpur Data'!D23</f>
        <v>Chandrapur</v>
      </c>
      <c r="E25" s="6" t="str">
        <f>'Region - Nagpur Data'!E23</f>
        <v>Mul</v>
      </c>
      <c r="F25" s="6" t="str">
        <f>'Region - Nagpur Data'!F23</f>
        <v>20036862</v>
      </c>
      <c r="G25" s="6" t="str">
        <f>'Region - Nagpur Data'!G23</f>
        <v>Bor Chandli 5 Village RR WSS</v>
      </c>
      <c r="H25" s="6">
        <f>'Region - Nagpur Data'!H23</f>
        <v>6</v>
      </c>
      <c r="I25" s="6">
        <f>'Region - Nagpur Data'!I23</f>
        <v>5</v>
      </c>
      <c r="J25" s="6">
        <f>'Region - Nagpur Data'!J23</f>
        <v>0</v>
      </c>
      <c r="K25" s="6">
        <f>'Region - Nagpur Data'!K23</f>
        <v>1</v>
      </c>
      <c r="L25" s="6">
        <f>'Region - Nagpur Data'!L23</f>
        <v>6</v>
      </c>
      <c r="M25" s="6" t="str">
        <f>'Region - Nagpur Data'!M23</f>
        <v>Partial</v>
      </c>
      <c r="N25" s="6">
        <f>'Region - Nagpur Data'!N23</f>
        <v>5</v>
      </c>
      <c r="O25" s="6">
        <f>'Region - Nagpur Data'!O23</f>
        <v>1</v>
      </c>
      <c r="P25" s="14">
        <v>5</v>
      </c>
      <c r="Q25" s="14">
        <v>5</v>
      </c>
      <c r="R25" s="14">
        <v>5</v>
      </c>
      <c r="S25" s="6" t="str">
        <f>'Region - Nagpur Data'!P23</f>
        <v>In Progress</v>
      </c>
    </row>
  </sheetData>
  <mergeCells count="11">
    <mergeCell ref="V15:X15"/>
    <mergeCell ref="V10:X10"/>
    <mergeCell ref="V11:X11"/>
    <mergeCell ref="V12:X12"/>
    <mergeCell ref="V13:X13"/>
    <mergeCell ref="V14:X14"/>
    <mergeCell ref="V9:X9"/>
    <mergeCell ref="A2:S2"/>
    <mergeCell ref="A5:S5"/>
    <mergeCell ref="U7:X7"/>
    <mergeCell ref="V8:X8"/>
  </mergeCells>
  <conditionalFormatting sqref="H10">
    <cfRule type="containsText" dxfId="149" priority="17" operator="containsText" text="Functional">
      <formula>NOT(ISERROR(SEARCH("Functional",H10)))</formula>
    </cfRule>
    <cfRule type="containsText" dxfId="148" priority="18" operator="containsText" text="Partial">
      <formula>NOT(ISERROR(SEARCH("Partial",H10)))</formula>
    </cfRule>
  </conditionalFormatting>
  <conditionalFormatting sqref="L8:M8">
    <cfRule type="containsText" dxfId="147" priority="6" operator="containsText" text="Connected">
      <formula>NOT(ISERROR(SEARCH("Connected",L8)))</formula>
    </cfRule>
    <cfRule type="containsText" dxfId="146" priority="7" operator="containsText" text="Fully Completed">
      <formula>NOT(ISERROR(SEARCH("Fully Completed",L8)))</formula>
    </cfRule>
    <cfRule type="containsText" dxfId="145" priority="8" operator="containsText" text="In Progress">
      <formula>NOT(ISERROR(SEARCH("In Progress",L8)))</formula>
    </cfRule>
    <cfRule type="containsText" dxfId="144" priority="9" operator="containsText" text="Online">
      <formula>NOT(ISERROR(SEARCH("Online",L8)))</formula>
    </cfRule>
  </conditionalFormatting>
  <conditionalFormatting sqref="M11:M1048576">
    <cfRule type="containsText" dxfId="143" priority="5" operator="containsText" text="Functional">
      <formula>NOT(ISERROR(SEARCH("Functional",M11)))</formula>
    </cfRule>
  </conditionalFormatting>
  <conditionalFormatting sqref="P11:R24">
    <cfRule type="containsText" dxfId="142" priority="1" operator="containsText" text="Connected">
      <formula>NOT(ISERROR(SEARCH("Connected",P11)))</formula>
    </cfRule>
    <cfRule type="containsText" dxfId="141" priority="2" operator="containsText" text="Completed">
      <formula>NOT(ISERROR(SEARCH("Completed",P11)))</formula>
    </cfRule>
    <cfRule type="containsText" dxfId="140" priority="3" operator="containsText" text="In Progress">
      <formula>NOT(ISERROR(SEARCH("In Progress",P11)))</formula>
    </cfRule>
    <cfRule type="containsText" dxfId="139" priority="4" operator="containsText" text="Online">
      <formula>NOT(ISERROR(SEARCH("Online",P11)))</formula>
    </cfRule>
  </conditionalFormatting>
  <conditionalFormatting sqref="S11:S20 U11:XFD20 A11:O25 S21:XFD25 A26:F1048576 K26:XFD1048576 G33:J1048576">
    <cfRule type="containsText" dxfId="138" priority="20" operator="containsText" text="Completed">
      <formula>NOT(ISERROR(SEARCH("Completed",A11)))</formula>
    </cfRule>
    <cfRule type="containsText" dxfId="137" priority="21" operator="containsText" text="In Progress">
      <formula>NOT(ISERROR(SEARCH("In Progress",A11)))</formula>
    </cfRule>
    <cfRule type="containsText" dxfId="136" priority="22" operator="containsText" text="Online">
      <formula>NOT(ISERROR(SEARCH("Online",A11)))</formula>
    </cfRule>
  </conditionalFormatting>
  <conditionalFormatting sqref="U7:U15">
    <cfRule type="containsText" dxfId="135" priority="14" operator="containsText" text="Fully Completed">
      <formula>NOT(ISERROR(SEARCH("Fully Completed",U7)))</formula>
    </cfRule>
    <cfRule type="containsText" dxfId="134" priority="15" operator="containsText" text="In Progress">
      <formula>NOT(ISERROR(SEARCH("In Progress",U7)))</formula>
    </cfRule>
    <cfRule type="containsText" dxfId="133" priority="16" operator="containsText" text="Online">
      <formula>NOT(ISERROR(SEARCH("Online",U7)))</formula>
    </cfRule>
  </conditionalFormatting>
  <conditionalFormatting sqref="U11:XFD20 A11:O25 K26:XFD1048576 S11:S20 S21:XFD25 A26:F1048576 G33:J1048576">
    <cfRule type="containsText" dxfId="132" priority="19" operator="containsText" text="Connected">
      <formula>NOT(ISERROR(SEARCH("Connected",A11)))</formula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BF8E-651F-4833-BB64-1D716507DF47}">
  <dimension ref="A2:U17"/>
  <sheetViews>
    <sheetView workbookViewId="0">
      <selection activeCell="A22" sqref="A22:P23"/>
    </sheetView>
  </sheetViews>
  <sheetFormatPr defaultColWidth="18.44140625" defaultRowHeight="14.4" x14ac:dyDescent="0.3"/>
  <cols>
    <col min="1" max="1" width="158" bestFit="1" customWidth="1"/>
  </cols>
  <sheetData>
    <row r="2" spans="1:2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18</v>
      </c>
      <c r="I2" t="s">
        <v>19</v>
      </c>
      <c r="J2" t="s">
        <v>21</v>
      </c>
      <c r="K2" t="s">
        <v>20</v>
      </c>
      <c r="L2" t="s">
        <v>22</v>
      </c>
      <c r="M2" t="s">
        <v>100</v>
      </c>
    </row>
    <row r="3" spans="1:21" x14ac:dyDescent="0.3">
      <c r="A3" s="22" t="s">
        <v>30</v>
      </c>
      <c r="B3" t="e">
        <f t="array" aca="1" ref="B3:U3" ca="1">_xll.PICurrVal('Nagpur Datalink'!$B$2:$U$2,0,'Nagpur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3">
      <c r="A4" s="22" t="s">
        <v>29</v>
      </c>
      <c r="B4" t="e">
        <f t="array" aca="1" ref="B4:U4" ca="1">_xll.PICurrVal('Nagpur Datalink'!$B$2:$U$2,0,'Nagpur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3">
      <c r="A5" s="22" t="s">
        <v>117</v>
      </c>
      <c r="B5" t="e">
        <f t="array" aca="1" ref="B5:U5" ca="1">_xll.PICurrVal('Nagpur Datalink'!$B$2:$U$2,0,'Nagpur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3">
      <c r="A6" s="22" t="s">
        <v>26</v>
      </c>
      <c r="B6" t="e">
        <f t="array" aca="1" ref="B6:U6" ca="1">_xll.PICurrVal('Nagpur Datalink'!$B$2:$U$2,0,'Nagpur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3">
      <c r="A7" s="22" t="s">
        <v>27</v>
      </c>
      <c r="B7" t="e">
        <f t="array" aca="1" ref="B7:U7" ca="1">_xll.PICurrVal('Nagpur Datalink'!$B$2:$U$2,0,'Nagpur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3">
      <c r="A8" s="22" t="s">
        <v>96</v>
      </c>
      <c r="B8" t="e">
        <f t="array" aca="1" ref="B8:U8" ca="1">_xll.PICurrVal('Nagpur Datalink'!$B$2:$U$2,0,'Nagpur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3">
      <c r="A9" s="22" t="s">
        <v>97</v>
      </c>
      <c r="B9" t="e">
        <f t="array" aca="1" ref="B9:U9" ca="1">_xll.PICurrVal('Nagpur Datalink'!$B$2:$U$2,0,'Nagpur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3">
      <c r="A10" s="22" t="s">
        <v>53</v>
      </c>
      <c r="B10" t="e">
        <f t="array" aca="1" ref="B10:U10" ca="1">_xll.PICurrVal('Nagpur Datalink'!$B$2:$U$2,0,'Nagpur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3">
      <c r="A11" s="22" t="s">
        <v>28</v>
      </c>
      <c r="B11" t="e">
        <f t="array" aca="1" ref="B11:U11" ca="1">_xll.PICurrVal('Nagpur Datalink'!$B$2:$U$2,0,'Nagpur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3">
      <c r="A12" s="22" t="s">
        <v>98</v>
      </c>
      <c r="B12" t="e">
        <f t="array" aca="1" ref="B12:U12" ca="1">_xll.PICurrVal('Nagpur Datalink'!$B$2:$U$2,0,'Nagpur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3">
      <c r="A13" s="22" t="s">
        <v>89</v>
      </c>
      <c r="B13" t="e">
        <f t="array" aca="1" ref="B13:U13" ca="1">_xll.PICurrVal('Nagpur Datalink'!$B$2:$U$2,0,'Nagpur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3">
      <c r="A14" s="22" t="s">
        <v>52</v>
      </c>
      <c r="B14" t="e">
        <f t="array" aca="1" ref="B14:U14" ca="1">_xll.PICurrVal('Nagpur Datalink'!$B$2:$U$2,0,'Nagpur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3">
      <c r="A15" s="22" t="s">
        <v>99</v>
      </c>
      <c r="B15" t="e">
        <f t="array" aca="1" ref="B15:U15" ca="1">_xll.PICurrVal('Nagpur Datalink'!$B$2:$U$2,0,'Nagpur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  <row r="16" spans="1:21" x14ac:dyDescent="0.3">
      <c r="A16" s="22" t="s">
        <v>25</v>
      </c>
      <c r="B16" t="e">
        <f t="array" aca="1" ref="B16:U16" ca="1">_xll.PICurrVal('Nagpur Datalink'!$B$2:$U$2,0,'Nagpur Datalink'!$A$16)</f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  <c r="P16" t="e">
        <f ca="1"/>
        <v>#NAME?</v>
      </c>
      <c r="Q16" t="e">
        <f ca="1"/>
        <v>#NAME?</v>
      </c>
      <c r="R16" t="e">
        <f ca="1"/>
        <v>#NAME?</v>
      </c>
      <c r="S16" t="e">
        <f ca="1"/>
        <v>#NAME?</v>
      </c>
      <c r="T16" t="e">
        <f ca="1"/>
        <v>#NAME?</v>
      </c>
      <c r="U16" t="e">
        <f ca="1"/>
        <v>#NAME?</v>
      </c>
    </row>
    <row r="17" spans="1:21" x14ac:dyDescent="0.3">
      <c r="A17" s="22" t="s">
        <v>31</v>
      </c>
      <c r="B17" t="e">
        <f t="array" aca="1" ref="B17:U17" ca="1">_xll.PICurrVal('Nagpur Datalink'!$B$2:$U$2,0,'Nagpur Datalink'!$A$17)</f>
        <v>#NAME?</v>
      </c>
      <c r="C17" t="e">
        <f ca="1"/>
        <v>#NAME?</v>
      </c>
      <c r="D17" t="e">
        <f ca="1"/>
        <v>#NAME?</v>
      </c>
      <c r="E17" t="e">
        <f ca="1"/>
        <v>#NAME?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t="e">
        <f ca="1"/>
        <v>#NAME?</v>
      </c>
      <c r="M17" t="e">
        <f ca="1"/>
        <v>#NAME?</v>
      </c>
      <c r="N17" t="e">
        <f ca="1"/>
        <v>#NAME?</v>
      </c>
      <c r="O17" t="e">
        <f ca="1"/>
        <v>#NAME?</v>
      </c>
      <c r="P17" t="e">
        <f ca="1"/>
        <v>#NAME?</v>
      </c>
      <c r="Q17" t="e">
        <f ca="1"/>
        <v>#NAME?</v>
      </c>
      <c r="R17" t="e">
        <f ca="1"/>
        <v>#NAME?</v>
      </c>
      <c r="S17" t="e">
        <f ca="1"/>
        <v>#NAME?</v>
      </c>
      <c r="T17" t="e">
        <f ca="1"/>
        <v>#NAME?</v>
      </c>
      <c r="U17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37B4-8060-4B5C-88C2-116C2EE1AAB4}">
  <dimension ref="A1:ALB22"/>
  <sheetViews>
    <sheetView topLeftCell="A7" zoomScale="85" zoomScaleNormal="68" workbookViewId="0">
      <selection activeCell="E20" sqref="A1:XFD1048576"/>
    </sheetView>
  </sheetViews>
  <sheetFormatPr defaultRowHeight="14.4" x14ac:dyDescent="0.3"/>
  <cols>
    <col min="1" max="1" width="6.88671875" bestFit="1" customWidth="1"/>
    <col min="2" max="2" width="8.5546875" bestFit="1" customWidth="1"/>
    <col min="3" max="3" width="9" bestFit="1" customWidth="1"/>
    <col min="4" max="4" width="12.5546875" bestFit="1" customWidth="1"/>
    <col min="5" max="5" width="14.109375" bestFit="1" customWidth="1"/>
    <col min="6" max="6" width="10.88671875" bestFit="1" customWidth="1"/>
    <col min="7" max="7" width="38.5546875" bestFit="1" customWidth="1"/>
    <col min="8" max="8" width="17.88671875" bestFit="1" customWidth="1"/>
    <col min="9" max="9" width="10.88671875" bestFit="1" customWidth="1"/>
    <col min="10" max="10" width="19.88671875" bestFit="1" customWidth="1"/>
    <col min="11" max="11" width="11.44140625" bestFit="1" customWidth="1"/>
    <col min="12" max="12" width="20.109375" bestFit="1" customWidth="1"/>
    <col min="13" max="13" width="14.44140625" customWidth="1"/>
    <col min="14" max="14" width="9.5546875" customWidth="1"/>
    <col min="15" max="15" width="24.5546875" customWidth="1"/>
    <col min="16" max="16" width="14.109375" bestFit="1" customWidth="1"/>
    <col min="990" max="990" width="160" bestFit="1" customWidth="1"/>
  </cols>
  <sheetData>
    <row r="1" spans="1:990" x14ac:dyDescent="0.3">
      <c r="B1" s="1"/>
      <c r="C1" s="2"/>
      <c r="D1" s="5"/>
      <c r="S1">
        <v>200</v>
      </c>
      <c r="ALB1" s="4" t="s">
        <v>0</v>
      </c>
    </row>
    <row r="2" spans="1:990" ht="22.8" x14ac:dyDescent="0.3">
      <c r="A2" s="37" t="s">
        <v>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S2">
        <v>9</v>
      </c>
    </row>
    <row r="3" spans="1:990" ht="22.8" x14ac:dyDescent="0.3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3">
      <c r="S4">
        <v>161</v>
      </c>
    </row>
    <row r="5" spans="1:990" ht="23.4" x14ac:dyDescent="0.3">
      <c r="A5" s="38" t="s">
        <v>34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990" x14ac:dyDescent="0.3">
      <c r="A6" s="3"/>
    </row>
    <row r="7" spans="1:990" ht="15.6" customHeight="1" x14ac:dyDescent="0.3"/>
    <row r="8" spans="1:990" s="9" customFormat="1" ht="62.4" x14ac:dyDescent="0.3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18</v>
      </c>
      <c r="I8" s="8" t="s">
        <v>61</v>
      </c>
      <c r="J8" s="16" t="s">
        <v>62</v>
      </c>
      <c r="K8" s="8" t="s">
        <v>63</v>
      </c>
      <c r="L8" s="15" t="s">
        <v>36</v>
      </c>
      <c r="M8" s="15" t="s">
        <v>64</v>
      </c>
      <c r="N8" s="15" t="s">
        <v>72</v>
      </c>
      <c r="O8" s="15" t="s">
        <v>101</v>
      </c>
      <c r="P8" s="8" t="s">
        <v>65</v>
      </c>
    </row>
    <row r="9" spans="1:990" ht="15.6" x14ac:dyDescent="0.3">
      <c r="A9" s="6">
        <v>1</v>
      </c>
      <c r="B9" s="6" t="s">
        <v>163</v>
      </c>
      <c r="C9" s="6" t="s">
        <v>164</v>
      </c>
      <c r="D9" s="6" t="s">
        <v>165</v>
      </c>
      <c r="E9" s="6" t="s">
        <v>166</v>
      </c>
      <c r="F9" s="6" t="s">
        <v>167</v>
      </c>
      <c r="G9" s="6" t="s">
        <v>168</v>
      </c>
      <c r="H9" s="6">
        <v>1</v>
      </c>
      <c r="I9" s="6">
        <v>0</v>
      </c>
      <c r="J9" s="6">
        <v>1</v>
      </c>
      <c r="K9" s="6">
        <v>0</v>
      </c>
      <c r="L9" s="6">
        <v>3</v>
      </c>
      <c r="M9" s="23" t="s">
        <v>130</v>
      </c>
      <c r="N9" s="6">
        <v>0</v>
      </c>
      <c r="O9" s="14">
        <v>3</v>
      </c>
      <c r="P9" s="6" t="s">
        <v>41</v>
      </c>
    </row>
    <row r="10" spans="1:990" ht="15.6" x14ac:dyDescent="0.3">
      <c r="A10" s="6">
        <v>2</v>
      </c>
      <c r="B10" s="6" t="s">
        <v>163</v>
      </c>
      <c r="C10" s="6" t="s">
        <v>164</v>
      </c>
      <c r="D10" s="6" t="s">
        <v>165</v>
      </c>
      <c r="E10" s="6" t="s">
        <v>169</v>
      </c>
      <c r="F10" s="6" t="s">
        <v>170</v>
      </c>
      <c r="G10" s="6" t="s">
        <v>171</v>
      </c>
      <c r="H10" s="6">
        <v>5</v>
      </c>
      <c r="I10" s="6">
        <v>5</v>
      </c>
      <c r="J10" s="6">
        <v>0</v>
      </c>
      <c r="K10" s="6">
        <v>0</v>
      </c>
      <c r="L10" s="6">
        <v>5</v>
      </c>
      <c r="M10" s="23" t="s">
        <v>160</v>
      </c>
      <c r="N10" s="6">
        <v>3</v>
      </c>
      <c r="O10" s="14">
        <v>2</v>
      </c>
      <c r="P10" s="6" t="s">
        <v>41</v>
      </c>
    </row>
    <row r="11" spans="1:990" ht="15.6" x14ac:dyDescent="0.3">
      <c r="A11" s="6">
        <v>3</v>
      </c>
      <c r="B11" s="6" t="s">
        <v>172</v>
      </c>
      <c r="C11" s="6" t="s">
        <v>172</v>
      </c>
      <c r="D11" s="6" t="s">
        <v>173</v>
      </c>
      <c r="E11" s="6" t="s">
        <v>174</v>
      </c>
      <c r="F11" s="6" t="s">
        <v>175</v>
      </c>
      <c r="G11" s="6" t="s">
        <v>176</v>
      </c>
      <c r="H11" s="6">
        <v>4</v>
      </c>
      <c r="I11" s="6">
        <v>4</v>
      </c>
      <c r="J11" s="6">
        <v>0</v>
      </c>
      <c r="K11" s="6">
        <v>0</v>
      </c>
      <c r="L11" s="6">
        <v>4</v>
      </c>
      <c r="M11" s="23" t="s">
        <v>160</v>
      </c>
      <c r="N11" s="6">
        <v>0</v>
      </c>
      <c r="O11" s="14">
        <v>4</v>
      </c>
      <c r="P11" s="6" t="s">
        <v>41</v>
      </c>
    </row>
    <row r="12" spans="1:990" ht="15.6" x14ac:dyDescent="0.3">
      <c r="A12" s="6">
        <v>4</v>
      </c>
      <c r="B12" s="6" t="s">
        <v>172</v>
      </c>
      <c r="C12" s="6" t="s">
        <v>172</v>
      </c>
      <c r="D12" s="6" t="s">
        <v>172</v>
      </c>
      <c r="E12" s="6" t="s">
        <v>177</v>
      </c>
      <c r="F12" s="6" t="s">
        <v>178</v>
      </c>
      <c r="G12" s="6" t="s">
        <v>179</v>
      </c>
      <c r="H12" s="6">
        <v>1</v>
      </c>
      <c r="I12" s="6">
        <v>1</v>
      </c>
      <c r="J12" s="6">
        <v>0</v>
      </c>
      <c r="K12" s="6">
        <v>0</v>
      </c>
      <c r="L12" s="6">
        <v>1</v>
      </c>
      <c r="M12" s="23" t="s">
        <v>160</v>
      </c>
      <c r="N12" s="6">
        <v>0</v>
      </c>
      <c r="O12" s="14">
        <v>1</v>
      </c>
      <c r="P12" s="6" t="s">
        <v>41</v>
      </c>
    </row>
    <row r="13" spans="1:990" ht="15.6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23"/>
      <c r="N13" s="6"/>
      <c r="O13" s="14"/>
      <c r="P13" s="6"/>
    </row>
    <row r="14" spans="1:990" ht="15.6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23"/>
      <c r="N14" s="6"/>
      <c r="O14" s="14"/>
      <c r="P14" s="6"/>
    </row>
    <row r="15" spans="1:990" ht="15.6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23"/>
      <c r="N15" s="6"/>
      <c r="O15" s="14"/>
      <c r="P15" s="6"/>
    </row>
    <row r="16" spans="1:990" ht="15.6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23"/>
      <c r="N16" s="6"/>
      <c r="O16" s="14"/>
      <c r="P16" s="6"/>
    </row>
    <row r="17" spans="1:16" ht="15.6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23"/>
      <c r="N17" s="6"/>
      <c r="O17" s="14"/>
      <c r="P17" s="6"/>
    </row>
    <row r="18" spans="1:16" x14ac:dyDescent="0.3">
      <c r="N18" s="14"/>
      <c r="O18" s="14"/>
      <c r="P18" s="14"/>
    </row>
    <row r="19" spans="1:16" x14ac:dyDescent="0.3">
      <c r="N19" s="14"/>
      <c r="O19" s="14">
        <v>0</v>
      </c>
      <c r="P19" s="14"/>
    </row>
    <row r="20" spans="1:16" x14ac:dyDescent="0.3">
      <c r="N20" s="14"/>
      <c r="O20" s="14">
        <v>0</v>
      </c>
      <c r="P20" s="14"/>
    </row>
    <row r="21" spans="1:16" x14ac:dyDescent="0.3">
      <c r="N21" s="14"/>
      <c r="O21" s="14">
        <v>0</v>
      </c>
      <c r="P21" s="14"/>
    </row>
    <row r="22" spans="1:16" x14ac:dyDescent="0.3">
      <c r="N22" s="14"/>
      <c r="O22" s="14">
        <v>0</v>
      </c>
      <c r="P22" s="14"/>
    </row>
  </sheetData>
  <mergeCells count="2">
    <mergeCell ref="A2:P2"/>
    <mergeCell ref="A5:P5"/>
  </mergeCells>
  <conditionalFormatting sqref="H8">
    <cfRule type="containsText" dxfId="131" priority="7" operator="containsText" text="Functional">
      <formula>NOT(ISERROR(SEARCH("Functional",H8)))</formula>
    </cfRule>
    <cfRule type="containsText" dxfId="130" priority="8" operator="containsText" text="Partial">
      <formula>NOT(ISERROR(SEARCH("Partial",H8)))</formula>
    </cfRule>
  </conditionalFormatting>
  <conditionalFormatting sqref="O8 Q9:XFD17 A9:N22 P18:XFD22 A23:XFD1048576">
    <cfRule type="containsText" dxfId="129" priority="9" operator="containsText" text="Connected">
      <formula>NOT(ISERROR(SEARCH("Connected",A8)))</formula>
    </cfRule>
    <cfRule type="containsText" dxfId="128" priority="10" operator="containsText" text="Fully Completed">
      <formula>NOT(ISERROR(SEARCH("Fully Completed",A8)))</formula>
    </cfRule>
    <cfRule type="containsText" dxfId="127" priority="11" operator="containsText" text="In Progress">
      <formula>NOT(ISERROR(SEARCH("In Progress",A8)))</formula>
    </cfRule>
    <cfRule type="containsText" dxfId="126" priority="12" operator="containsText" text="Online">
      <formula>NOT(ISERROR(SEARCH("Online",A8)))</formula>
    </cfRule>
  </conditionalFormatting>
  <conditionalFormatting sqref="P9:P17">
    <cfRule type="containsText" dxfId="125" priority="1" operator="containsText" text="Functional">
      <formula>NOT(ISERROR(SEARCH("Functional",P9)))</formula>
    </cfRule>
    <cfRule type="containsText" dxfId="124" priority="2" operator="containsText" text="Partial">
      <formula>NOT(ISERROR(SEARCH("Partial",P9)))</formula>
    </cfRule>
    <cfRule type="containsText" dxfId="123" priority="3" operator="containsText" text="Completed">
      <formula>NOT(ISERROR(SEARCH("Completed",P9)))</formula>
    </cfRule>
    <cfRule type="containsText" dxfId="122" priority="4" operator="containsText" text="Fully Completed">
      <formula>NOT(ISERROR(SEARCH("Fully Completed",P9)))</formula>
    </cfRule>
    <cfRule type="containsText" dxfId="121" priority="5" operator="containsText" text="In Progress">
      <formula>NOT(ISERROR(SEARCH("In Progress",P9)))</formula>
    </cfRule>
    <cfRule type="containsText" dxfId="120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55E6-7B42-4290-951A-05D4CF54C330}">
  <dimension ref="A2:U15"/>
  <sheetViews>
    <sheetView zoomScale="70" zoomScaleNormal="70" workbookViewId="0">
      <selection activeCell="N10" sqref="N10"/>
    </sheetView>
  </sheetViews>
  <sheetFormatPr defaultColWidth="18.44140625" defaultRowHeight="14.4" x14ac:dyDescent="0.3"/>
  <cols>
    <col min="1" max="1" width="158" bestFit="1" customWidth="1"/>
  </cols>
  <sheetData>
    <row r="2" spans="1:2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18</v>
      </c>
      <c r="I2" t="s">
        <v>19</v>
      </c>
      <c r="J2" t="s">
        <v>21</v>
      </c>
      <c r="K2" t="s">
        <v>20</v>
      </c>
      <c r="L2" t="s">
        <v>22</v>
      </c>
      <c r="M2" t="s">
        <v>100</v>
      </c>
    </row>
    <row r="3" spans="1:21" x14ac:dyDescent="0.3">
      <c r="A3" s="22" t="s">
        <v>107</v>
      </c>
      <c r="B3" t="e">
        <f t="array" aca="1" ref="B3:U3" ca="1">_xll.PICurrVal('Konkan Datalink'!$B$2:$U$2,0,'Konkan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3">
      <c r="A4" s="22" t="s">
        <v>108</v>
      </c>
      <c r="B4" t="e">
        <f t="array" aca="1" ref="B4:U4" ca="1">_xll.PICurrVal('Konkan Datalink'!$B$2:$U$2,0,'Konkan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3">
      <c r="A5" s="22" t="s">
        <v>109</v>
      </c>
      <c r="B5" t="e">
        <f t="array" aca="1" ref="B5:U5" ca="1">_xll.PICurrVal('Konkan Datalink'!$B$2:$U$2,0,'Konkan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3">
      <c r="A6" s="22" t="s">
        <v>110</v>
      </c>
      <c r="B6" t="e">
        <f t="array" aca="1" ref="B6:U6" ca="1">_xll.PICurrVal('Konkan Datalink'!$B$2:$U$2,0,'Konkan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3">
      <c r="B7" t="e">
        <f t="array" aca="1" ref="B7:U7" ca="1">_xll.PICurrVal('Konkan Datalink'!$B$2:$U$2,0,'Konkan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3">
      <c r="B8" t="e">
        <f t="array" aca="1" ref="B8:U8" ca="1">_xll.PICurrVal('Konkan Datalink'!$B$2:$U$2,0,'Konkan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3">
      <c r="B9" t="e">
        <f t="array" aca="1" ref="B9:U9" ca="1">_xll.PICurrVal('Konkan Datalink'!$B$2:$U$2,0,'Konkan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3">
      <c r="B10" t="e">
        <f t="array" aca="1" ref="B10:U10" ca="1">_xll.PICurrVal('Konkan Datalink'!$B$2:$U$2,0,'Konkan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3">
      <c r="B11" t="e">
        <f t="array" aca="1" ref="B11:U11" ca="1">_xll.PICurrVal('Konkan Datalink'!$B$2:$U$2,0,'Konkan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3">
      <c r="B12" t="e">
        <f t="array" aca="1" ref="B12:U12" ca="1">_xll.PICurrVal('Konkan Datalink'!$B$2:$U$2,0,'Konkan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3">
      <c r="B13" t="e">
        <f t="array" aca="1" ref="B13:U13" ca="1">_xll.PICurrVal('Konkan Datalink'!$B$2:$U$2,0,'Konkan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3">
      <c r="B14" t="e">
        <f t="array" aca="1" ref="B14:U14" ca="1">_xll.PICurrVal('Konkan Datalink'!$B$2:$U$2,0,'Konkan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3">
      <c r="B15" t="e">
        <f t="array" aca="1" ref="B15:U15" ca="1">_xll.PICurrVal('Konkan Datalink'!$B$2:$U$2,0,'Konkan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3F2B-DB37-4C63-A70D-15C229EFB87D}">
  <dimension ref="A1:ALE22"/>
  <sheetViews>
    <sheetView zoomScale="85" zoomScaleNormal="68" workbookViewId="0">
      <selection activeCell="P10" sqref="P10:R10"/>
    </sheetView>
  </sheetViews>
  <sheetFormatPr defaultRowHeight="14.4" x14ac:dyDescent="0.3"/>
  <cols>
    <col min="1" max="1" width="6.88671875" bestFit="1" customWidth="1"/>
    <col min="2" max="3" width="25.88671875" bestFit="1" customWidth="1"/>
    <col min="4" max="5" width="15" bestFit="1" customWidth="1"/>
    <col min="6" max="6" width="10.5546875" bestFit="1" customWidth="1"/>
    <col min="7" max="7" width="45.88671875" bestFit="1" customWidth="1"/>
    <col min="8" max="8" width="23.109375" bestFit="1" customWidth="1"/>
    <col min="9" max="9" width="19.5546875" bestFit="1" customWidth="1"/>
    <col min="10" max="10" width="31.109375" bestFit="1" customWidth="1"/>
    <col min="11" max="11" width="18.44140625" bestFit="1" customWidth="1"/>
    <col min="12" max="12" width="20.109375" bestFit="1" customWidth="1"/>
    <col min="13" max="13" width="25.5546875" bestFit="1" customWidth="1"/>
    <col min="14" max="14" width="24.5546875" bestFit="1" customWidth="1"/>
    <col min="15" max="15" width="26.44140625" bestFit="1" customWidth="1"/>
    <col min="16" max="18" width="12.5546875" customWidth="1"/>
    <col min="19" max="19" width="11.88671875" bestFit="1" customWidth="1"/>
    <col min="993" max="993" width="162.44140625" bestFit="1" customWidth="1"/>
  </cols>
  <sheetData>
    <row r="1" spans="1:993" x14ac:dyDescent="0.3">
      <c r="B1" s="1"/>
      <c r="C1" s="2"/>
      <c r="D1" s="5"/>
      <c r="ALE1" s="4" t="s">
        <v>0</v>
      </c>
    </row>
    <row r="2" spans="1:993" ht="22.8" x14ac:dyDescent="0.3">
      <c r="A2" s="37" t="s">
        <v>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</row>
    <row r="3" spans="1:993" ht="22.8" x14ac:dyDescent="0.3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5" spans="1:993" ht="23.4" x14ac:dyDescent="0.3">
      <c r="A5" s="38" t="s">
        <v>34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</row>
    <row r="6" spans="1:993" x14ac:dyDescent="0.3">
      <c r="A6" s="3"/>
    </row>
    <row r="7" spans="1:993" ht="18" x14ac:dyDescent="0.3">
      <c r="A7" s="3"/>
      <c r="G7" s="12" t="s">
        <v>102</v>
      </c>
      <c r="H7" s="12" t="s">
        <v>58</v>
      </c>
      <c r="I7" s="12" t="s">
        <v>59</v>
      </c>
      <c r="J7" s="15" t="s">
        <v>60</v>
      </c>
      <c r="K7" s="15" t="s">
        <v>36</v>
      </c>
      <c r="L7" s="15" t="s">
        <v>113</v>
      </c>
      <c r="M7" s="15" t="s">
        <v>114</v>
      </c>
      <c r="U7" s="34" t="s">
        <v>37</v>
      </c>
      <c r="V7" s="35"/>
      <c r="W7" s="35"/>
      <c r="X7" s="36"/>
    </row>
    <row r="8" spans="1:993" ht="15.6" x14ac:dyDescent="0.3">
      <c r="A8" s="3"/>
      <c r="G8" s="14">
        <f>COUNTIF('Region - CS Data'!G9:G98,"*")</f>
        <v>12</v>
      </c>
      <c r="H8" s="14">
        <f>COUNTIF('Region - CS Data'!M:M,"Functional")</f>
        <v>5</v>
      </c>
      <c r="I8" s="14">
        <f>COUNTIF('Region - CS Data'!M:M,"Partial")</f>
        <v>7</v>
      </c>
      <c r="J8" s="14">
        <f>COUNTIF('Region - CS Data'!P:P,"Completed")</f>
        <v>2</v>
      </c>
      <c r="K8" s="14">
        <f>SUM('Region - CS Data'!L:L)</f>
        <v>165</v>
      </c>
      <c r="L8" s="6">
        <f>SUM('Region - CS Data'!N:N)</f>
        <v>82</v>
      </c>
      <c r="M8" s="6">
        <f>SUM('Region - CS Data'!O:O)</f>
        <v>83</v>
      </c>
      <c r="U8" s="19" t="s">
        <v>61</v>
      </c>
      <c r="V8" s="28" t="s">
        <v>38</v>
      </c>
      <c r="W8" s="29"/>
      <c r="X8" s="30"/>
    </row>
    <row r="9" spans="1:993" ht="15.6" customHeight="1" x14ac:dyDescent="0.3">
      <c r="C9" s="21">
        <v>0</v>
      </c>
      <c r="U9" s="19" t="s">
        <v>62</v>
      </c>
      <c r="V9" s="28" t="s">
        <v>66</v>
      </c>
      <c r="W9" s="29"/>
      <c r="X9" s="30"/>
    </row>
    <row r="10" spans="1:993" s="9" customFormat="1" ht="62.4" x14ac:dyDescent="0.3">
      <c r="A10" s="8" t="s">
        <v>7</v>
      </c>
      <c r="B10" s="8" t="s">
        <v>1</v>
      </c>
      <c r="C10" s="8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8" t="s">
        <v>18</v>
      </c>
      <c r="I10" s="8" t="s">
        <v>61</v>
      </c>
      <c r="J10" s="16" t="s">
        <v>62</v>
      </c>
      <c r="K10" s="8" t="s">
        <v>63</v>
      </c>
      <c r="L10" s="15" t="s">
        <v>36</v>
      </c>
      <c r="M10" s="15" t="s">
        <v>64</v>
      </c>
      <c r="N10" s="15" t="s">
        <v>72</v>
      </c>
      <c r="O10" s="15" t="s">
        <v>114</v>
      </c>
      <c r="P10" s="15" t="s">
        <v>340</v>
      </c>
      <c r="Q10" s="15" t="s">
        <v>341</v>
      </c>
      <c r="R10" s="15" t="s">
        <v>342</v>
      </c>
      <c r="S10" s="8" t="s">
        <v>65</v>
      </c>
      <c r="T10" s="25"/>
      <c r="U10" s="19" t="s">
        <v>63</v>
      </c>
      <c r="V10" s="28" t="s">
        <v>39</v>
      </c>
      <c r="W10" s="29"/>
      <c r="X10" s="30"/>
    </row>
    <row r="11" spans="1:993" ht="15.6" x14ac:dyDescent="0.3">
      <c r="A11" s="6">
        <f>'Region - CS Data'!A9</f>
        <v>1</v>
      </c>
      <c r="B11" s="6" t="str">
        <f>'Region - CS Data'!B9</f>
        <v>Latur</v>
      </c>
      <c r="C11" s="6" t="str">
        <f>'Region - CS Data'!C9</f>
        <v>Latur</v>
      </c>
      <c r="D11" s="6" t="str">
        <f>'Region - CS Data'!D9</f>
        <v>Chakur</v>
      </c>
      <c r="E11" s="6" t="str">
        <f>'Region - CS Data'!E9</f>
        <v>Chakur</v>
      </c>
      <c r="F11" s="6" t="str">
        <f>'Region - CS Data'!F9</f>
        <v>20030459</v>
      </c>
      <c r="G11" s="6" t="str">
        <f>'Region - CS Data'!G9</f>
        <v>Rachnawadi 6 villages WSS</v>
      </c>
      <c r="H11" s="6">
        <f>'Region - CS Data'!H9</f>
        <v>2</v>
      </c>
      <c r="I11" s="6">
        <f>'Region - CS Data'!I9</f>
        <v>2</v>
      </c>
      <c r="J11" s="6">
        <f>'Region - CS Data'!J9</f>
        <v>0</v>
      </c>
      <c r="K11" s="6">
        <f>'Region - CS Data'!K9</f>
        <v>0</v>
      </c>
      <c r="L11" s="6">
        <f>'Region - CS Data'!L9</f>
        <v>2</v>
      </c>
      <c r="M11" s="6" t="str">
        <f>'Region - CS Data'!M9</f>
        <v>Functional</v>
      </c>
      <c r="N11" s="6">
        <f>'Region - CS Data'!N9</f>
        <v>2</v>
      </c>
      <c r="O11" s="6">
        <f>'Region - CS Data'!O9</f>
        <v>0</v>
      </c>
      <c r="P11" s="6">
        <v>2</v>
      </c>
      <c r="Q11" s="6">
        <v>2</v>
      </c>
      <c r="R11" s="6">
        <v>2</v>
      </c>
      <c r="S11" s="6" t="str">
        <f>'Region - CS Data'!P9</f>
        <v>Completed</v>
      </c>
      <c r="T11" s="25"/>
      <c r="U11" s="19" t="s">
        <v>67</v>
      </c>
      <c r="V11" s="28" t="s">
        <v>69</v>
      </c>
      <c r="W11" s="29"/>
      <c r="X11" s="30"/>
    </row>
    <row r="12" spans="1:993" ht="15.6" x14ac:dyDescent="0.3">
      <c r="A12" s="6">
        <f>'Region - CS Data'!A10</f>
        <v>2</v>
      </c>
      <c r="B12" s="6" t="str">
        <f>'Region - CS Data'!B10</f>
        <v>Chhatrapati Sambhajinagar</v>
      </c>
      <c r="C12" s="6" t="str">
        <f>'Region - CS Data'!C10</f>
        <v>Chhatrapati Sambhajinagar</v>
      </c>
      <c r="D12" s="6" t="str">
        <f>'Region - CS Data'!D10</f>
        <v>Paithan</v>
      </c>
      <c r="E12" s="6" t="str">
        <f>'Region - CS Data'!E10</f>
        <v>Paithan</v>
      </c>
      <c r="F12" s="6" t="str">
        <f>'Region - CS Data'!F10</f>
        <v>20018162</v>
      </c>
      <c r="G12" s="6" t="str">
        <f>'Region - CS Data'!G10</f>
        <v>Paithan Taluka 178 Village Grid WS</v>
      </c>
      <c r="H12" s="6">
        <f>'Region - CS Data'!H10</f>
        <v>44</v>
      </c>
      <c r="I12" s="6">
        <f>'Region - CS Data'!I10</f>
        <v>43</v>
      </c>
      <c r="J12" s="6">
        <f>'Region - CS Data'!J10</f>
        <v>0</v>
      </c>
      <c r="K12" s="6">
        <f>'Region - CS Data'!K10</f>
        <v>1</v>
      </c>
      <c r="L12" s="6">
        <f>'Region - CS Data'!L10</f>
        <v>45</v>
      </c>
      <c r="M12" s="6" t="str">
        <f>'Region - CS Data'!M10</f>
        <v>Partial</v>
      </c>
      <c r="N12" s="6">
        <f>'Region - CS Data'!N10</f>
        <v>38</v>
      </c>
      <c r="O12" s="6">
        <f>'Region - CS Data'!O10</f>
        <v>7</v>
      </c>
      <c r="P12" s="6">
        <v>44</v>
      </c>
      <c r="Q12" s="6">
        <v>38</v>
      </c>
      <c r="R12" s="6">
        <v>44</v>
      </c>
      <c r="S12" s="6" t="str">
        <f>'Region - CS Data'!P10</f>
        <v>In Progress</v>
      </c>
      <c r="T12" s="25"/>
      <c r="U12" s="19" t="s">
        <v>68</v>
      </c>
      <c r="V12" s="28" t="s">
        <v>70</v>
      </c>
      <c r="W12" s="29"/>
      <c r="X12" s="30"/>
    </row>
    <row r="13" spans="1:993" ht="15.6" x14ac:dyDescent="0.3">
      <c r="A13" s="6">
        <f>'Region - CS Data'!A11</f>
        <v>3</v>
      </c>
      <c r="B13" s="6" t="str">
        <f>'Region - CS Data'!B11</f>
        <v>Chhatrapati Sambhajinagar</v>
      </c>
      <c r="C13" s="6" t="str">
        <f>'Region - CS Data'!C11</f>
        <v>Chhatrapati Sambhajinagar</v>
      </c>
      <c r="D13" s="6" t="str">
        <f>'Region - CS Data'!D11</f>
        <v>Gangapur</v>
      </c>
      <c r="E13" s="6" t="str">
        <f>'Region - CS Data'!E11</f>
        <v>Gangapur</v>
      </c>
      <c r="F13" s="6" t="str">
        <f>'Region - CS Data'!F11</f>
        <v>20051233</v>
      </c>
      <c r="G13" s="6" t="str">
        <f>'Region - CS Data'!G11</f>
        <v>373 Village Gangapur-Vaijapur Grid WSS</v>
      </c>
      <c r="H13" s="6">
        <f>'Region - CS Data'!H11</f>
        <v>7</v>
      </c>
      <c r="I13" s="6">
        <f>'Region - CS Data'!I11</f>
        <v>5</v>
      </c>
      <c r="J13" s="6">
        <f>'Region - CS Data'!J11</f>
        <v>0</v>
      </c>
      <c r="K13" s="6">
        <f>'Region - CS Data'!K11</f>
        <v>2</v>
      </c>
      <c r="L13" s="6">
        <f>'Region - CS Data'!L11</f>
        <v>7</v>
      </c>
      <c r="M13" s="6" t="str">
        <f>'Region - CS Data'!M11</f>
        <v>Partial</v>
      </c>
      <c r="N13" s="6">
        <f>'Region - CS Data'!N11</f>
        <v>2</v>
      </c>
      <c r="O13" s="6">
        <f>'Region - CS Data'!O11</f>
        <v>5</v>
      </c>
      <c r="P13" s="6">
        <v>35</v>
      </c>
      <c r="Q13" s="6">
        <v>27</v>
      </c>
      <c r="R13" s="6">
        <v>36</v>
      </c>
      <c r="S13" s="6" t="str">
        <f>'Region - CS Data'!P11</f>
        <v>In Progress</v>
      </c>
      <c r="T13" s="25"/>
      <c r="U13" s="19" t="s">
        <v>72</v>
      </c>
      <c r="V13" s="28" t="s">
        <v>71</v>
      </c>
      <c r="W13" s="29"/>
      <c r="X13" s="30"/>
    </row>
    <row r="14" spans="1:993" ht="15.6" x14ac:dyDescent="0.3">
      <c r="A14" s="6">
        <f>'Region - CS Data'!A12</f>
        <v>4</v>
      </c>
      <c r="B14" s="6" t="str">
        <f>'Region - CS Data'!B12</f>
        <v>Chhatrapati Sambhajinagar</v>
      </c>
      <c r="C14" s="6" t="str">
        <f>'Region - CS Data'!C12</f>
        <v>Chhatrapati Sambhajinagar</v>
      </c>
      <c r="D14" s="6" t="str">
        <f>'Region - CS Data'!D12</f>
        <v>Sillod</v>
      </c>
      <c r="E14" s="6" t="str">
        <f>'Region - CS Data'!E12</f>
        <v>Sillod</v>
      </c>
      <c r="F14" s="6" t="str">
        <f>'Region - CS Data'!F12</f>
        <v>20017395</v>
      </c>
      <c r="G14" s="6" t="str">
        <f>'Region - CS Data'!G12</f>
        <v>Shirsala &amp; 4 Village</v>
      </c>
      <c r="H14" s="6">
        <f>'Region - CS Data'!H12</f>
        <v>4</v>
      </c>
      <c r="I14" s="6">
        <f>'Region - CS Data'!I12</f>
        <v>3</v>
      </c>
      <c r="J14" s="6">
        <f>'Region - CS Data'!J12</f>
        <v>0</v>
      </c>
      <c r="K14" s="6">
        <f>'Region - CS Data'!K12</f>
        <v>1</v>
      </c>
      <c r="L14" s="6">
        <f>'Region - CS Data'!L12</f>
        <v>5</v>
      </c>
      <c r="M14" s="6" t="str">
        <f>'Region - CS Data'!M12</f>
        <v>Partial</v>
      </c>
      <c r="N14" s="6">
        <f>'Region - CS Data'!N12</f>
        <v>2</v>
      </c>
      <c r="O14" s="6">
        <f>'Region - CS Data'!O12</f>
        <v>3</v>
      </c>
      <c r="P14" s="6">
        <v>4</v>
      </c>
      <c r="Q14" s="6">
        <v>2</v>
      </c>
      <c r="R14" s="6">
        <v>4</v>
      </c>
      <c r="S14" s="6" t="str">
        <f>'Region - CS Data'!P12</f>
        <v>In Progress</v>
      </c>
      <c r="T14" s="25"/>
      <c r="U14" s="20" t="s">
        <v>40</v>
      </c>
      <c r="V14" s="28" t="s">
        <v>43</v>
      </c>
      <c r="W14" s="29"/>
      <c r="X14" s="30"/>
    </row>
    <row r="15" spans="1:993" ht="15.6" x14ac:dyDescent="0.3">
      <c r="A15" s="6">
        <f>'Region - CS Data'!A13</f>
        <v>5</v>
      </c>
      <c r="B15" s="6" t="str">
        <f>'Region - CS Data'!B13</f>
        <v>Nanded</v>
      </c>
      <c r="C15" s="6" t="str">
        <f>'Region - CS Data'!C13</f>
        <v>Nanded</v>
      </c>
      <c r="D15" s="6" t="str">
        <f>'Region - CS Data'!D13</f>
        <v>Himayatnagar</v>
      </c>
      <c r="E15" s="6" t="str">
        <f>'Region - CS Data'!E13</f>
        <v>Himayatnagar</v>
      </c>
      <c r="F15" s="6" t="str">
        <f>'Region - CS Data'!F13</f>
        <v>20013969</v>
      </c>
      <c r="G15" s="6" t="str">
        <f>'Region - CS Data'!G13</f>
        <v>Hadgaon and Himayatnagar 132 Village Grid WSS</v>
      </c>
      <c r="H15" s="6">
        <f>'Region - CS Data'!H13</f>
        <v>9</v>
      </c>
      <c r="I15" s="6">
        <f>'Region - CS Data'!I13</f>
        <v>7</v>
      </c>
      <c r="J15" s="6">
        <f>'Region - CS Data'!J13</f>
        <v>1</v>
      </c>
      <c r="K15" s="6">
        <f>'Region - CS Data'!K13</f>
        <v>1</v>
      </c>
      <c r="L15" s="6">
        <f>'Region - CS Data'!L13</f>
        <v>9</v>
      </c>
      <c r="M15" s="6" t="str">
        <f>'Region - CS Data'!M13</f>
        <v>Partial</v>
      </c>
      <c r="N15" s="6">
        <f>'Region - CS Data'!N13</f>
        <v>1</v>
      </c>
      <c r="O15" s="6">
        <f>'Region - CS Data'!O13</f>
        <v>8</v>
      </c>
      <c r="P15" s="6">
        <v>32</v>
      </c>
      <c r="Q15" s="6">
        <v>19</v>
      </c>
      <c r="R15" s="6">
        <v>36</v>
      </c>
      <c r="S15" s="6" t="str">
        <f>'Region - CS Data'!P13</f>
        <v>In Progress</v>
      </c>
      <c r="T15" s="25"/>
      <c r="U15" s="17" t="s">
        <v>41</v>
      </c>
      <c r="V15" s="28" t="s">
        <v>42</v>
      </c>
      <c r="W15" s="29"/>
      <c r="X15" s="30"/>
    </row>
    <row r="16" spans="1:993" ht="15.6" x14ac:dyDescent="0.3">
      <c r="A16" s="6">
        <f>'Region - CS Data'!A14</f>
        <v>6</v>
      </c>
      <c r="B16" s="6" t="str">
        <f>'Region - CS Data'!B14</f>
        <v>Nanded</v>
      </c>
      <c r="C16" s="6" t="str">
        <f>'Region - CS Data'!C14</f>
        <v>Nanded</v>
      </c>
      <c r="D16" s="6" t="str">
        <f>'Region - CS Data'!D14</f>
        <v>Naigaon</v>
      </c>
      <c r="E16" s="6" t="str">
        <f>'Region - CS Data'!E14</f>
        <v>Naigaon</v>
      </c>
      <c r="F16" s="6" t="str">
        <f>'Region - CS Data'!F14</f>
        <v>7942142</v>
      </c>
      <c r="G16" s="6" t="str">
        <f>'Region - CS Data'!G14</f>
        <v>Manjram WSS (7942142)</v>
      </c>
      <c r="H16" s="6">
        <f>'Region - CS Data'!H14</f>
        <v>2</v>
      </c>
      <c r="I16" s="6">
        <f>'Region - CS Data'!I14</f>
        <v>2</v>
      </c>
      <c r="J16" s="6">
        <f>'Region - CS Data'!J14</f>
        <v>0</v>
      </c>
      <c r="K16" s="6">
        <f>'Region - CS Data'!K14</f>
        <v>0</v>
      </c>
      <c r="L16" s="6">
        <f>'Region - CS Data'!L14</f>
        <v>2</v>
      </c>
      <c r="M16" s="6" t="str">
        <f>'Region - CS Data'!M14</f>
        <v>Functional</v>
      </c>
      <c r="N16" s="6">
        <f>'Region - CS Data'!N14</f>
        <v>2</v>
      </c>
      <c r="O16" s="6">
        <f>'Region - CS Data'!O14</f>
        <v>0</v>
      </c>
      <c r="P16" s="6">
        <v>2</v>
      </c>
      <c r="Q16" s="6">
        <v>2</v>
      </c>
      <c r="R16" s="6">
        <v>2</v>
      </c>
      <c r="S16" s="6" t="str">
        <f>'Region - CS Data'!P14</f>
        <v>Completed</v>
      </c>
      <c r="T16" s="25"/>
    </row>
    <row r="17" spans="1:20" ht="15.6" x14ac:dyDescent="0.3">
      <c r="A17" s="6">
        <f>'Region - CS Data'!A15</f>
        <v>7</v>
      </c>
      <c r="B17" s="6" t="str">
        <f>'Region - CS Data'!B15</f>
        <v>Nanded</v>
      </c>
      <c r="C17" s="6" t="str">
        <f>'Region - CS Data'!C15</f>
        <v>Parbhani</v>
      </c>
      <c r="D17" s="6" t="str">
        <f>'Region - CS Data'!D15</f>
        <v>Senaon</v>
      </c>
      <c r="E17" s="6" t="str">
        <f>'Region - CS Data'!E15</f>
        <v>Senaon</v>
      </c>
      <c r="F17" s="6" t="str">
        <f>'Region - CS Data'!F15</f>
        <v>20023330</v>
      </c>
      <c r="G17" s="6" t="str">
        <f>'Region - CS Data'!G15</f>
        <v>Kawtha Bk &amp; 9 Vill RR WSS</v>
      </c>
      <c r="H17" s="6">
        <f>'Region - CS Data'!H15</f>
        <v>1</v>
      </c>
      <c r="I17" s="6">
        <f>'Region - CS Data'!I15</f>
        <v>1</v>
      </c>
      <c r="J17" s="6">
        <f>'Region - CS Data'!J15</f>
        <v>0</v>
      </c>
      <c r="K17" s="6">
        <f>'Region - CS Data'!K15</f>
        <v>0</v>
      </c>
      <c r="L17" s="6">
        <f>'Region - CS Data'!L15</f>
        <v>1</v>
      </c>
      <c r="M17" s="6" t="str">
        <f>'Region - CS Data'!M15</f>
        <v>Functional</v>
      </c>
      <c r="N17" s="6">
        <f>'Region - CS Data'!N15</f>
        <v>0</v>
      </c>
      <c r="O17" s="6">
        <f>'Region - CS Data'!O15</f>
        <v>1</v>
      </c>
      <c r="P17" s="6">
        <v>1</v>
      </c>
      <c r="Q17" s="6">
        <v>0</v>
      </c>
      <c r="R17" s="6">
        <v>1</v>
      </c>
      <c r="S17" s="6" t="str">
        <f>'Region - CS Data'!P15</f>
        <v>In Progress</v>
      </c>
      <c r="T17" s="25"/>
    </row>
    <row r="18" spans="1:20" ht="15.6" x14ac:dyDescent="0.3">
      <c r="A18" s="6">
        <f>'Region - CS Data'!A16</f>
        <v>8</v>
      </c>
      <c r="B18" s="6" t="str">
        <f>'Region - CS Data'!B16</f>
        <v>Latur</v>
      </c>
      <c r="C18" s="6" t="str">
        <f>'Region - CS Data'!C16</f>
        <v>Latur</v>
      </c>
      <c r="D18" s="6" t="str">
        <f>'Region - CS Data'!D16</f>
        <v>Renapur</v>
      </c>
      <c r="E18" s="6" t="str">
        <f>'Region - CS Data'!E16</f>
        <v>Renapur</v>
      </c>
      <c r="F18" s="6" t="str">
        <f>'Region - CS Data'!F16</f>
        <v>20030820</v>
      </c>
      <c r="G18" s="6" t="str">
        <f>'Region - CS Data'!G16</f>
        <v>Pangaon 10 villages WSS</v>
      </c>
      <c r="H18" s="6">
        <f>'Region - CS Data'!H16</f>
        <v>4</v>
      </c>
      <c r="I18" s="6">
        <f>'Region - CS Data'!I16</f>
        <v>4</v>
      </c>
      <c r="J18" s="6">
        <f>'Region - CS Data'!J16</f>
        <v>0</v>
      </c>
      <c r="K18" s="6">
        <f>'Region - CS Data'!K16</f>
        <v>0</v>
      </c>
      <c r="L18" s="6">
        <f>'Region - CS Data'!L16</f>
        <v>5</v>
      </c>
      <c r="M18" s="6" t="str">
        <f>'Region - CS Data'!M16</f>
        <v>Functional</v>
      </c>
      <c r="N18" s="6">
        <f>'Region - CS Data'!N16</f>
        <v>0</v>
      </c>
      <c r="O18" s="6">
        <f>'Region - CS Data'!O16</f>
        <v>5</v>
      </c>
      <c r="P18" s="6">
        <v>3</v>
      </c>
      <c r="Q18" s="6">
        <v>0</v>
      </c>
      <c r="R18" s="6">
        <v>4</v>
      </c>
      <c r="S18" s="6" t="str">
        <f>'Region - CS Data'!P16</f>
        <v>In Progress</v>
      </c>
      <c r="T18" s="25"/>
    </row>
    <row r="19" spans="1:20" ht="15.6" x14ac:dyDescent="0.3">
      <c r="A19" s="6">
        <f>'Region - CS Data'!A17</f>
        <v>9</v>
      </c>
      <c r="B19" s="6" t="str">
        <f>'Region - CS Data'!B17</f>
        <v>Latur</v>
      </c>
      <c r="C19" s="6" t="str">
        <f>'Region - CS Data'!C17</f>
        <v>Latur</v>
      </c>
      <c r="D19" s="6" t="str">
        <f>'Region - CS Data'!D17</f>
        <v>Shirur Anantpal</v>
      </c>
      <c r="E19" s="6" t="str">
        <f>'Region - CS Data'!E17</f>
        <v>Shirur Anantpal</v>
      </c>
      <c r="F19" s="6" t="str">
        <f>'Region - CS Data'!F17</f>
        <v>20030815</v>
      </c>
      <c r="G19" s="6" t="str">
        <f>'Region - CS Data'!G17</f>
        <v>Sakol 7 villages WSS</v>
      </c>
      <c r="H19" s="6">
        <f>'Region - CS Data'!H17</f>
        <v>3</v>
      </c>
      <c r="I19" s="6">
        <f>'Region - CS Data'!I17</f>
        <v>2</v>
      </c>
      <c r="J19" s="6">
        <f>'Region - CS Data'!J17</f>
        <v>1</v>
      </c>
      <c r="K19" s="6">
        <f>'Region - CS Data'!K17</f>
        <v>0</v>
      </c>
      <c r="L19" s="6">
        <f>'Region - CS Data'!L17</f>
        <v>4</v>
      </c>
      <c r="M19" s="6" t="str">
        <f>'Region - CS Data'!M17</f>
        <v>Partial</v>
      </c>
      <c r="N19" s="6">
        <f>'Region - CS Data'!N17</f>
        <v>3</v>
      </c>
      <c r="O19" s="6">
        <f>'Region - CS Data'!O17</f>
        <v>1</v>
      </c>
      <c r="P19" s="6">
        <v>4</v>
      </c>
      <c r="Q19" s="6">
        <v>3</v>
      </c>
      <c r="R19" s="6">
        <v>3</v>
      </c>
      <c r="S19" s="6" t="str">
        <f>'Region - CS Data'!P17</f>
        <v>In Progress</v>
      </c>
      <c r="T19" s="25"/>
    </row>
    <row r="20" spans="1:20" ht="15.6" x14ac:dyDescent="0.3">
      <c r="A20" s="6">
        <f>'Region - CS Data'!A18</f>
        <v>10</v>
      </c>
      <c r="B20" s="6" t="str">
        <f>'Region - CS Data'!B18</f>
        <v>Nanded</v>
      </c>
      <c r="C20" s="6" t="str">
        <f>'Region - CS Data'!C18</f>
        <v>Nanded</v>
      </c>
      <c r="D20" s="6" t="str">
        <f>'Region - CS Data'!D18</f>
        <v>Kandhar</v>
      </c>
      <c r="E20" s="6" t="str">
        <f>'Region - CS Data'!E18</f>
        <v>Kandhar</v>
      </c>
      <c r="F20" s="6" t="str">
        <f>'Region - CS Data'!F18</f>
        <v>7338000</v>
      </c>
      <c r="G20" s="6" t="str">
        <f>'Region - CS Data'!G18</f>
        <v>Osmamnagar Shirdhon Combined WSS</v>
      </c>
      <c r="H20" s="6">
        <f>'Region - CS Data'!H18</f>
        <v>4</v>
      </c>
      <c r="I20" s="6">
        <f>'Region - CS Data'!I18</f>
        <v>4</v>
      </c>
      <c r="J20" s="6">
        <f>'Region - CS Data'!J18</f>
        <v>0</v>
      </c>
      <c r="K20" s="6">
        <f>'Region - CS Data'!K18</f>
        <v>0</v>
      </c>
      <c r="L20" s="6">
        <f>'Region - CS Data'!L18</f>
        <v>7</v>
      </c>
      <c r="M20" s="6" t="str">
        <f>'Region - CS Data'!M18</f>
        <v>Functional</v>
      </c>
      <c r="N20" s="6">
        <f>'Region - CS Data'!N18</f>
        <v>0</v>
      </c>
      <c r="O20" s="6">
        <f>'Region - CS Data'!O18</f>
        <v>7</v>
      </c>
      <c r="P20" s="6">
        <v>6</v>
      </c>
      <c r="Q20" s="6">
        <v>0</v>
      </c>
      <c r="R20" s="6">
        <v>7</v>
      </c>
      <c r="S20" s="6" t="str">
        <f>'Region - CS Data'!P18</f>
        <v>In Progress</v>
      </c>
    </row>
    <row r="21" spans="1:20" ht="15.6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20" ht="15.6" x14ac:dyDescent="0.3">
      <c r="A22" s="11"/>
      <c r="B22" s="11"/>
      <c r="C22" s="11"/>
      <c r="D22" s="11"/>
      <c r="E22" s="11"/>
      <c r="F22" s="11"/>
      <c r="K22" s="11"/>
      <c r="L22" s="11"/>
      <c r="M22" s="11"/>
      <c r="N22" s="11"/>
      <c r="O22" s="11"/>
      <c r="P22" s="11"/>
      <c r="Q22" s="11"/>
      <c r="R22" s="11"/>
      <c r="S22" s="11"/>
    </row>
  </sheetData>
  <mergeCells count="11">
    <mergeCell ref="V15:X15"/>
    <mergeCell ref="V10:X10"/>
    <mergeCell ref="V11:X11"/>
    <mergeCell ref="V12:X12"/>
    <mergeCell ref="V13:X13"/>
    <mergeCell ref="V14:X14"/>
    <mergeCell ref="V9:X9"/>
    <mergeCell ref="A2:S2"/>
    <mergeCell ref="A5:S5"/>
    <mergeCell ref="U7:X7"/>
    <mergeCell ref="V8:X8"/>
  </mergeCells>
  <conditionalFormatting sqref="A11:O20">
    <cfRule type="containsText" dxfId="119" priority="15" operator="containsText" text="Connected">
      <formula>NOT(ISERROR(SEARCH("Connected",A11)))</formula>
    </cfRule>
    <cfRule type="containsText" dxfId="118" priority="16" operator="containsText" text="Fully Completed">
      <formula>NOT(ISERROR(SEARCH("Fully Completed",A11)))</formula>
    </cfRule>
    <cfRule type="containsText" dxfId="117" priority="17" operator="containsText" text="In Progress">
      <formula>NOT(ISERROR(SEARCH("In Progress",A11)))</formula>
    </cfRule>
    <cfRule type="containsText" dxfId="116" priority="18" operator="containsText" text="Online">
      <formula>NOT(ISERROR(SEARCH("Online",A11)))</formula>
    </cfRule>
  </conditionalFormatting>
  <conditionalFormatting sqref="H10">
    <cfRule type="containsText" dxfId="115" priority="35" operator="containsText" text="Functional">
      <formula>NOT(ISERROR(SEARCH("Functional",H10)))</formula>
    </cfRule>
    <cfRule type="containsText" dxfId="114" priority="36" operator="containsText" text="Partial">
      <formula>NOT(ISERROR(SEARCH("Partial",H10)))</formula>
    </cfRule>
  </conditionalFormatting>
  <conditionalFormatting sqref="L8:M8">
    <cfRule type="containsText" dxfId="113" priority="24" operator="containsText" text="Connected">
      <formula>NOT(ISERROR(SEARCH("Connected",L8)))</formula>
    </cfRule>
    <cfRule type="containsText" dxfId="112" priority="25" operator="containsText" text="Fully Completed">
      <formula>NOT(ISERROR(SEARCH("Fully Completed",L8)))</formula>
    </cfRule>
    <cfRule type="containsText" dxfId="111" priority="26" operator="containsText" text="In Progress">
      <formula>NOT(ISERROR(SEARCH("In Progress",L8)))</formula>
    </cfRule>
    <cfRule type="containsText" dxfId="110" priority="27" operator="containsText" text="Online">
      <formula>NOT(ISERROR(SEARCH("Online",L8)))</formula>
    </cfRule>
  </conditionalFormatting>
  <conditionalFormatting sqref="M11:M20">
    <cfRule type="containsText" dxfId="109" priority="14" operator="containsText" text="Functional">
      <formula>NOT(ISERROR(SEARCH("Functional",M11)))</formula>
    </cfRule>
  </conditionalFormatting>
  <conditionalFormatting sqref="M18:M20">
    <cfRule type="containsText" dxfId="108" priority="19" operator="containsText" text="Functional">
      <formula>NOT(ISERROR(SEARCH("Functional",M18)))</formula>
    </cfRule>
    <cfRule type="containsText" dxfId="107" priority="20" operator="containsText" text="Connected">
      <formula>NOT(ISERROR(SEARCH("Connected",M18)))</formula>
    </cfRule>
    <cfRule type="containsText" dxfId="106" priority="21" operator="containsText" text="Fully Completed">
      <formula>NOT(ISERROR(SEARCH("Fully Completed",M18)))</formula>
    </cfRule>
    <cfRule type="containsText" dxfId="105" priority="22" operator="containsText" text="In Progress">
      <formula>NOT(ISERROR(SEARCH("In Progress",M18)))</formula>
    </cfRule>
    <cfRule type="containsText" dxfId="104" priority="23" operator="containsText" text="Online">
      <formula>NOT(ISERROR(SEARCH("Online",M18)))</formula>
    </cfRule>
  </conditionalFormatting>
  <conditionalFormatting sqref="P11:S20">
    <cfRule type="containsText" dxfId="103" priority="1" operator="containsText" text="Connected">
      <formula>NOT(ISERROR(SEARCH("Connected",P11)))</formula>
    </cfRule>
    <cfRule type="containsText" dxfId="102" priority="2" operator="containsText" text="Fully Completed">
      <formula>NOT(ISERROR(SEARCH("Fully Completed",P11)))</formula>
    </cfRule>
    <cfRule type="containsText" dxfId="101" priority="3" operator="containsText" text="In Progress">
      <formula>NOT(ISERROR(SEARCH("In Progress",P11)))</formula>
    </cfRule>
    <cfRule type="containsText" dxfId="100" priority="4" operator="containsText" text="Online">
      <formula>NOT(ISERROR(SEARCH("Online",P11)))</formula>
    </cfRule>
  </conditionalFormatting>
  <conditionalFormatting sqref="U7:U15">
    <cfRule type="containsText" dxfId="99" priority="32" operator="containsText" text="Fully Completed">
      <formula>NOT(ISERROR(SEARCH("Fully Completed",U7)))</formula>
    </cfRule>
    <cfRule type="containsText" dxfId="98" priority="33" operator="containsText" text="In Progress">
      <formula>NOT(ISERROR(SEARCH("In Progress",U7)))</formula>
    </cfRule>
    <cfRule type="containsText" dxfId="97" priority="34" operator="containsText" text="Online">
      <formula>NOT(ISERROR(SEARCH("Online",U7)))</formula>
    </cfRule>
  </conditionalFormatting>
  <conditionalFormatting sqref="U11:XFD19 T20:XFD20 A21:XFD21 A22:F1048576 K22:XFD1048576 G31:J1048576">
    <cfRule type="containsText" dxfId="96" priority="37" operator="containsText" text="Connected">
      <formula>NOT(ISERROR(SEARCH("Connected",A11)))</formula>
    </cfRule>
    <cfRule type="containsText" dxfId="95" priority="38" operator="containsText" text="Fully Completed">
      <formula>NOT(ISERROR(SEARCH("Fully Completed",A11)))</formula>
    </cfRule>
    <cfRule type="containsText" dxfId="94" priority="39" operator="containsText" text="In Progress">
      <formula>NOT(ISERROR(SEARCH("In Progress",A11)))</formula>
    </cfRule>
    <cfRule type="containsText" dxfId="93" priority="40" operator="containsText" text="Online">
      <formula>NOT(ISERROR(SEARCH("Online",A11)))</formula>
    </cfRule>
  </conditionalFormatting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02F5-13C3-4936-BA98-60EC6D7A0FBE}">
  <dimension ref="A1:ALE22"/>
  <sheetViews>
    <sheetView topLeftCell="A3" zoomScale="85" zoomScaleNormal="68" workbookViewId="0">
      <selection activeCell="P10" sqref="P10:R10"/>
    </sheetView>
  </sheetViews>
  <sheetFormatPr defaultRowHeight="14.4" x14ac:dyDescent="0.3"/>
  <cols>
    <col min="1" max="2" width="6.88671875" bestFit="1" customWidth="1"/>
    <col min="3" max="3" width="8.5546875" bestFit="1" customWidth="1"/>
    <col min="4" max="4" width="12.5546875" bestFit="1" customWidth="1"/>
    <col min="5" max="6" width="10.5546875" bestFit="1" customWidth="1"/>
    <col min="7" max="7" width="28.88671875" bestFit="1" customWidth="1"/>
    <col min="8" max="8" width="23.109375" bestFit="1" customWidth="1"/>
    <col min="9" max="9" width="19.5546875" bestFit="1" customWidth="1"/>
    <col min="10" max="10" width="31.109375" bestFit="1" customWidth="1"/>
    <col min="11" max="11" width="12.5546875" bestFit="1" customWidth="1"/>
    <col min="12" max="12" width="20.109375" bestFit="1" customWidth="1"/>
    <col min="13" max="13" width="25.5546875" bestFit="1" customWidth="1"/>
    <col min="14" max="14" width="24.5546875" bestFit="1" customWidth="1"/>
    <col min="15" max="15" width="26.44140625" bestFit="1" customWidth="1"/>
    <col min="16" max="16" width="23.5546875" bestFit="1" customWidth="1"/>
    <col min="17" max="18" width="12.5546875" customWidth="1"/>
    <col min="19" max="19" width="31.44140625" bestFit="1" customWidth="1"/>
    <col min="21" max="21" width="28.88671875" bestFit="1" customWidth="1"/>
    <col min="993" max="993" width="162.44140625" bestFit="1" customWidth="1"/>
  </cols>
  <sheetData>
    <row r="1" spans="1:993" x14ac:dyDescent="0.3">
      <c r="B1" s="1"/>
      <c r="C1" s="2"/>
      <c r="D1" s="5"/>
      <c r="ALE1" s="4" t="s">
        <v>0</v>
      </c>
    </row>
    <row r="2" spans="1:993" ht="22.8" x14ac:dyDescent="0.3">
      <c r="A2" s="37" t="s">
        <v>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</row>
    <row r="3" spans="1:993" ht="22.8" x14ac:dyDescent="0.3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5" spans="1:993" ht="23.4" x14ac:dyDescent="0.3">
      <c r="A5" s="38" t="s">
        <v>34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</row>
    <row r="6" spans="1:993" x14ac:dyDescent="0.3">
      <c r="A6" s="3"/>
    </row>
    <row r="7" spans="1:993" ht="18" x14ac:dyDescent="0.3">
      <c r="A7" s="3"/>
      <c r="G7" s="12" t="s">
        <v>102</v>
      </c>
      <c r="H7" s="12" t="s">
        <v>58</v>
      </c>
      <c r="I7" s="12" t="s">
        <v>59</v>
      </c>
      <c r="J7" s="15" t="s">
        <v>60</v>
      </c>
      <c r="K7" s="15" t="s">
        <v>36</v>
      </c>
      <c r="L7" s="15" t="s">
        <v>113</v>
      </c>
      <c r="M7" s="15" t="s">
        <v>114</v>
      </c>
      <c r="U7" s="34" t="s">
        <v>37</v>
      </c>
      <c r="V7" s="35"/>
      <c r="W7" s="35"/>
      <c r="X7" s="36"/>
    </row>
    <row r="8" spans="1:993" ht="15.6" x14ac:dyDescent="0.3">
      <c r="A8" s="3"/>
      <c r="G8" s="14">
        <f>COUNTIF('Region - Pune Data'!G9:G100,"*")</f>
        <v>9</v>
      </c>
      <c r="H8" s="14">
        <f>COUNTIF('Region - Pune Data'!M:M,"Functional")</f>
        <v>9</v>
      </c>
      <c r="I8" s="14">
        <f>COUNTIF('Region - Pune Data'!M:M,"Partial")</f>
        <v>0</v>
      </c>
      <c r="J8" s="14">
        <f>COUNTIF('Region - Pune Data'!P:P,"Completed")</f>
        <v>0</v>
      </c>
      <c r="K8" s="14">
        <f>SUM('Region - Pune Data'!L:L)</f>
        <v>97</v>
      </c>
      <c r="L8" s="6">
        <f>SUM('Region - Pune Data'!N:N)</f>
        <v>34</v>
      </c>
      <c r="M8" s="6">
        <f>SUM('Region - Pune Data'!O:O)</f>
        <v>63</v>
      </c>
      <c r="U8" s="19" t="s">
        <v>61</v>
      </c>
      <c r="V8" s="28" t="s">
        <v>38</v>
      </c>
      <c r="W8" s="29"/>
      <c r="X8" s="30"/>
    </row>
    <row r="9" spans="1:993" ht="15.6" customHeight="1" x14ac:dyDescent="0.3">
      <c r="C9" s="21">
        <v>0</v>
      </c>
      <c r="U9" s="19" t="s">
        <v>62</v>
      </c>
      <c r="V9" s="28" t="s">
        <v>66</v>
      </c>
      <c r="W9" s="29"/>
      <c r="X9" s="30"/>
    </row>
    <row r="10" spans="1:993" ht="15.6" x14ac:dyDescent="0.3">
      <c r="A10" s="15" t="s">
        <v>7</v>
      </c>
      <c r="B10" s="15" t="s">
        <v>1</v>
      </c>
      <c r="C10" s="15" t="s">
        <v>2</v>
      </c>
      <c r="D10" s="15" t="s">
        <v>3</v>
      </c>
      <c r="E10" s="15" t="s">
        <v>4</v>
      </c>
      <c r="F10" s="15" t="s">
        <v>5</v>
      </c>
      <c r="G10" s="15" t="s">
        <v>6</v>
      </c>
      <c r="H10" s="15" t="s">
        <v>18</v>
      </c>
      <c r="I10" s="15" t="s">
        <v>61</v>
      </c>
      <c r="J10" s="26" t="s">
        <v>62</v>
      </c>
      <c r="K10" s="15" t="s">
        <v>63</v>
      </c>
      <c r="L10" s="15" t="s">
        <v>36</v>
      </c>
      <c r="M10" s="15" t="s">
        <v>64</v>
      </c>
      <c r="N10" s="15" t="s">
        <v>72</v>
      </c>
      <c r="O10" s="15" t="s">
        <v>114</v>
      </c>
      <c r="P10" s="15" t="s">
        <v>340</v>
      </c>
      <c r="Q10" s="15" t="s">
        <v>341</v>
      </c>
      <c r="R10" s="15" t="s">
        <v>342</v>
      </c>
      <c r="S10" s="15" t="s">
        <v>65</v>
      </c>
      <c r="T10" s="25"/>
      <c r="U10" s="19" t="s">
        <v>63</v>
      </c>
      <c r="V10" s="28" t="s">
        <v>39</v>
      </c>
      <c r="W10" s="29"/>
      <c r="X10" s="30"/>
    </row>
    <row r="11" spans="1:993" ht="15.6" x14ac:dyDescent="0.3">
      <c r="A11" s="6">
        <f>'Region - Pune Data'!A9</f>
        <v>1</v>
      </c>
      <c r="B11" s="6" t="str">
        <f>'Region - Pune Data'!B9</f>
        <v>Pune</v>
      </c>
      <c r="C11" s="6" t="str">
        <f>'Region - Pune Data'!C9</f>
        <v>Pune 2</v>
      </c>
      <c r="D11" s="6" t="str">
        <f>'Region - Pune Data'!D9</f>
        <v>Pune 2</v>
      </c>
      <c r="E11" s="6" t="str">
        <f>'Region - Pune Data'!E9</f>
        <v>Velhe</v>
      </c>
      <c r="F11" s="6" t="str">
        <f>'Region - Pune Data'!F9</f>
        <v>20027541</v>
      </c>
      <c r="G11" s="6" t="str">
        <f>'Region - Pune Data'!G9</f>
        <v>Wangani RRWSS</v>
      </c>
      <c r="H11" s="6">
        <f>'Region - Pune Data'!H9</f>
        <v>4</v>
      </c>
      <c r="I11" s="6">
        <f>'Region - Pune Data'!I9</f>
        <v>4</v>
      </c>
      <c r="J11" s="6">
        <f>'Region - Pune Data'!J9</f>
        <v>0</v>
      </c>
      <c r="K11" s="6">
        <f>'Region - Pune Data'!K9</f>
        <v>0</v>
      </c>
      <c r="L11" s="6">
        <f>'Region - Pune Data'!L9</f>
        <v>6</v>
      </c>
      <c r="M11" s="6" t="str">
        <f>'Region - Pune Data'!M9</f>
        <v>Functional</v>
      </c>
      <c r="N11" s="6">
        <f>'Region - Pune Data'!N9</f>
        <v>0</v>
      </c>
      <c r="O11" s="6">
        <f>'Region - Pune Data'!O9</f>
        <v>6</v>
      </c>
      <c r="P11" s="6">
        <v>6</v>
      </c>
      <c r="Q11" s="6">
        <v>0</v>
      </c>
      <c r="R11" s="6">
        <v>4</v>
      </c>
      <c r="S11" s="6" t="str">
        <f>'Region - Pune Data'!P9</f>
        <v>In Progress</v>
      </c>
      <c r="T11" s="25"/>
      <c r="U11" s="19" t="s">
        <v>67</v>
      </c>
      <c r="V11" s="28" t="s">
        <v>69</v>
      </c>
      <c r="W11" s="29"/>
      <c r="X11" s="30"/>
    </row>
    <row r="12" spans="1:993" ht="15.6" x14ac:dyDescent="0.3">
      <c r="A12" s="6">
        <f>'Region - Pune Data'!A10</f>
        <v>2</v>
      </c>
      <c r="B12" s="6" t="str">
        <f>'Region - Pune Data'!B10</f>
        <v>Pune</v>
      </c>
      <c r="C12" s="6" t="str">
        <f>'Region - Pune Data'!C10</f>
        <v>Satara</v>
      </c>
      <c r="D12" s="6" t="str">
        <f>'Region - Pune Data'!D10</f>
        <v>Phaltan</v>
      </c>
      <c r="E12" s="6" t="str">
        <f>'Region - Pune Data'!E10</f>
        <v>Phaltan</v>
      </c>
      <c r="F12" s="6" t="str">
        <f>'Region - Pune Data'!F10</f>
        <v>20027892</v>
      </c>
      <c r="G12" s="6" t="str">
        <f>'Region - Pune Data'!G10</f>
        <v>RR Girvi WSS</v>
      </c>
      <c r="H12" s="6">
        <f>'Region - Pune Data'!H10</f>
        <v>5</v>
      </c>
      <c r="I12" s="6">
        <f>'Region - Pune Data'!I10</f>
        <v>5</v>
      </c>
      <c r="J12" s="6">
        <f>'Region - Pune Data'!J10</f>
        <v>0</v>
      </c>
      <c r="K12" s="6">
        <f>'Region - Pune Data'!K10</f>
        <v>0</v>
      </c>
      <c r="L12" s="6">
        <f>'Region - Pune Data'!L10</f>
        <v>5</v>
      </c>
      <c r="M12" s="6" t="str">
        <f>'Region - Pune Data'!M10</f>
        <v>Functional</v>
      </c>
      <c r="N12" s="6">
        <f>'Region - Pune Data'!N10</f>
        <v>2</v>
      </c>
      <c r="O12" s="6">
        <f>'Region - Pune Data'!O10</f>
        <v>3</v>
      </c>
      <c r="P12" s="6">
        <v>5</v>
      </c>
      <c r="Q12" s="6">
        <v>2</v>
      </c>
      <c r="R12" s="6">
        <v>5</v>
      </c>
      <c r="S12" s="6" t="str">
        <f>'Region - Pune Data'!P10</f>
        <v>In Progress</v>
      </c>
      <c r="T12" s="25"/>
      <c r="U12" s="19" t="s">
        <v>68</v>
      </c>
      <c r="V12" s="28" t="s">
        <v>70</v>
      </c>
      <c r="W12" s="29"/>
      <c r="X12" s="30"/>
    </row>
    <row r="13" spans="1:993" ht="15.6" x14ac:dyDescent="0.3">
      <c r="A13" s="6">
        <f>'Region - Pune Data'!A11</f>
        <v>3</v>
      </c>
      <c r="B13" s="6" t="str">
        <f>'Region - Pune Data'!B11</f>
        <v>Pune</v>
      </c>
      <c r="C13" s="6" t="str">
        <f>'Region - Pune Data'!C11</f>
        <v>Pune 1</v>
      </c>
      <c r="D13" s="6" t="str">
        <f>'Region - Pune Data'!D11</f>
        <v>Baramati</v>
      </c>
      <c r="E13" s="6" t="str">
        <f>'Region - Pune Data'!E11</f>
        <v>Ambegaon</v>
      </c>
      <c r="F13" s="6" t="str">
        <f>'Region - Pune Data'!F11</f>
        <v>20017250</v>
      </c>
      <c r="G13" s="6" t="str">
        <f>'Region - Pune Data'!G11</f>
        <v>LONI BHAPKAR RRWSS</v>
      </c>
      <c r="H13" s="6">
        <f>'Region - Pune Data'!H11</f>
        <v>8</v>
      </c>
      <c r="I13" s="6">
        <f>'Region - Pune Data'!I11</f>
        <v>8</v>
      </c>
      <c r="J13" s="6">
        <f>'Region - Pune Data'!J11</f>
        <v>0</v>
      </c>
      <c r="K13" s="6">
        <f>'Region - Pune Data'!K11</f>
        <v>0</v>
      </c>
      <c r="L13" s="6">
        <f>'Region - Pune Data'!L11</f>
        <v>20</v>
      </c>
      <c r="M13" s="6" t="str">
        <f>'Region - Pune Data'!M11</f>
        <v>Functional</v>
      </c>
      <c r="N13" s="6">
        <f>'Region - Pune Data'!N11</f>
        <v>9</v>
      </c>
      <c r="O13" s="6">
        <f>'Region - Pune Data'!O11</f>
        <v>11</v>
      </c>
      <c r="P13" s="6">
        <v>20</v>
      </c>
      <c r="Q13" s="6">
        <v>16</v>
      </c>
      <c r="R13" s="6">
        <v>12</v>
      </c>
      <c r="S13" s="6" t="str">
        <f>'Region - Pune Data'!P11</f>
        <v>In Progress</v>
      </c>
      <c r="T13" s="25"/>
      <c r="U13" s="19" t="s">
        <v>72</v>
      </c>
      <c r="V13" s="28" t="s">
        <v>71</v>
      </c>
      <c r="W13" s="29"/>
      <c r="X13" s="30"/>
    </row>
    <row r="14" spans="1:993" ht="15.6" x14ac:dyDescent="0.3">
      <c r="A14" s="6">
        <f>'Region - Pune Data'!A12</f>
        <v>4</v>
      </c>
      <c r="B14" s="6" t="str">
        <f>'Region - Pune Data'!B12</f>
        <v>Pune</v>
      </c>
      <c r="C14" s="6" t="str">
        <f>'Region - Pune Data'!C12</f>
        <v>MJP Works Division No. 2 , Pune</v>
      </c>
      <c r="D14" s="6" t="str">
        <f>'Region - Pune Data'!D12</f>
        <v>Pune</v>
      </c>
      <c r="E14" s="6" t="str">
        <f>'Region - Pune Data'!E12</f>
        <v>Mulshi</v>
      </c>
      <c r="F14" s="6" t="str">
        <f>'Region - Pune Data'!F12</f>
        <v>20022133</v>
      </c>
      <c r="G14" s="6" t="str">
        <f>'Region - Pune Data'!G12</f>
        <v>Peth RR</v>
      </c>
      <c r="H14" s="6">
        <f>'Region - Pune Data'!H12</f>
        <v>3</v>
      </c>
      <c r="I14" s="6">
        <f>'Region - Pune Data'!I12</f>
        <v>3</v>
      </c>
      <c r="J14" s="6">
        <f>'Region - Pune Data'!J12</f>
        <v>0</v>
      </c>
      <c r="K14" s="6">
        <f>'Region - Pune Data'!K12</f>
        <v>0</v>
      </c>
      <c r="L14" s="6">
        <f>'Region - Pune Data'!L12</f>
        <v>11</v>
      </c>
      <c r="M14" s="6" t="str">
        <f>'Region - Pune Data'!M12</f>
        <v>Functional</v>
      </c>
      <c r="N14" s="6">
        <f>'Region - Pune Data'!N12</f>
        <v>0</v>
      </c>
      <c r="O14" s="6">
        <f>'Region - Pune Data'!O12</f>
        <v>11</v>
      </c>
      <c r="P14" s="6">
        <v>10</v>
      </c>
      <c r="Q14" s="6">
        <v>0</v>
      </c>
      <c r="R14" s="6">
        <v>6</v>
      </c>
      <c r="S14" s="6" t="str">
        <f>'Region - Pune Data'!P12</f>
        <v>In Progress</v>
      </c>
      <c r="T14" s="25"/>
      <c r="U14" s="20" t="s">
        <v>40</v>
      </c>
      <c r="V14" s="28" t="s">
        <v>43</v>
      </c>
      <c r="W14" s="29"/>
      <c r="X14" s="30"/>
    </row>
    <row r="15" spans="1:993" ht="15.6" x14ac:dyDescent="0.3">
      <c r="A15" s="6">
        <f>'Region - Pune Data'!A13</f>
        <v>5</v>
      </c>
      <c r="B15" s="6" t="str">
        <f>'Region - Pune Data'!B13</f>
        <v>Pune</v>
      </c>
      <c r="C15" s="6" t="str">
        <f>'Region - Pune Data'!C13</f>
        <v>Pune 2</v>
      </c>
      <c r="D15" s="6" t="str">
        <f>'Region - Pune Data'!D13</f>
        <v>Maval</v>
      </c>
      <c r="E15" s="6" t="str">
        <f>'Region - Pune Data'!E13</f>
        <v>Daund</v>
      </c>
      <c r="F15" s="6" t="str">
        <f>'Region - Pune Data'!F13</f>
        <v>20013367</v>
      </c>
      <c r="G15" s="6" t="str">
        <f>'Region - Pune Data'!G13</f>
        <v>Done Adhale RR</v>
      </c>
      <c r="H15" s="6">
        <f>'Region - Pune Data'!H13</f>
        <v>4</v>
      </c>
      <c r="I15" s="6">
        <f>'Region - Pune Data'!I13</f>
        <v>4</v>
      </c>
      <c r="J15" s="6">
        <f>'Region - Pune Data'!J13</f>
        <v>0</v>
      </c>
      <c r="K15" s="6">
        <f>'Region - Pune Data'!K13</f>
        <v>0</v>
      </c>
      <c r="L15" s="6">
        <f>'Region - Pune Data'!L13</f>
        <v>7</v>
      </c>
      <c r="M15" s="6" t="str">
        <f>'Region - Pune Data'!M13</f>
        <v>Functional</v>
      </c>
      <c r="N15" s="6">
        <f>'Region - Pune Data'!N13</f>
        <v>3</v>
      </c>
      <c r="O15" s="6">
        <f>'Region - Pune Data'!O13</f>
        <v>4</v>
      </c>
      <c r="P15" s="6">
        <v>7</v>
      </c>
      <c r="Q15" s="6">
        <v>3</v>
      </c>
      <c r="R15" s="6">
        <v>5</v>
      </c>
      <c r="S15" s="6" t="str">
        <f>'Region - Pune Data'!P13</f>
        <v>In Progress</v>
      </c>
      <c r="T15" s="25"/>
      <c r="U15" s="17" t="s">
        <v>41</v>
      </c>
      <c r="V15" s="28" t="s">
        <v>42</v>
      </c>
      <c r="W15" s="29"/>
      <c r="X15" s="30"/>
    </row>
    <row r="16" spans="1:993" ht="15.6" x14ac:dyDescent="0.3">
      <c r="A16" s="6">
        <f>'Region - Pune Data'!A14</f>
        <v>6</v>
      </c>
      <c r="B16" s="6" t="str">
        <f>'Region - Pune Data'!B14</f>
        <v> Sangli</v>
      </c>
      <c r="C16" s="6" t="str">
        <f>'Region - Pune Data'!C14</f>
        <v>Solapur</v>
      </c>
      <c r="D16" s="6" t="str">
        <f>'Region - Pune Data'!D14</f>
        <v>Solapur</v>
      </c>
      <c r="E16" s="6" t="str">
        <f>'Region - Pune Data'!E14</f>
        <v>Sangola</v>
      </c>
      <c r="F16" s="6" t="str">
        <f>'Region - Pune Data'!F14</f>
        <v>20027396</v>
      </c>
      <c r="G16" s="6" t="str">
        <f>'Region - Pune Data'!G14</f>
        <v>Alegaon shirbhavi 82 Village</v>
      </c>
      <c r="H16" s="6">
        <f>'Region - Pune Data'!H14</f>
        <v>17</v>
      </c>
      <c r="I16" s="6">
        <f>'Region - Pune Data'!I14</f>
        <v>17</v>
      </c>
      <c r="J16" s="6">
        <f>'Region - Pune Data'!J14</f>
        <v>0</v>
      </c>
      <c r="K16" s="6">
        <f>'Region - Pune Data'!K14</f>
        <v>0</v>
      </c>
      <c r="L16" s="6">
        <f>'Region - Pune Data'!L14</f>
        <v>22</v>
      </c>
      <c r="M16" s="6" t="str">
        <f>'Region - Pune Data'!M14</f>
        <v>Functional</v>
      </c>
      <c r="N16" s="6">
        <f>'Region - Pune Data'!N14</f>
        <v>13</v>
      </c>
      <c r="O16" s="6">
        <f>'Region - Pune Data'!O14</f>
        <v>9</v>
      </c>
      <c r="P16" s="6">
        <v>22</v>
      </c>
      <c r="Q16" s="6">
        <v>18</v>
      </c>
      <c r="R16" s="6">
        <v>16</v>
      </c>
      <c r="S16" s="6" t="str">
        <f>'Region - Pune Data'!P14</f>
        <v>In Progress</v>
      </c>
      <c r="T16" s="25"/>
    </row>
    <row r="17" spans="1:20" ht="15.6" x14ac:dyDescent="0.3">
      <c r="A17" s="6">
        <f>'Region - Pune Data'!A15</f>
        <v>7</v>
      </c>
      <c r="B17" s="6" t="str">
        <f>'Region - Pune Data'!B15</f>
        <v>Sangli</v>
      </c>
      <c r="C17" s="6" t="str">
        <f>'Region - Pune Data'!C15</f>
        <v>Sangli</v>
      </c>
      <c r="D17" s="6" t="str">
        <f>'Region - Pune Data'!D15</f>
        <v>Islampur</v>
      </c>
      <c r="E17" s="6" t="str">
        <f>'Region - Pune Data'!E15</f>
        <v>Valva</v>
      </c>
      <c r="F17" s="6" t="str">
        <f>'Region - Pune Data'!F15</f>
        <v>7940233</v>
      </c>
      <c r="G17" s="6" t="str">
        <f>'Region - Pune Data'!G15</f>
        <v>Peth &amp; two Villages</v>
      </c>
      <c r="H17" s="6">
        <f>'Region - Pune Data'!H15</f>
        <v>3</v>
      </c>
      <c r="I17" s="6">
        <f>'Region - Pune Data'!I15</f>
        <v>3</v>
      </c>
      <c r="J17" s="6">
        <f>'Region - Pune Data'!J15</f>
        <v>0</v>
      </c>
      <c r="K17" s="6">
        <f>'Region - Pune Data'!K15</f>
        <v>0</v>
      </c>
      <c r="L17" s="6">
        <f>'Region - Pune Data'!L15</f>
        <v>5</v>
      </c>
      <c r="M17" s="6" t="str">
        <f>'Region - Pune Data'!M15</f>
        <v>Functional</v>
      </c>
      <c r="N17" s="6">
        <f>'Region - Pune Data'!N15</f>
        <v>0</v>
      </c>
      <c r="O17" s="6">
        <f>'Region - Pune Data'!O15</f>
        <v>5</v>
      </c>
      <c r="P17" s="6">
        <v>4</v>
      </c>
      <c r="Q17" s="6">
        <v>0</v>
      </c>
      <c r="R17" s="6">
        <v>5</v>
      </c>
      <c r="S17" s="6" t="str">
        <f>'Region - Pune Data'!P15</f>
        <v>In Progress</v>
      </c>
      <c r="T17" s="25"/>
    </row>
    <row r="18" spans="1:20" ht="15.6" x14ac:dyDescent="0.3">
      <c r="A18" s="6">
        <f>'Region - Pune Data'!A16</f>
        <v>8</v>
      </c>
      <c r="B18" s="6" t="str">
        <f>'Region - Pune Data'!B16</f>
        <v>Pune</v>
      </c>
      <c r="C18" s="6" t="str">
        <f>'Region - Pune Data'!C16</f>
        <v>Pune 1</v>
      </c>
      <c r="D18" s="6" t="str">
        <f>'Region - Pune Data'!D16</f>
        <v>Baramati</v>
      </c>
      <c r="E18" s="6" t="str">
        <f>'Region - Pune Data'!E16</f>
        <v>Ambegaon</v>
      </c>
      <c r="F18" s="6" t="str">
        <f>'Region - Pune Data'!F16</f>
        <v>7942125</v>
      </c>
      <c r="G18" s="6" t="str">
        <f>'Region - Pune Data'!G16</f>
        <v>MURTI &amp; 7 VILLAGES RRWSS</v>
      </c>
      <c r="H18" s="6">
        <f>'Region - Pune Data'!H16</f>
        <v>7</v>
      </c>
      <c r="I18" s="6">
        <f>'Region - Pune Data'!I16</f>
        <v>7</v>
      </c>
      <c r="J18" s="6">
        <f>'Region - Pune Data'!J16</f>
        <v>0</v>
      </c>
      <c r="K18" s="6">
        <f>'Region - Pune Data'!K16</f>
        <v>0</v>
      </c>
      <c r="L18" s="6">
        <f>'Region - Pune Data'!L16</f>
        <v>13</v>
      </c>
      <c r="M18" s="6" t="str">
        <f>'Region - Pune Data'!M16</f>
        <v>Functional</v>
      </c>
      <c r="N18" s="6">
        <f>'Region - Pune Data'!N16</f>
        <v>4</v>
      </c>
      <c r="O18" s="6">
        <f>'Region - Pune Data'!O16</f>
        <v>9</v>
      </c>
      <c r="P18" s="6">
        <v>13</v>
      </c>
      <c r="Q18" s="6">
        <v>8</v>
      </c>
      <c r="R18" s="6">
        <v>5</v>
      </c>
      <c r="S18" s="6" t="str">
        <f>'Region - Pune Data'!P16</f>
        <v>In Progress</v>
      </c>
    </row>
    <row r="19" spans="1:20" ht="15.6" x14ac:dyDescent="0.3">
      <c r="A19" s="6">
        <f>'Region - Pune Data'!A17</f>
        <v>9</v>
      </c>
      <c r="B19" s="6" t="str">
        <f>'Region - Pune Data'!B17</f>
        <v>Pune</v>
      </c>
      <c r="C19" s="6" t="str">
        <f>'Region - Pune Data'!C17</f>
        <v>Pune 2</v>
      </c>
      <c r="D19" s="6" t="str">
        <f>'Region - Pune Data'!D17</f>
        <v>Baramati</v>
      </c>
      <c r="E19" s="6" t="str">
        <f>'Region - Pune Data'!E17</f>
        <v>Ambegaon</v>
      </c>
      <c r="F19" s="6" t="str">
        <f>'Region - Pune Data'!F17</f>
        <v>20018548</v>
      </c>
      <c r="G19" s="6" t="str">
        <f>'Region - Pune Data'!G17</f>
        <v>HOL SASTEWADI</v>
      </c>
      <c r="H19" s="6">
        <f>'Region - Pune Data'!H17</f>
        <v>2</v>
      </c>
      <c r="I19" s="6">
        <f>'Region - Pune Data'!I17</f>
        <v>2</v>
      </c>
      <c r="J19" s="6">
        <f>'Region - Pune Data'!J17</f>
        <v>0</v>
      </c>
      <c r="K19" s="6">
        <f>'Region - Pune Data'!K17</f>
        <v>0</v>
      </c>
      <c r="L19" s="6">
        <f>'Region - Pune Data'!L17</f>
        <v>8</v>
      </c>
      <c r="M19" s="6" t="str">
        <f>'Region - Pune Data'!M17</f>
        <v>Functional</v>
      </c>
      <c r="N19" s="6">
        <f>'Region - Pune Data'!N17</f>
        <v>3</v>
      </c>
      <c r="O19" s="6">
        <f>'Region - Pune Data'!O17</f>
        <v>5</v>
      </c>
      <c r="P19" s="6">
        <v>8</v>
      </c>
      <c r="Q19" s="6">
        <v>3</v>
      </c>
      <c r="R19" s="6">
        <v>7</v>
      </c>
      <c r="S19" s="6" t="str">
        <f>'Region - Pune Data'!P17</f>
        <v>In Progress</v>
      </c>
    </row>
    <row r="20" spans="1:20" ht="15.6" x14ac:dyDescent="0.3">
      <c r="A20" s="11"/>
      <c r="B20" s="11"/>
      <c r="C20" s="11"/>
      <c r="D20" s="11"/>
      <c r="E20" s="11"/>
      <c r="F20" s="11"/>
      <c r="G20" s="11"/>
      <c r="H20" s="11"/>
      <c r="I20" s="11"/>
      <c r="M20" s="11"/>
    </row>
    <row r="21" spans="1:20" ht="15.6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N21" s="11"/>
      <c r="O21" s="11"/>
      <c r="P21" s="11"/>
      <c r="Q21" s="11"/>
      <c r="R21" s="11"/>
      <c r="S21" s="11"/>
    </row>
    <row r="22" spans="1:20" ht="15.6" x14ac:dyDescent="0.3">
      <c r="A22" s="11"/>
      <c r="B22" s="11"/>
      <c r="C22" s="11"/>
      <c r="D22" s="11"/>
      <c r="E22" s="11"/>
      <c r="F22" s="11"/>
      <c r="K22" s="11"/>
      <c r="L22" s="11"/>
      <c r="N22" s="11"/>
      <c r="O22" s="11"/>
      <c r="P22" s="11"/>
      <c r="Q22" s="11"/>
      <c r="R22" s="11"/>
      <c r="S22" s="11"/>
    </row>
  </sheetData>
  <mergeCells count="11">
    <mergeCell ref="V15:X15"/>
    <mergeCell ref="A2:S2"/>
    <mergeCell ref="A5:S5"/>
    <mergeCell ref="U7:X7"/>
    <mergeCell ref="V8:X8"/>
    <mergeCell ref="V9:X9"/>
    <mergeCell ref="V10:X10"/>
    <mergeCell ref="V11:X11"/>
    <mergeCell ref="V12:X12"/>
    <mergeCell ref="V13:X13"/>
    <mergeCell ref="V14:X14"/>
  </mergeCells>
  <conditionalFormatting sqref="H10">
    <cfRule type="containsText" dxfId="92" priority="17" operator="containsText" text="Functional">
      <formula>NOT(ISERROR(SEARCH("Functional",H10)))</formula>
    </cfRule>
    <cfRule type="containsText" dxfId="91" priority="18" operator="containsText" text="Partial">
      <formula>NOT(ISERROR(SEARCH("Partial",H10)))</formula>
    </cfRule>
  </conditionalFormatting>
  <conditionalFormatting sqref="L8:M8">
    <cfRule type="containsText" dxfId="90" priority="10" operator="containsText" text="Connected">
      <formula>NOT(ISERROR(SEARCH("Connected",L8)))</formula>
    </cfRule>
    <cfRule type="containsText" dxfId="89" priority="11" operator="containsText" text="Fully Completed">
      <formula>NOT(ISERROR(SEARCH("Fully Completed",L8)))</formula>
    </cfRule>
    <cfRule type="containsText" dxfId="88" priority="12" operator="containsText" text="In Progress">
      <formula>NOT(ISERROR(SEARCH("In Progress",L8)))</formula>
    </cfRule>
    <cfRule type="containsText" dxfId="87" priority="13" operator="containsText" text="Online">
      <formula>NOT(ISERROR(SEARCH("Online",L8)))</formula>
    </cfRule>
  </conditionalFormatting>
  <conditionalFormatting sqref="M11:M19">
    <cfRule type="containsText" dxfId="86" priority="5" operator="containsText" text="Functional">
      <formula>NOT(ISERROR(SEARCH("Functional",M11)))</formula>
    </cfRule>
  </conditionalFormatting>
  <conditionalFormatting sqref="M11:O19">
    <cfRule type="containsText" dxfId="85" priority="6" operator="containsText" text="Connected">
      <formula>NOT(ISERROR(SEARCH("Connected",M11)))</formula>
    </cfRule>
    <cfRule type="containsText" dxfId="84" priority="7" operator="containsText" text="Fully Completed">
      <formula>NOT(ISERROR(SEARCH("Fully Completed",M11)))</formula>
    </cfRule>
    <cfRule type="containsText" dxfId="83" priority="8" operator="containsText" text="In Progress">
      <formula>NOT(ISERROR(SEARCH("In Progress",M11)))</formula>
    </cfRule>
    <cfRule type="containsText" dxfId="82" priority="9" operator="containsText" text="Online">
      <formula>NOT(ISERROR(SEARCH("Online",M11)))</formula>
    </cfRule>
  </conditionalFormatting>
  <conditionalFormatting sqref="P11:S19">
    <cfRule type="containsText" dxfId="81" priority="1" operator="containsText" text="Connected">
      <formula>NOT(ISERROR(SEARCH("Connected",P11)))</formula>
    </cfRule>
    <cfRule type="containsText" dxfId="80" priority="2" operator="containsText" text="Fully Completed">
      <formula>NOT(ISERROR(SEARCH("Fully Completed",P11)))</formula>
    </cfRule>
    <cfRule type="containsText" dxfId="79" priority="3" operator="containsText" text="In Progress">
      <formula>NOT(ISERROR(SEARCH("In Progress",P11)))</formula>
    </cfRule>
    <cfRule type="containsText" dxfId="78" priority="4" operator="containsText" text="Online">
      <formula>NOT(ISERROR(SEARCH("Online",P11)))</formula>
    </cfRule>
  </conditionalFormatting>
  <conditionalFormatting sqref="U7:U15">
    <cfRule type="containsText" dxfId="77" priority="14" operator="containsText" text="Fully Completed">
      <formula>NOT(ISERROR(SEARCH("Fully Completed",U7)))</formula>
    </cfRule>
    <cfRule type="containsText" dxfId="76" priority="15" operator="containsText" text="In Progress">
      <formula>NOT(ISERROR(SEARCH("In Progress",U7)))</formula>
    </cfRule>
    <cfRule type="containsText" dxfId="75" priority="16" operator="containsText" text="Online">
      <formula>NOT(ISERROR(SEARCH("Online",U7)))</formula>
    </cfRule>
  </conditionalFormatting>
  <conditionalFormatting sqref="U11:XFD17 A11:L21 T18:XFD19 M20:XFD1048576 A22:F1048576 K22:L1048576 G31:J1048576">
    <cfRule type="containsText" dxfId="74" priority="19" operator="containsText" text="Connected">
      <formula>NOT(ISERROR(SEARCH("Connected",A11)))</formula>
    </cfRule>
    <cfRule type="containsText" dxfId="73" priority="20" operator="containsText" text="Fully Completed">
      <formula>NOT(ISERROR(SEARCH("Fully Completed",A11)))</formula>
    </cfRule>
    <cfRule type="containsText" dxfId="72" priority="21" operator="containsText" text="In Progress">
      <formula>NOT(ISERROR(SEARCH("In Progress",A11)))</formula>
    </cfRule>
    <cfRule type="containsText" dxfId="71" priority="22" operator="containsText" text="Online">
      <formula>NOT(ISERROR(SEARCH("Online",A11)))</formula>
    </cfRule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CC8E-4D1A-4C60-835C-B7DB9E01317F}">
  <dimension ref="A1:ALE19"/>
  <sheetViews>
    <sheetView zoomScale="55" zoomScaleNormal="55" workbookViewId="0">
      <selection activeCell="P26" sqref="P26"/>
    </sheetView>
  </sheetViews>
  <sheetFormatPr defaultRowHeight="14.4" x14ac:dyDescent="0.3"/>
  <cols>
    <col min="1" max="1" width="6.88671875" bestFit="1" customWidth="1"/>
    <col min="2" max="3" width="25.88671875" bestFit="1" customWidth="1"/>
    <col min="4" max="5" width="15" bestFit="1" customWidth="1"/>
    <col min="6" max="6" width="10.5546875" bestFit="1" customWidth="1"/>
    <col min="7" max="7" width="45.88671875" bestFit="1" customWidth="1"/>
    <col min="8" max="8" width="23.109375" bestFit="1" customWidth="1"/>
    <col min="9" max="9" width="19.5546875" bestFit="1" customWidth="1"/>
    <col min="10" max="10" width="31.109375" bestFit="1" customWidth="1"/>
    <col min="11" max="11" width="12.5546875" bestFit="1" customWidth="1"/>
    <col min="12" max="12" width="20.109375" bestFit="1" customWidth="1"/>
    <col min="13" max="13" width="25.5546875" bestFit="1" customWidth="1"/>
    <col min="14" max="14" width="24.5546875" bestFit="1" customWidth="1"/>
    <col min="15" max="15" width="37.5546875" bestFit="1" customWidth="1"/>
    <col min="16" max="18" width="12.5546875" customWidth="1"/>
    <col min="19" max="19" width="11.88671875" bestFit="1" customWidth="1"/>
    <col min="21" max="21" width="28.88671875" bestFit="1" customWidth="1"/>
    <col min="22" max="22" width="15.44140625" customWidth="1"/>
    <col min="23" max="23" width="14.109375" customWidth="1"/>
    <col min="24" max="24" width="16" customWidth="1"/>
    <col min="993" max="993" width="162.44140625" bestFit="1" customWidth="1"/>
  </cols>
  <sheetData>
    <row r="1" spans="1:993" x14ac:dyDescent="0.3">
      <c r="B1" s="1"/>
      <c r="C1" s="2"/>
      <c r="D1" s="5"/>
      <c r="ALE1" s="4" t="s">
        <v>0</v>
      </c>
    </row>
    <row r="2" spans="1:993" ht="22.8" x14ac:dyDescent="0.3">
      <c r="A2" s="37" t="s">
        <v>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</row>
    <row r="3" spans="1:993" ht="22.8" x14ac:dyDescent="0.3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5" spans="1:993" ht="23.4" x14ac:dyDescent="0.3">
      <c r="A5" s="38" t="s">
        <v>34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</row>
    <row r="6" spans="1:993" x14ac:dyDescent="0.3">
      <c r="A6" s="3"/>
    </row>
    <row r="7" spans="1:993" ht="18" x14ac:dyDescent="0.3">
      <c r="A7" s="3"/>
      <c r="G7" s="12" t="s">
        <v>102</v>
      </c>
      <c r="H7" s="12" t="s">
        <v>58</v>
      </c>
      <c r="I7" s="12" t="s">
        <v>59</v>
      </c>
      <c r="J7" s="15" t="s">
        <v>60</v>
      </c>
      <c r="K7" s="15" t="s">
        <v>36</v>
      </c>
      <c r="L7" s="15" t="s">
        <v>113</v>
      </c>
      <c r="M7" s="15" t="s">
        <v>114</v>
      </c>
      <c r="U7" s="34" t="s">
        <v>37</v>
      </c>
      <c r="V7" s="35"/>
      <c r="W7" s="35"/>
      <c r="X7" s="36"/>
    </row>
    <row r="8" spans="1:993" ht="15.6" x14ac:dyDescent="0.3">
      <c r="A8" s="3"/>
      <c r="G8" s="14">
        <f>COUNTIF('Region - Konkan Data'!G9:G17,"*")</f>
        <v>4</v>
      </c>
      <c r="H8" s="14">
        <f>COUNTIF('Region - Konkan Data'!M:M,"Functional")</f>
        <v>3</v>
      </c>
      <c r="I8" s="14">
        <f>COUNTIF('Region - Konkan Data'!M:M,"Partial")</f>
        <v>1</v>
      </c>
      <c r="J8" s="14">
        <f>COUNTIF('Region - Konkan Data'!P:P,"Completed")</f>
        <v>0</v>
      </c>
      <c r="K8" s="14">
        <f>SUM('Region - Konkan Data'!L:L)</f>
        <v>13</v>
      </c>
      <c r="L8" s="6">
        <f>SUM('Region - Konkan Data'!N:N)</f>
        <v>3</v>
      </c>
      <c r="M8" s="6">
        <f>SUM('Region - Konkan Data'!O:O)</f>
        <v>10</v>
      </c>
      <c r="U8" s="19" t="s">
        <v>61</v>
      </c>
      <c r="V8" s="28" t="s">
        <v>38</v>
      </c>
      <c r="W8" s="29"/>
      <c r="X8" s="30"/>
    </row>
    <row r="9" spans="1:993" ht="15.6" customHeight="1" x14ac:dyDescent="0.3">
      <c r="C9" s="21">
        <v>0</v>
      </c>
      <c r="U9" s="19" t="s">
        <v>62</v>
      </c>
      <c r="V9" s="28" t="s">
        <v>66</v>
      </c>
      <c r="W9" s="29"/>
      <c r="X9" s="30"/>
    </row>
    <row r="10" spans="1:993" s="9" customFormat="1" ht="62.4" x14ac:dyDescent="0.3">
      <c r="A10" s="8" t="s">
        <v>7</v>
      </c>
      <c r="B10" s="8" t="s">
        <v>1</v>
      </c>
      <c r="C10" s="8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8" t="s">
        <v>18</v>
      </c>
      <c r="I10" s="8" t="s">
        <v>61</v>
      </c>
      <c r="J10" s="16" t="s">
        <v>62</v>
      </c>
      <c r="K10" s="8" t="s">
        <v>63</v>
      </c>
      <c r="L10" s="15" t="s">
        <v>36</v>
      </c>
      <c r="M10" s="15" t="s">
        <v>64</v>
      </c>
      <c r="N10" s="15" t="s">
        <v>72</v>
      </c>
      <c r="O10" s="15" t="s">
        <v>114</v>
      </c>
      <c r="P10" s="15" t="s">
        <v>340</v>
      </c>
      <c r="Q10" s="15" t="s">
        <v>341</v>
      </c>
      <c r="R10" s="15" t="s">
        <v>342</v>
      </c>
      <c r="S10" s="8" t="s">
        <v>65</v>
      </c>
      <c r="T10" s="24"/>
      <c r="U10" s="19" t="s">
        <v>63</v>
      </c>
      <c r="V10" s="28" t="s">
        <v>39</v>
      </c>
      <c r="W10" s="29"/>
      <c r="X10" s="30"/>
    </row>
    <row r="11" spans="1:993" ht="15.6" x14ac:dyDescent="0.3">
      <c r="A11" s="6">
        <f>'Region - Konkan Data'!A9</f>
        <v>1</v>
      </c>
      <c r="B11" s="6" t="str">
        <f>'Region - Konkan Data'!B9</f>
        <v>Panvel</v>
      </c>
      <c r="C11" s="6" t="str">
        <f>'Region - Konkan Data'!C9</f>
        <v>Raigadh</v>
      </c>
      <c r="D11" s="6" t="str">
        <f>'Region - Konkan Data'!D9</f>
        <v>Mangaon</v>
      </c>
      <c r="E11" s="6" t="str">
        <f>'Region - Konkan Data'!E9</f>
        <v>Khalapur</v>
      </c>
      <c r="F11" s="6" t="str">
        <f>'Region - Konkan Data'!F9</f>
        <v>20028168</v>
      </c>
      <c r="G11" s="6" t="str">
        <f>'Region - Konkan Data'!G9</f>
        <v>Devnhave water supply scheme</v>
      </c>
      <c r="H11" s="6">
        <f>'Region - Konkan Data'!H9</f>
        <v>1</v>
      </c>
      <c r="I11" s="6">
        <f>'Region - Konkan Data'!I9</f>
        <v>0</v>
      </c>
      <c r="J11" s="6">
        <f>'Region - Konkan Data'!J9</f>
        <v>1</v>
      </c>
      <c r="K11" s="6">
        <f>'Region - Konkan Data'!K9</f>
        <v>0</v>
      </c>
      <c r="L11" s="6">
        <f>'Region - Konkan Data'!L9</f>
        <v>3</v>
      </c>
      <c r="M11" s="6" t="str">
        <f>'Region - Konkan Data'!M9</f>
        <v>Partial</v>
      </c>
      <c r="N11" s="6">
        <f>'Region - Konkan Data'!N9</f>
        <v>0</v>
      </c>
      <c r="O11" s="6">
        <f>'Region - Konkan Data'!O9</f>
        <v>3</v>
      </c>
      <c r="P11" s="14">
        <v>1</v>
      </c>
      <c r="Q11" s="14">
        <v>0</v>
      </c>
      <c r="R11" s="14">
        <v>1</v>
      </c>
      <c r="S11" s="6" t="str">
        <f>'Region - Konkan Data'!P9</f>
        <v>In Progress</v>
      </c>
      <c r="T11" s="24"/>
      <c r="U11" s="19" t="s">
        <v>67</v>
      </c>
      <c r="V11" s="28" t="s">
        <v>69</v>
      </c>
      <c r="W11" s="29"/>
      <c r="X11" s="30"/>
    </row>
    <row r="12" spans="1:993" ht="15.6" x14ac:dyDescent="0.3">
      <c r="A12" s="6">
        <f>'Region - Konkan Data'!A10</f>
        <v>2</v>
      </c>
      <c r="B12" s="6" t="str">
        <f>'Region - Konkan Data'!B10</f>
        <v>Panvel</v>
      </c>
      <c r="C12" s="6" t="str">
        <f>'Region - Konkan Data'!C10</f>
        <v>Raigadh</v>
      </c>
      <c r="D12" s="6" t="str">
        <f>'Region - Konkan Data'!D10</f>
        <v>Mangaon</v>
      </c>
      <c r="E12" s="6" t="str">
        <f>'Region - Konkan Data'!E10</f>
        <v>Pen</v>
      </c>
      <c r="F12" s="6" t="str">
        <f>'Region - Konkan Data'!F10</f>
        <v>20020563</v>
      </c>
      <c r="G12" s="6" t="str">
        <f>'Region - Konkan Data'!G10</f>
        <v>Shahapada 38 Villages</v>
      </c>
      <c r="H12" s="6">
        <f>'Region - Konkan Data'!H10</f>
        <v>5</v>
      </c>
      <c r="I12" s="6">
        <f>'Region - Konkan Data'!I10</f>
        <v>5</v>
      </c>
      <c r="J12" s="6">
        <f>'Region - Konkan Data'!J10</f>
        <v>0</v>
      </c>
      <c r="K12" s="6">
        <f>'Region - Konkan Data'!K10</f>
        <v>0</v>
      </c>
      <c r="L12" s="6">
        <f>'Region - Konkan Data'!L10</f>
        <v>5</v>
      </c>
      <c r="M12" s="6" t="str">
        <f>'Region - Konkan Data'!M10</f>
        <v>Functional</v>
      </c>
      <c r="N12" s="6">
        <f>'Region - Konkan Data'!N10</f>
        <v>3</v>
      </c>
      <c r="O12" s="6">
        <f>'Region - Konkan Data'!O10</f>
        <v>2</v>
      </c>
      <c r="P12" s="6">
        <v>5</v>
      </c>
      <c r="Q12" s="6">
        <v>3</v>
      </c>
      <c r="R12" s="6">
        <v>5</v>
      </c>
      <c r="S12" s="6" t="str">
        <f>'Region - Konkan Data'!P10</f>
        <v>In Progress</v>
      </c>
      <c r="T12" s="24"/>
      <c r="U12" s="19" t="s">
        <v>68</v>
      </c>
      <c r="V12" s="28" t="s">
        <v>70</v>
      </c>
      <c r="W12" s="29"/>
      <c r="X12" s="30"/>
    </row>
    <row r="13" spans="1:993" ht="15.6" x14ac:dyDescent="0.3">
      <c r="A13" s="6">
        <f>'Region - Konkan Data'!A11</f>
        <v>3</v>
      </c>
      <c r="B13" s="6" t="str">
        <f>'Region - Konkan Data'!B11</f>
        <v>Thane</v>
      </c>
      <c r="C13" s="6" t="str">
        <f>'Region - Konkan Data'!C11</f>
        <v>Thane</v>
      </c>
      <c r="D13" s="6" t="str">
        <f>'Region - Konkan Data'!D11</f>
        <v>Palghar</v>
      </c>
      <c r="E13" s="6" t="str">
        <f>'Region - Konkan Data'!E11</f>
        <v>Dahanu</v>
      </c>
      <c r="F13" s="6" t="str">
        <f>'Region - Konkan Data'!F11</f>
        <v>20047871</v>
      </c>
      <c r="G13" s="6" t="str">
        <f>'Region - Konkan Data'!G11</f>
        <v> Modgaon &amp; Tornipada RWSS</v>
      </c>
      <c r="H13" s="6">
        <f>'Region - Konkan Data'!H11</f>
        <v>4</v>
      </c>
      <c r="I13" s="6">
        <f>'Region - Konkan Data'!I11</f>
        <v>4</v>
      </c>
      <c r="J13" s="6">
        <f>'Region - Konkan Data'!J11</f>
        <v>0</v>
      </c>
      <c r="K13" s="6">
        <f>'Region - Konkan Data'!K11</f>
        <v>0</v>
      </c>
      <c r="L13" s="6">
        <f>'Region - Konkan Data'!L11</f>
        <v>4</v>
      </c>
      <c r="M13" s="6" t="str">
        <f>'Region - Konkan Data'!M11</f>
        <v>Functional</v>
      </c>
      <c r="N13" s="6">
        <f>'Region - Konkan Data'!N11</f>
        <v>0</v>
      </c>
      <c r="O13" s="6">
        <f>'Region - Konkan Data'!O11</f>
        <v>4</v>
      </c>
      <c r="P13" s="6">
        <v>4</v>
      </c>
      <c r="Q13" s="6">
        <v>1</v>
      </c>
      <c r="R13" s="6">
        <v>4</v>
      </c>
      <c r="S13" s="6" t="str">
        <f>'Region - Konkan Data'!P11</f>
        <v>In Progress</v>
      </c>
      <c r="T13" s="24"/>
      <c r="U13" s="19" t="s">
        <v>72</v>
      </c>
      <c r="V13" s="28" t="s">
        <v>71</v>
      </c>
      <c r="W13" s="29"/>
      <c r="X13" s="30"/>
    </row>
    <row r="14" spans="1:993" ht="15.6" x14ac:dyDescent="0.3">
      <c r="A14" s="6">
        <f>'Region - Konkan Data'!A12</f>
        <v>4</v>
      </c>
      <c r="B14" s="6" t="str">
        <f>'Region - Konkan Data'!B12</f>
        <v>Thane</v>
      </c>
      <c r="C14" s="6" t="str">
        <f>'Region - Konkan Data'!C12</f>
        <v>Thane</v>
      </c>
      <c r="D14" s="6" t="str">
        <f>'Region - Konkan Data'!D12</f>
        <v>Thane</v>
      </c>
      <c r="E14" s="6" t="str">
        <f>'Region - Konkan Data'!E12</f>
        <v>Kalyan</v>
      </c>
      <c r="F14" s="6" t="str">
        <f>'Region - Konkan Data'!F12</f>
        <v>20092478</v>
      </c>
      <c r="G14" s="6" t="str">
        <f>'Region - Konkan Data'!G12</f>
        <v>Retrofiting of Gotheghar Dahisar R.R. Water Supply Scheme</v>
      </c>
      <c r="H14" s="6">
        <f>'Region - Konkan Data'!H12</f>
        <v>1</v>
      </c>
      <c r="I14" s="6">
        <f>'Region - Konkan Data'!I12</f>
        <v>1</v>
      </c>
      <c r="J14" s="6">
        <f>'Region - Konkan Data'!J12</f>
        <v>0</v>
      </c>
      <c r="K14" s="6">
        <f>'Region - Konkan Data'!K12</f>
        <v>0</v>
      </c>
      <c r="L14" s="6">
        <f>'Region - Konkan Data'!L12</f>
        <v>1</v>
      </c>
      <c r="M14" s="6" t="str">
        <f>'Region - Konkan Data'!M12</f>
        <v>Functional</v>
      </c>
      <c r="N14" s="6">
        <f>'Region - Konkan Data'!N12</f>
        <v>0</v>
      </c>
      <c r="O14" s="6">
        <f>'Region - Konkan Data'!O12</f>
        <v>1</v>
      </c>
      <c r="P14" s="6">
        <v>1</v>
      </c>
      <c r="Q14" s="6">
        <v>0</v>
      </c>
      <c r="R14" s="6">
        <v>0</v>
      </c>
      <c r="S14" s="6" t="str">
        <f>'Region - Konkan Data'!P12</f>
        <v>In Progress</v>
      </c>
      <c r="T14" s="24"/>
      <c r="U14" s="20" t="s">
        <v>40</v>
      </c>
      <c r="V14" s="28" t="s">
        <v>43</v>
      </c>
      <c r="W14" s="29"/>
      <c r="X14" s="30"/>
    </row>
    <row r="15" spans="1:993" ht="15.6" x14ac:dyDescent="0.3">
      <c r="A15" s="11"/>
      <c r="B15" s="11"/>
      <c r="C15" s="11"/>
      <c r="D15" s="11"/>
      <c r="E15" s="11"/>
      <c r="F15" s="11"/>
      <c r="G15" s="11"/>
      <c r="H15" s="11"/>
      <c r="I15" s="11"/>
      <c r="U15" s="17" t="s">
        <v>41</v>
      </c>
      <c r="V15" s="28" t="s">
        <v>42</v>
      </c>
      <c r="W15" s="29"/>
      <c r="X15" s="30"/>
    </row>
    <row r="16" spans="1:993" ht="15.6" x14ac:dyDescent="0.3">
      <c r="A16" s="11"/>
      <c r="B16" s="11"/>
      <c r="C16" s="11"/>
      <c r="D16" s="11"/>
      <c r="E16" s="11"/>
      <c r="F16" s="11"/>
      <c r="G16" s="11"/>
      <c r="H16" s="11"/>
      <c r="I16" s="11"/>
    </row>
    <row r="17" spans="1:19" ht="15.6" x14ac:dyDescent="0.3">
      <c r="A17" s="11"/>
      <c r="B17" s="11"/>
      <c r="C17" s="11"/>
      <c r="D17" s="11"/>
      <c r="E17" s="11"/>
      <c r="F17" s="11"/>
      <c r="G17" s="11"/>
      <c r="H17" s="11"/>
      <c r="I17" s="11"/>
    </row>
    <row r="18" spans="1:19" ht="15.6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 ht="15.6" x14ac:dyDescent="0.3">
      <c r="A19" s="11"/>
      <c r="B19" s="11"/>
      <c r="C19" s="11"/>
      <c r="D19" s="11"/>
      <c r="E19" s="11"/>
      <c r="F19" s="11"/>
      <c r="K19" s="11"/>
      <c r="L19" s="11"/>
      <c r="M19" s="11"/>
      <c r="N19" s="11"/>
      <c r="O19" s="11"/>
      <c r="P19" s="11"/>
      <c r="Q19" s="11"/>
      <c r="R19" s="11"/>
      <c r="S19" s="11"/>
    </row>
  </sheetData>
  <mergeCells count="11">
    <mergeCell ref="V15:X15"/>
    <mergeCell ref="A2:S2"/>
    <mergeCell ref="A5:S5"/>
    <mergeCell ref="U7:X7"/>
    <mergeCell ref="V8:X8"/>
    <mergeCell ref="V9:X9"/>
    <mergeCell ref="V10:X10"/>
    <mergeCell ref="V11:X11"/>
    <mergeCell ref="V12:X12"/>
    <mergeCell ref="V13:X13"/>
    <mergeCell ref="V14:X14"/>
  </mergeCells>
  <conditionalFormatting sqref="A11:O14 S11:S14 U11:XFD14 A15:XFD18 A19:F1048576 K19:XFD1048576 G28:J1048576">
    <cfRule type="containsText" dxfId="70" priority="25" operator="containsText" text="Fully Completed">
      <formula>NOT(ISERROR(SEARCH("Fully Completed",A11)))</formula>
    </cfRule>
    <cfRule type="containsText" dxfId="69" priority="26" operator="containsText" text="In Progress">
      <formula>NOT(ISERROR(SEARCH("In Progress",A11)))</formula>
    </cfRule>
    <cfRule type="containsText" dxfId="68" priority="27" operator="containsText" text="Online">
      <formula>NOT(ISERROR(SEARCH("Online",A11)))</formula>
    </cfRule>
  </conditionalFormatting>
  <conditionalFormatting sqref="H10">
    <cfRule type="containsText" dxfId="67" priority="22" operator="containsText" text="Functional">
      <formula>NOT(ISERROR(SEARCH("Functional",H10)))</formula>
    </cfRule>
    <cfRule type="containsText" dxfId="66" priority="23" operator="containsText" text="Partial">
      <formula>NOT(ISERROR(SEARCH("Partial",H10)))</formula>
    </cfRule>
  </conditionalFormatting>
  <conditionalFormatting sqref="L8:M8">
    <cfRule type="containsText" dxfId="65" priority="11" operator="containsText" text="Connected">
      <formula>NOT(ISERROR(SEARCH("Connected",L8)))</formula>
    </cfRule>
    <cfRule type="containsText" dxfId="64" priority="12" operator="containsText" text="Fully Completed">
      <formula>NOT(ISERROR(SEARCH("Fully Completed",L8)))</formula>
    </cfRule>
    <cfRule type="containsText" dxfId="63" priority="13" operator="containsText" text="In Progress">
      <formula>NOT(ISERROR(SEARCH("In Progress",L8)))</formula>
    </cfRule>
    <cfRule type="containsText" dxfId="62" priority="14" operator="containsText" text="Online">
      <formula>NOT(ISERROR(SEARCH("Online",L8)))</formula>
    </cfRule>
  </conditionalFormatting>
  <conditionalFormatting sqref="M11:M230">
    <cfRule type="containsText" dxfId="61" priority="10" operator="containsText" text="Functional">
      <formula>NOT(ISERROR(SEARCH("Functional",M11)))</formula>
    </cfRule>
  </conditionalFormatting>
  <conditionalFormatting sqref="P11:R11">
    <cfRule type="containsText" dxfId="60" priority="5" operator="containsText" text="Functional">
      <formula>NOT(ISERROR(SEARCH("Functional",P11)))</formula>
    </cfRule>
    <cfRule type="containsText" dxfId="59" priority="6" operator="containsText" text="Connected">
      <formula>NOT(ISERROR(SEARCH("Connected",P11)))</formula>
    </cfRule>
    <cfRule type="containsText" dxfId="58" priority="7" operator="containsText" text="Fully Completed">
      <formula>NOT(ISERROR(SEARCH("Fully Completed",P11)))</formula>
    </cfRule>
    <cfRule type="containsText" dxfId="57" priority="8" operator="containsText" text="In Progress">
      <formula>NOT(ISERROR(SEARCH("In Progress",P11)))</formula>
    </cfRule>
    <cfRule type="containsText" dxfId="56" priority="9" operator="containsText" text="Online">
      <formula>NOT(ISERROR(SEARCH("Online",P11)))</formula>
    </cfRule>
  </conditionalFormatting>
  <conditionalFormatting sqref="P12:R14">
    <cfRule type="containsText" dxfId="55" priority="1" operator="containsText" text="Connected">
      <formula>NOT(ISERROR(SEARCH("Connected",P12)))</formula>
    </cfRule>
    <cfRule type="containsText" dxfId="54" priority="2" operator="containsText" text="Fully Completed">
      <formula>NOT(ISERROR(SEARCH("Fully Completed",P12)))</formula>
    </cfRule>
    <cfRule type="containsText" dxfId="53" priority="3" operator="containsText" text="In Progress">
      <formula>NOT(ISERROR(SEARCH("In Progress",P12)))</formula>
    </cfRule>
    <cfRule type="containsText" dxfId="52" priority="4" operator="containsText" text="Online">
      <formula>NOT(ISERROR(SEARCH("Online",P12)))</formula>
    </cfRule>
  </conditionalFormatting>
  <conditionalFormatting sqref="U7:U15">
    <cfRule type="containsText" dxfId="51" priority="19" operator="containsText" text="Fully Completed">
      <formula>NOT(ISERROR(SEARCH("Fully Completed",U7)))</formula>
    </cfRule>
    <cfRule type="containsText" dxfId="50" priority="20" operator="containsText" text="In Progress">
      <formula>NOT(ISERROR(SEARCH("In Progress",U7)))</formula>
    </cfRule>
    <cfRule type="containsText" dxfId="49" priority="21" operator="containsText" text="Online">
      <formula>NOT(ISERROR(SEARCH("Online",U7)))</formula>
    </cfRule>
  </conditionalFormatting>
  <conditionalFormatting sqref="U11:XFD14 A15:XFD18 A11:O14 K19:XFD1048576 S11:S14 A19:F1048576 G28:J1048576">
    <cfRule type="containsText" dxfId="48" priority="24" operator="containsText" text="Connected">
      <formula>NOT(ISERROR(SEARCH("Connected",A11)))</formula>
    </cfRule>
  </conditionalFormatting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1CCD-7EBC-493C-B8D1-F05557A461DF}">
  <dimension ref="A1:ALB23"/>
  <sheetViews>
    <sheetView topLeftCell="A16" zoomScale="85" zoomScaleNormal="68" workbookViewId="0">
      <selection activeCell="J30" sqref="A1:XFD1048576"/>
    </sheetView>
  </sheetViews>
  <sheetFormatPr defaultRowHeight="14.4" x14ac:dyDescent="0.3"/>
  <cols>
    <col min="1" max="1" width="6.88671875" bestFit="1" customWidth="1"/>
    <col min="2" max="2" width="8.5546875" bestFit="1" customWidth="1"/>
    <col min="3" max="3" width="9" bestFit="1" customWidth="1"/>
    <col min="4" max="4" width="12.5546875" bestFit="1" customWidth="1"/>
    <col min="5" max="5" width="14.109375" bestFit="1" customWidth="1"/>
    <col min="6" max="6" width="10.88671875" bestFit="1" customWidth="1"/>
    <col min="7" max="7" width="38.5546875" bestFit="1" customWidth="1"/>
    <col min="8" max="8" width="17.88671875" bestFit="1" customWidth="1"/>
    <col min="9" max="9" width="10.88671875" bestFit="1" customWidth="1"/>
    <col min="10" max="10" width="45.5546875" customWidth="1"/>
    <col min="11" max="11" width="15.109375" customWidth="1"/>
    <col min="12" max="12" width="20.109375" bestFit="1" customWidth="1"/>
    <col min="13" max="13" width="23.44140625" bestFit="1" customWidth="1"/>
    <col min="14" max="14" width="24.5546875" bestFit="1" customWidth="1"/>
    <col min="15" max="15" width="24.5546875" customWidth="1"/>
    <col min="16" max="16" width="14.109375" bestFit="1" customWidth="1"/>
    <col min="990" max="990" width="160" bestFit="1" customWidth="1"/>
  </cols>
  <sheetData>
    <row r="1" spans="1:990" x14ac:dyDescent="0.3">
      <c r="B1" s="1"/>
      <c r="C1" s="2"/>
      <c r="D1" s="5"/>
      <c r="S1">
        <v>200</v>
      </c>
      <c r="ALB1" s="4" t="s">
        <v>0</v>
      </c>
    </row>
    <row r="2" spans="1:990" ht="22.8" x14ac:dyDescent="0.3">
      <c r="A2" s="37" t="s">
        <v>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S2">
        <v>9</v>
      </c>
    </row>
    <row r="3" spans="1:990" ht="22.8" x14ac:dyDescent="0.3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3">
      <c r="S4">
        <v>161</v>
      </c>
    </row>
    <row r="5" spans="1:990" ht="23.4" x14ac:dyDescent="0.3">
      <c r="A5" s="38" t="s">
        <v>34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990" x14ac:dyDescent="0.3">
      <c r="A6" s="3"/>
    </row>
    <row r="7" spans="1:990" ht="15.6" customHeight="1" x14ac:dyDescent="0.3"/>
    <row r="8" spans="1:990" s="9" customFormat="1" ht="62.4" x14ac:dyDescent="0.3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18</v>
      </c>
      <c r="I8" s="8" t="s">
        <v>61</v>
      </c>
      <c r="J8" s="16" t="s">
        <v>62</v>
      </c>
      <c r="K8" s="8" t="s">
        <v>63</v>
      </c>
      <c r="L8" s="15" t="s">
        <v>36</v>
      </c>
      <c r="M8" s="15" t="s">
        <v>64</v>
      </c>
      <c r="N8" s="15" t="s">
        <v>72</v>
      </c>
      <c r="O8" s="15" t="s">
        <v>101</v>
      </c>
      <c r="P8" s="8" t="s">
        <v>65</v>
      </c>
    </row>
    <row r="9" spans="1:990" ht="15.6" x14ac:dyDescent="0.3">
      <c r="A9" s="6">
        <v>1</v>
      </c>
      <c r="B9" s="6" t="s">
        <v>14</v>
      </c>
      <c r="C9" s="6" t="s">
        <v>180</v>
      </c>
      <c r="D9" s="6" t="s">
        <v>180</v>
      </c>
      <c r="E9" s="6" t="s">
        <v>181</v>
      </c>
      <c r="F9" s="6" t="s">
        <v>182</v>
      </c>
      <c r="G9" s="6" t="s">
        <v>183</v>
      </c>
      <c r="H9" s="6">
        <v>8</v>
      </c>
      <c r="I9" s="6">
        <v>8</v>
      </c>
      <c r="J9" s="6">
        <v>0</v>
      </c>
      <c r="K9" s="6">
        <v>0</v>
      </c>
      <c r="L9" s="6">
        <v>8</v>
      </c>
      <c r="M9" s="23" t="s">
        <v>160</v>
      </c>
      <c r="N9" s="6">
        <v>6</v>
      </c>
      <c r="O9" s="14">
        <v>2</v>
      </c>
      <c r="P9" s="6" t="s">
        <v>41</v>
      </c>
    </row>
    <row r="10" spans="1:990" ht="15.6" x14ac:dyDescent="0.3">
      <c r="A10" s="6">
        <v>2</v>
      </c>
      <c r="B10" s="6" t="s">
        <v>14</v>
      </c>
      <c r="C10" s="6" t="s">
        <v>180</v>
      </c>
      <c r="D10" s="6" t="s">
        <v>184</v>
      </c>
      <c r="E10" s="6" t="s">
        <v>185</v>
      </c>
      <c r="F10" s="6" t="s">
        <v>186</v>
      </c>
      <c r="G10" s="6" t="s">
        <v>187</v>
      </c>
      <c r="H10" s="6">
        <v>3</v>
      </c>
      <c r="I10" s="6">
        <v>3</v>
      </c>
      <c r="J10" s="6">
        <v>0</v>
      </c>
      <c r="K10" s="6">
        <v>0</v>
      </c>
      <c r="L10" s="6">
        <v>4</v>
      </c>
      <c r="M10" s="23" t="s">
        <v>160</v>
      </c>
      <c r="N10" s="6">
        <v>3</v>
      </c>
      <c r="O10" s="14">
        <v>1</v>
      </c>
      <c r="P10" s="6" t="s">
        <v>41</v>
      </c>
    </row>
    <row r="11" spans="1:990" ht="15.6" x14ac:dyDescent="0.3">
      <c r="A11" s="6">
        <v>3</v>
      </c>
      <c r="B11" s="6" t="s">
        <v>180</v>
      </c>
      <c r="C11" s="6" t="s">
        <v>180</v>
      </c>
      <c r="D11" s="6" t="s">
        <v>180</v>
      </c>
      <c r="E11" s="6" t="s">
        <v>180</v>
      </c>
      <c r="F11" s="6" t="s">
        <v>188</v>
      </c>
      <c r="G11" s="6" t="s">
        <v>189</v>
      </c>
      <c r="H11" s="6">
        <v>8</v>
      </c>
      <c r="I11" s="6">
        <v>1</v>
      </c>
      <c r="J11" s="6">
        <v>7</v>
      </c>
      <c r="K11" s="6">
        <v>0</v>
      </c>
      <c r="L11" s="6">
        <v>17</v>
      </c>
      <c r="M11" s="23" t="s">
        <v>130</v>
      </c>
      <c r="N11" s="6">
        <v>2</v>
      </c>
      <c r="O11" s="14">
        <v>15</v>
      </c>
      <c r="P11" s="6" t="s">
        <v>41</v>
      </c>
    </row>
    <row r="12" spans="1:990" ht="15.6" x14ac:dyDescent="0.3">
      <c r="A12" s="6">
        <v>4</v>
      </c>
      <c r="B12" s="6" t="s">
        <v>14</v>
      </c>
      <c r="C12" s="6" t="s">
        <v>14</v>
      </c>
      <c r="D12" s="6" t="s">
        <v>180</v>
      </c>
      <c r="E12" s="6" t="s">
        <v>190</v>
      </c>
      <c r="F12" s="6" t="s">
        <v>191</v>
      </c>
      <c r="G12" s="6" t="s">
        <v>192</v>
      </c>
      <c r="H12" s="6">
        <v>3</v>
      </c>
      <c r="I12" s="6">
        <v>2</v>
      </c>
      <c r="J12" s="6">
        <v>1</v>
      </c>
      <c r="K12" s="6">
        <v>0</v>
      </c>
      <c r="L12" s="6">
        <v>5</v>
      </c>
      <c r="M12" s="23" t="s">
        <v>130</v>
      </c>
      <c r="N12" s="6">
        <v>1</v>
      </c>
      <c r="O12" s="14">
        <v>4</v>
      </c>
      <c r="P12" s="6" t="s">
        <v>41</v>
      </c>
    </row>
    <row r="13" spans="1:990" ht="15.6" x14ac:dyDescent="0.3">
      <c r="A13" s="6">
        <v>5</v>
      </c>
      <c r="B13" s="6" t="s">
        <v>14</v>
      </c>
      <c r="C13" s="6" t="s">
        <v>180</v>
      </c>
      <c r="D13" s="6" t="s">
        <v>193</v>
      </c>
      <c r="E13" s="6" t="s">
        <v>193</v>
      </c>
      <c r="F13" s="6" t="s">
        <v>194</v>
      </c>
      <c r="G13" s="6" t="s">
        <v>195</v>
      </c>
      <c r="H13" s="6">
        <v>13</v>
      </c>
      <c r="I13" s="6">
        <v>6</v>
      </c>
      <c r="J13" s="6">
        <v>4</v>
      </c>
      <c r="K13" s="6">
        <v>3</v>
      </c>
      <c r="L13" s="6">
        <v>23</v>
      </c>
      <c r="M13" s="23" t="s">
        <v>130</v>
      </c>
      <c r="N13" s="6">
        <v>11</v>
      </c>
      <c r="O13" s="14">
        <v>12</v>
      </c>
      <c r="P13" s="6" t="s">
        <v>41</v>
      </c>
    </row>
    <row r="14" spans="1:990" ht="15.6" x14ac:dyDescent="0.3">
      <c r="A14" s="6">
        <v>6</v>
      </c>
      <c r="B14" s="6" t="s">
        <v>180</v>
      </c>
      <c r="C14" s="6" t="s">
        <v>180</v>
      </c>
      <c r="D14" s="6" t="s">
        <v>196</v>
      </c>
      <c r="E14" s="6" t="s">
        <v>196</v>
      </c>
      <c r="F14" s="6" t="s">
        <v>197</v>
      </c>
      <c r="G14" s="6" t="s">
        <v>198</v>
      </c>
      <c r="H14" s="6">
        <v>18</v>
      </c>
      <c r="I14" s="6">
        <v>14</v>
      </c>
      <c r="J14" s="6">
        <v>1</v>
      </c>
      <c r="K14" s="6">
        <v>3</v>
      </c>
      <c r="L14" s="6">
        <v>22</v>
      </c>
      <c r="M14" s="23" t="s">
        <v>130</v>
      </c>
      <c r="N14" s="6">
        <v>0</v>
      </c>
      <c r="O14" s="14">
        <v>22</v>
      </c>
      <c r="P14" s="6" t="s">
        <v>41</v>
      </c>
    </row>
    <row r="15" spans="1:990" ht="15.6" x14ac:dyDescent="0.3">
      <c r="A15" s="6">
        <v>7</v>
      </c>
      <c r="B15" s="6" t="s">
        <v>180</v>
      </c>
      <c r="C15" s="6" t="s">
        <v>180</v>
      </c>
      <c r="D15" s="6" t="s">
        <v>184</v>
      </c>
      <c r="E15" s="6" t="s">
        <v>199</v>
      </c>
      <c r="F15" s="6" t="s">
        <v>200</v>
      </c>
      <c r="G15" s="6" t="s">
        <v>201</v>
      </c>
      <c r="H15" s="6">
        <v>2</v>
      </c>
      <c r="I15" s="6">
        <v>2</v>
      </c>
      <c r="J15" s="6">
        <v>0</v>
      </c>
      <c r="K15" s="6">
        <v>0</v>
      </c>
      <c r="L15" s="6">
        <v>2</v>
      </c>
      <c r="M15" s="23" t="s">
        <v>160</v>
      </c>
      <c r="N15" s="6">
        <v>2</v>
      </c>
      <c r="O15" s="14">
        <v>0</v>
      </c>
      <c r="P15" s="6" t="s">
        <v>40</v>
      </c>
    </row>
    <row r="16" spans="1:990" ht="15.6" x14ac:dyDescent="0.3">
      <c r="A16" s="6">
        <v>8</v>
      </c>
      <c r="B16" s="6" t="s">
        <v>14</v>
      </c>
      <c r="C16" s="6" t="s">
        <v>202</v>
      </c>
      <c r="D16" s="6" t="s">
        <v>202</v>
      </c>
      <c r="E16" s="6" t="s">
        <v>203</v>
      </c>
      <c r="F16" s="6" t="s">
        <v>204</v>
      </c>
      <c r="G16" s="6" t="s">
        <v>205</v>
      </c>
      <c r="H16" s="6">
        <v>5</v>
      </c>
      <c r="I16" s="6">
        <v>5</v>
      </c>
      <c r="J16" s="6">
        <v>0</v>
      </c>
      <c r="K16" s="6">
        <v>0</v>
      </c>
      <c r="L16" s="6">
        <v>7</v>
      </c>
      <c r="M16" s="23" t="s">
        <v>160</v>
      </c>
      <c r="N16" s="6">
        <v>5</v>
      </c>
      <c r="O16" s="14">
        <v>2</v>
      </c>
      <c r="P16" s="6" t="s">
        <v>41</v>
      </c>
    </row>
    <row r="17" spans="1:16" ht="15.6" x14ac:dyDescent="0.3">
      <c r="A17" s="6">
        <v>9</v>
      </c>
      <c r="B17" s="6" t="s">
        <v>14</v>
      </c>
      <c r="C17" s="6" t="s">
        <v>180</v>
      </c>
      <c r="D17" s="6" t="s">
        <v>206</v>
      </c>
      <c r="E17" s="6" t="s">
        <v>206</v>
      </c>
      <c r="F17" s="6" t="s">
        <v>207</v>
      </c>
      <c r="G17" s="6" t="s">
        <v>208</v>
      </c>
      <c r="H17" s="6">
        <v>25</v>
      </c>
      <c r="I17" s="6">
        <v>11</v>
      </c>
      <c r="J17" s="6">
        <v>1</v>
      </c>
      <c r="K17" s="6">
        <v>13</v>
      </c>
      <c r="L17" s="6">
        <v>28</v>
      </c>
      <c r="M17" s="23" t="s">
        <v>130</v>
      </c>
      <c r="N17" s="6">
        <v>0</v>
      </c>
      <c r="O17" s="14">
        <v>28</v>
      </c>
      <c r="P17" s="6" t="s">
        <v>41</v>
      </c>
    </row>
    <row r="18" spans="1:16" ht="15.6" x14ac:dyDescent="0.3">
      <c r="A18" s="6">
        <v>10</v>
      </c>
      <c r="B18" s="6" t="s">
        <v>14</v>
      </c>
      <c r="C18" s="6" t="s">
        <v>14</v>
      </c>
      <c r="D18" s="6" t="s">
        <v>14</v>
      </c>
      <c r="E18" s="6" t="s">
        <v>209</v>
      </c>
      <c r="F18" s="6" t="s">
        <v>210</v>
      </c>
      <c r="G18" s="6" t="s">
        <v>211</v>
      </c>
      <c r="H18" s="6">
        <v>2</v>
      </c>
      <c r="I18" s="6">
        <v>2</v>
      </c>
      <c r="J18" s="6">
        <v>0</v>
      </c>
      <c r="K18" s="6">
        <v>0</v>
      </c>
      <c r="L18" s="6">
        <v>7</v>
      </c>
      <c r="M18" s="23" t="s">
        <v>160</v>
      </c>
      <c r="N18" s="6">
        <v>7</v>
      </c>
      <c r="O18" s="14">
        <v>0</v>
      </c>
      <c r="P18" s="6" t="s">
        <v>40</v>
      </c>
    </row>
    <row r="19" spans="1:16" ht="15.6" x14ac:dyDescent="0.3">
      <c r="A19" s="6">
        <v>11</v>
      </c>
      <c r="B19" s="6" t="s">
        <v>14</v>
      </c>
      <c r="C19" s="6" t="s">
        <v>202</v>
      </c>
      <c r="D19" s="6" t="s">
        <v>202</v>
      </c>
      <c r="E19" s="6" t="s">
        <v>202</v>
      </c>
      <c r="F19" s="6" t="s">
        <v>212</v>
      </c>
      <c r="G19" s="6" t="s">
        <v>213</v>
      </c>
      <c r="H19" s="6">
        <v>2</v>
      </c>
      <c r="I19" s="6">
        <v>2</v>
      </c>
      <c r="J19" s="6">
        <v>0</v>
      </c>
      <c r="K19" s="6">
        <v>0</v>
      </c>
      <c r="L19" s="6">
        <v>5</v>
      </c>
      <c r="M19" s="23" t="s">
        <v>160</v>
      </c>
      <c r="N19" s="6">
        <v>4</v>
      </c>
      <c r="O19" s="14">
        <v>1</v>
      </c>
      <c r="P19" s="6" t="s">
        <v>41</v>
      </c>
    </row>
    <row r="20" spans="1:16" ht="15.6" x14ac:dyDescent="0.3">
      <c r="A20" s="6">
        <v>12</v>
      </c>
      <c r="B20" s="6" t="s">
        <v>14</v>
      </c>
      <c r="C20" s="6" t="s">
        <v>202</v>
      </c>
      <c r="D20" s="6" t="s">
        <v>214</v>
      </c>
      <c r="E20" s="6" t="s">
        <v>215</v>
      </c>
      <c r="F20" s="6" t="s">
        <v>216</v>
      </c>
      <c r="G20" s="6" t="s">
        <v>217</v>
      </c>
      <c r="H20" s="6">
        <v>9</v>
      </c>
      <c r="I20" s="6">
        <v>9</v>
      </c>
      <c r="J20" s="6">
        <v>0</v>
      </c>
      <c r="K20" s="6">
        <v>0</v>
      </c>
      <c r="L20" s="6">
        <v>11</v>
      </c>
      <c r="M20" s="23" t="s">
        <v>160</v>
      </c>
      <c r="N20" s="6">
        <v>9</v>
      </c>
      <c r="O20" s="14">
        <v>2</v>
      </c>
      <c r="P20" s="6" t="s">
        <v>41</v>
      </c>
    </row>
    <row r="21" spans="1:16" ht="15.6" x14ac:dyDescent="0.3">
      <c r="A21" s="6">
        <v>13</v>
      </c>
      <c r="B21" s="6" t="s">
        <v>14</v>
      </c>
      <c r="C21" s="6" t="s">
        <v>202</v>
      </c>
      <c r="D21" s="6" t="s">
        <v>214</v>
      </c>
      <c r="E21" s="6" t="s">
        <v>215</v>
      </c>
      <c r="F21" s="6" t="s">
        <v>218</v>
      </c>
      <c r="G21" s="6" t="s">
        <v>219</v>
      </c>
      <c r="H21" s="6">
        <v>6</v>
      </c>
      <c r="I21" s="6">
        <v>6</v>
      </c>
      <c r="J21" s="6">
        <v>0</v>
      </c>
      <c r="K21" s="6">
        <v>0</v>
      </c>
      <c r="L21" s="6">
        <v>7</v>
      </c>
      <c r="M21" s="23" t="s">
        <v>160</v>
      </c>
      <c r="N21" s="6">
        <v>6</v>
      </c>
      <c r="O21" s="14">
        <v>1</v>
      </c>
      <c r="P21" s="6" t="s">
        <v>41</v>
      </c>
    </row>
    <row r="22" spans="1:16" ht="15.6" x14ac:dyDescent="0.3">
      <c r="A22" s="6">
        <v>14</v>
      </c>
      <c r="B22" s="6" t="s">
        <v>14</v>
      </c>
      <c r="C22" s="6" t="s">
        <v>14</v>
      </c>
      <c r="D22" s="6" t="s">
        <v>14</v>
      </c>
      <c r="E22" s="6" t="s">
        <v>220</v>
      </c>
      <c r="F22" s="6" t="s">
        <v>221</v>
      </c>
      <c r="G22" s="6" t="s">
        <v>222</v>
      </c>
      <c r="H22" s="6">
        <v>2</v>
      </c>
      <c r="I22" s="6">
        <v>2</v>
      </c>
      <c r="J22" s="6">
        <v>0</v>
      </c>
      <c r="K22" s="6">
        <v>0</v>
      </c>
      <c r="L22" s="6">
        <v>4</v>
      </c>
      <c r="M22" s="23" t="s">
        <v>160</v>
      </c>
      <c r="N22" s="6">
        <v>4</v>
      </c>
      <c r="O22" s="14">
        <v>0</v>
      </c>
      <c r="P22" s="6" t="s">
        <v>40</v>
      </c>
    </row>
    <row r="23" spans="1:16" ht="15.6" x14ac:dyDescent="0.3">
      <c r="A23" s="6">
        <v>15</v>
      </c>
      <c r="B23" s="6" t="s">
        <v>14</v>
      </c>
      <c r="C23" s="6" t="s">
        <v>180</v>
      </c>
      <c r="D23" s="6" t="s">
        <v>180</v>
      </c>
      <c r="E23" s="6" t="s">
        <v>206</v>
      </c>
      <c r="F23" s="6" t="s">
        <v>223</v>
      </c>
      <c r="G23" s="6" t="s">
        <v>224</v>
      </c>
      <c r="H23" s="6">
        <v>6</v>
      </c>
      <c r="I23" s="6">
        <v>5</v>
      </c>
      <c r="J23" s="6">
        <v>0</v>
      </c>
      <c r="K23" s="6">
        <v>1</v>
      </c>
      <c r="L23" s="6">
        <v>6</v>
      </c>
      <c r="M23" s="23" t="s">
        <v>130</v>
      </c>
      <c r="N23" s="6">
        <v>5</v>
      </c>
      <c r="O23" s="14">
        <v>1</v>
      </c>
      <c r="P23" s="6" t="s">
        <v>41</v>
      </c>
    </row>
  </sheetData>
  <mergeCells count="2">
    <mergeCell ref="A2:P2"/>
    <mergeCell ref="A5:P5"/>
  </mergeCells>
  <conditionalFormatting sqref="H8">
    <cfRule type="containsText" dxfId="47" priority="7" operator="containsText" text="Functional">
      <formula>NOT(ISERROR(SEARCH("Functional",H8)))</formula>
    </cfRule>
    <cfRule type="containsText" dxfId="46" priority="8" operator="containsText" text="Partial">
      <formula>NOT(ISERROR(SEARCH("Partial",H8)))</formula>
    </cfRule>
  </conditionalFormatting>
  <conditionalFormatting sqref="O8 A9:N23 Q9:XFD23 A24:XFD1048576">
    <cfRule type="containsText" dxfId="45" priority="9" operator="containsText" text="Connected">
      <formula>NOT(ISERROR(SEARCH("Connected",A8)))</formula>
    </cfRule>
    <cfRule type="containsText" dxfId="44" priority="10" operator="containsText" text="Fully Completed">
      <formula>NOT(ISERROR(SEARCH("Fully Completed",A8)))</formula>
    </cfRule>
    <cfRule type="containsText" dxfId="43" priority="11" operator="containsText" text="In Progress">
      <formula>NOT(ISERROR(SEARCH("In Progress",A8)))</formula>
    </cfRule>
    <cfRule type="containsText" dxfId="42" priority="12" operator="containsText" text="Online">
      <formula>NOT(ISERROR(SEARCH("Online",A8)))</formula>
    </cfRule>
  </conditionalFormatting>
  <conditionalFormatting sqref="P9:P23">
    <cfRule type="containsText" dxfId="41" priority="1" operator="containsText" text="Functional">
      <formula>NOT(ISERROR(SEARCH("Functional",P9)))</formula>
    </cfRule>
    <cfRule type="containsText" dxfId="40" priority="2" operator="containsText" text="Partial">
      <formula>NOT(ISERROR(SEARCH("Partial",P9)))</formula>
    </cfRule>
    <cfRule type="containsText" dxfId="39" priority="3" operator="containsText" text="Completed">
      <formula>NOT(ISERROR(SEARCH("Completed",P9)))</formula>
    </cfRule>
    <cfRule type="containsText" dxfId="38" priority="4" operator="containsText" text="Fully Completed">
      <formula>NOT(ISERROR(SEARCH("Fully Completed",P9)))</formula>
    </cfRule>
    <cfRule type="containsText" dxfId="37" priority="5" operator="containsText" text="In Progress">
      <formula>NOT(ISERROR(SEARCH("In Progress",P9)))</formula>
    </cfRule>
    <cfRule type="containsText" dxfId="36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8E79-7946-4487-B181-E5EE25E4CFEC}">
  <dimension ref="A1:ALB22"/>
  <sheetViews>
    <sheetView topLeftCell="A8" zoomScale="85" zoomScaleNormal="68" workbookViewId="0">
      <selection activeCell="G25" sqref="A1:XFD1048576"/>
    </sheetView>
  </sheetViews>
  <sheetFormatPr defaultRowHeight="14.4" x14ac:dyDescent="0.3"/>
  <cols>
    <col min="1" max="1" width="6.88671875" bestFit="1" customWidth="1"/>
    <col min="2" max="2" width="8.5546875" bestFit="1" customWidth="1"/>
    <col min="3" max="3" width="9" bestFit="1" customWidth="1"/>
    <col min="4" max="4" width="12.5546875" bestFit="1" customWidth="1"/>
    <col min="5" max="5" width="14.109375" bestFit="1" customWidth="1"/>
    <col min="6" max="6" width="10.88671875" bestFit="1" customWidth="1"/>
    <col min="7" max="7" width="38.5546875" bestFit="1" customWidth="1"/>
    <col min="8" max="8" width="17.88671875" bestFit="1" customWidth="1"/>
    <col min="9" max="9" width="10.88671875" bestFit="1" customWidth="1"/>
    <col min="10" max="10" width="45.5546875" customWidth="1"/>
    <col min="11" max="11" width="15.109375" customWidth="1"/>
    <col min="12" max="12" width="20.109375" bestFit="1" customWidth="1"/>
    <col min="13" max="13" width="23.44140625" bestFit="1" customWidth="1"/>
    <col min="14" max="14" width="24.5546875" bestFit="1" customWidth="1"/>
    <col min="15" max="15" width="24.5546875" customWidth="1"/>
    <col min="16" max="16" width="14.109375" bestFit="1" customWidth="1"/>
    <col min="990" max="990" width="160" bestFit="1" customWidth="1"/>
  </cols>
  <sheetData>
    <row r="1" spans="1:990" x14ac:dyDescent="0.3">
      <c r="B1" s="1"/>
      <c r="C1" s="2"/>
      <c r="D1" s="5"/>
      <c r="S1">
        <v>200</v>
      </c>
      <c r="ALB1" s="4" t="s">
        <v>0</v>
      </c>
    </row>
    <row r="2" spans="1:990" ht="22.8" x14ac:dyDescent="0.3">
      <c r="A2" s="37" t="s">
        <v>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S2">
        <v>9</v>
      </c>
    </row>
    <row r="3" spans="1:990" ht="22.8" x14ac:dyDescent="0.3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3">
      <c r="S4">
        <v>161</v>
      </c>
    </row>
    <row r="5" spans="1:990" ht="23.4" x14ac:dyDescent="0.3">
      <c r="A5" s="38" t="s">
        <v>34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990" x14ac:dyDescent="0.3">
      <c r="A6" s="3"/>
    </row>
    <row r="7" spans="1:990" ht="15.6" customHeight="1" x14ac:dyDescent="0.3"/>
    <row r="8" spans="1:990" s="9" customFormat="1" ht="62.4" x14ac:dyDescent="0.3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18</v>
      </c>
      <c r="I8" s="8" t="s">
        <v>61</v>
      </c>
      <c r="J8" s="16" t="s">
        <v>62</v>
      </c>
      <c r="K8" s="8" t="s">
        <v>63</v>
      </c>
      <c r="L8" s="15" t="s">
        <v>36</v>
      </c>
      <c r="M8" s="15" t="s">
        <v>64</v>
      </c>
      <c r="N8" s="15" t="s">
        <v>72</v>
      </c>
      <c r="O8" s="15" t="s">
        <v>101</v>
      </c>
      <c r="P8" s="8" t="s">
        <v>65</v>
      </c>
    </row>
    <row r="9" spans="1:990" ht="15.6" x14ac:dyDescent="0.3">
      <c r="A9" s="6">
        <v>1</v>
      </c>
      <c r="B9" s="6" t="s">
        <v>16</v>
      </c>
      <c r="C9" s="6" t="s">
        <v>225</v>
      </c>
      <c r="D9" s="6" t="s">
        <v>225</v>
      </c>
      <c r="E9" s="6" t="s">
        <v>226</v>
      </c>
      <c r="F9" s="6" t="s">
        <v>227</v>
      </c>
      <c r="G9" s="6" t="s">
        <v>228</v>
      </c>
      <c r="H9" s="6">
        <v>4</v>
      </c>
      <c r="I9" s="6">
        <v>4</v>
      </c>
      <c r="J9" s="6">
        <v>0</v>
      </c>
      <c r="K9" s="6">
        <v>0</v>
      </c>
      <c r="L9" s="6">
        <v>6</v>
      </c>
      <c r="M9" s="23" t="s">
        <v>160</v>
      </c>
      <c r="N9" s="6">
        <v>0</v>
      </c>
      <c r="O9" s="14">
        <v>6</v>
      </c>
      <c r="P9" s="6" t="s">
        <v>41</v>
      </c>
    </row>
    <row r="10" spans="1:990" ht="15.6" x14ac:dyDescent="0.3">
      <c r="A10" s="6">
        <v>2</v>
      </c>
      <c r="B10" s="6" t="s">
        <v>16</v>
      </c>
      <c r="C10" s="6" t="s">
        <v>229</v>
      </c>
      <c r="D10" s="6" t="s">
        <v>230</v>
      </c>
      <c r="E10" s="6" t="s">
        <v>230</v>
      </c>
      <c r="F10" s="6" t="s">
        <v>231</v>
      </c>
      <c r="G10" s="6" t="s">
        <v>232</v>
      </c>
      <c r="H10" s="6">
        <v>5</v>
      </c>
      <c r="I10" s="6">
        <v>5</v>
      </c>
      <c r="J10" s="6">
        <v>0</v>
      </c>
      <c r="K10" s="6">
        <v>0</v>
      </c>
      <c r="L10" s="6">
        <v>5</v>
      </c>
      <c r="M10" s="23" t="s">
        <v>160</v>
      </c>
      <c r="N10" s="6">
        <v>2</v>
      </c>
      <c r="O10" s="14">
        <v>3</v>
      </c>
      <c r="P10" s="6" t="s">
        <v>41</v>
      </c>
    </row>
    <row r="11" spans="1:990" ht="15.6" x14ac:dyDescent="0.3">
      <c r="A11" s="6">
        <v>3</v>
      </c>
      <c r="B11" s="6" t="s">
        <v>16</v>
      </c>
      <c r="C11" s="6" t="s">
        <v>233</v>
      </c>
      <c r="D11" s="6" t="s">
        <v>234</v>
      </c>
      <c r="E11" s="6" t="s">
        <v>235</v>
      </c>
      <c r="F11" s="6" t="s">
        <v>236</v>
      </c>
      <c r="G11" s="6" t="s">
        <v>237</v>
      </c>
      <c r="H11" s="6">
        <v>8</v>
      </c>
      <c r="I11" s="6">
        <v>8</v>
      </c>
      <c r="J11" s="6">
        <v>0</v>
      </c>
      <c r="K11" s="6">
        <v>0</v>
      </c>
      <c r="L11" s="6">
        <v>20</v>
      </c>
      <c r="M11" s="23" t="s">
        <v>160</v>
      </c>
      <c r="N11" s="6">
        <v>9</v>
      </c>
      <c r="O11" s="14">
        <v>11</v>
      </c>
      <c r="P11" s="6" t="s">
        <v>41</v>
      </c>
    </row>
    <row r="12" spans="1:990" ht="15.6" x14ac:dyDescent="0.3">
      <c r="A12" s="6">
        <v>4</v>
      </c>
      <c r="B12" s="6" t="s">
        <v>16</v>
      </c>
      <c r="C12" s="6" t="s">
        <v>238</v>
      </c>
      <c r="D12" s="6" t="s">
        <v>16</v>
      </c>
      <c r="E12" s="6" t="s">
        <v>239</v>
      </c>
      <c r="F12" s="6" t="s">
        <v>240</v>
      </c>
      <c r="G12" s="6" t="s">
        <v>241</v>
      </c>
      <c r="H12" s="6">
        <v>3</v>
      </c>
      <c r="I12" s="6">
        <v>3</v>
      </c>
      <c r="J12" s="6">
        <v>0</v>
      </c>
      <c r="K12" s="6">
        <v>0</v>
      </c>
      <c r="L12" s="6">
        <v>11</v>
      </c>
      <c r="M12" s="23" t="s">
        <v>160</v>
      </c>
      <c r="N12" s="6">
        <v>0</v>
      </c>
      <c r="O12" s="14">
        <v>11</v>
      </c>
      <c r="P12" s="6" t="s">
        <v>41</v>
      </c>
    </row>
    <row r="13" spans="1:990" ht="15.6" x14ac:dyDescent="0.3">
      <c r="A13" s="6">
        <v>5</v>
      </c>
      <c r="B13" s="6" t="s">
        <v>16</v>
      </c>
      <c r="C13" s="6" t="s">
        <v>225</v>
      </c>
      <c r="D13" s="6" t="s">
        <v>242</v>
      </c>
      <c r="E13" s="6" t="s">
        <v>243</v>
      </c>
      <c r="F13" s="6" t="s">
        <v>244</v>
      </c>
      <c r="G13" s="6" t="s">
        <v>245</v>
      </c>
      <c r="H13" s="6">
        <v>4</v>
      </c>
      <c r="I13" s="6">
        <v>4</v>
      </c>
      <c r="J13" s="6">
        <v>0</v>
      </c>
      <c r="K13" s="6">
        <v>0</v>
      </c>
      <c r="L13" s="6">
        <v>7</v>
      </c>
      <c r="M13" s="23" t="s">
        <v>160</v>
      </c>
      <c r="N13" s="6">
        <v>3</v>
      </c>
      <c r="O13" s="14">
        <v>4</v>
      </c>
      <c r="P13" s="6" t="s">
        <v>41</v>
      </c>
    </row>
    <row r="14" spans="1:990" ht="15.6" x14ac:dyDescent="0.3">
      <c r="A14" s="6">
        <v>6</v>
      </c>
      <c r="B14" s="6" t="s">
        <v>246</v>
      </c>
      <c r="C14" s="6" t="s">
        <v>247</v>
      </c>
      <c r="D14" s="6" t="s">
        <v>247</v>
      </c>
      <c r="E14" s="6" t="s">
        <v>248</v>
      </c>
      <c r="F14" s="6" t="s">
        <v>249</v>
      </c>
      <c r="G14" s="6" t="s">
        <v>250</v>
      </c>
      <c r="H14" s="6">
        <v>17</v>
      </c>
      <c r="I14" s="6">
        <v>17</v>
      </c>
      <c r="J14" s="6">
        <v>0</v>
      </c>
      <c r="K14" s="6">
        <v>0</v>
      </c>
      <c r="L14" s="6">
        <v>22</v>
      </c>
      <c r="M14" s="23" t="s">
        <v>160</v>
      </c>
      <c r="N14" s="6">
        <v>13</v>
      </c>
      <c r="O14" s="14">
        <v>9</v>
      </c>
      <c r="P14" s="6" t="s">
        <v>41</v>
      </c>
    </row>
    <row r="15" spans="1:990" ht="15.6" x14ac:dyDescent="0.3">
      <c r="A15" s="6">
        <v>7</v>
      </c>
      <c r="B15" s="6" t="s">
        <v>251</v>
      </c>
      <c r="C15" s="6" t="s">
        <v>251</v>
      </c>
      <c r="D15" s="6" t="s">
        <v>252</v>
      </c>
      <c r="E15" s="6" t="s">
        <v>253</v>
      </c>
      <c r="F15" s="6" t="s">
        <v>254</v>
      </c>
      <c r="G15" s="6" t="s">
        <v>255</v>
      </c>
      <c r="H15" s="6">
        <v>3</v>
      </c>
      <c r="I15" s="6">
        <v>3</v>
      </c>
      <c r="J15" s="6">
        <v>0</v>
      </c>
      <c r="K15" s="6">
        <v>0</v>
      </c>
      <c r="L15" s="6">
        <v>5</v>
      </c>
      <c r="M15" s="23" t="s">
        <v>160</v>
      </c>
      <c r="N15" s="6">
        <v>0</v>
      </c>
      <c r="O15" s="14">
        <v>5</v>
      </c>
      <c r="P15" s="6" t="s">
        <v>41</v>
      </c>
    </row>
    <row r="16" spans="1:990" ht="15.6" x14ac:dyDescent="0.3">
      <c r="A16" s="6">
        <v>8</v>
      </c>
      <c r="B16" s="6" t="s">
        <v>16</v>
      </c>
      <c r="C16" s="6" t="s">
        <v>233</v>
      </c>
      <c r="D16" s="6" t="s">
        <v>234</v>
      </c>
      <c r="E16" s="6" t="s">
        <v>235</v>
      </c>
      <c r="F16" s="6" t="s">
        <v>256</v>
      </c>
      <c r="G16" s="6" t="s">
        <v>257</v>
      </c>
      <c r="H16" s="6">
        <v>7</v>
      </c>
      <c r="I16" s="6">
        <v>7</v>
      </c>
      <c r="J16" s="6">
        <v>0</v>
      </c>
      <c r="K16" s="6">
        <v>0</v>
      </c>
      <c r="L16" s="6">
        <v>13</v>
      </c>
      <c r="M16" s="23" t="s">
        <v>160</v>
      </c>
      <c r="N16" s="6">
        <v>4</v>
      </c>
      <c r="O16" s="14">
        <v>9</v>
      </c>
      <c r="P16" s="6" t="s">
        <v>41</v>
      </c>
    </row>
    <row r="17" spans="1:16" ht="15.6" x14ac:dyDescent="0.3">
      <c r="A17" s="6">
        <v>9</v>
      </c>
      <c r="B17" s="6" t="s">
        <v>16</v>
      </c>
      <c r="C17" s="6" t="s">
        <v>225</v>
      </c>
      <c r="D17" s="6" t="s">
        <v>234</v>
      </c>
      <c r="E17" s="6" t="s">
        <v>235</v>
      </c>
      <c r="F17" s="6" t="s">
        <v>258</v>
      </c>
      <c r="G17" s="6" t="s">
        <v>259</v>
      </c>
      <c r="H17" s="6">
        <v>2</v>
      </c>
      <c r="I17" s="6">
        <v>2</v>
      </c>
      <c r="J17" s="6">
        <v>0</v>
      </c>
      <c r="K17" s="6">
        <v>0</v>
      </c>
      <c r="L17" s="6">
        <v>8</v>
      </c>
      <c r="M17" s="23" t="s">
        <v>160</v>
      </c>
      <c r="N17" s="6">
        <v>3</v>
      </c>
      <c r="O17" s="14">
        <v>5</v>
      </c>
      <c r="P17" s="6" t="s">
        <v>41</v>
      </c>
    </row>
    <row r="18" spans="1:16" x14ac:dyDescent="0.3">
      <c r="N18" s="14"/>
      <c r="O18" s="14"/>
      <c r="P18" s="14"/>
    </row>
    <row r="19" spans="1:16" x14ac:dyDescent="0.3">
      <c r="N19" s="14"/>
      <c r="O19" s="14"/>
      <c r="P19" s="14"/>
    </row>
    <row r="20" spans="1:16" x14ac:dyDescent="0.3">
      <c r="N20" s="14"/>
      <c r="O20" s="14"/>
      <c r="P20" s="14"/>
    </row>
    <row r="21" spans="1:16" x14ac:dyDescent="0.3">
      <c r="N21" s="14"/>
      <c r="O21" s="14"/>
      <c r="P21" s="14"/>
    </row>
    <row r="22" spans="1:16" x14ac:dyDescent="0.3">
      <c r="N22" s="14"/>
      <c r="O22" s="14"/>
      <c r="P22" s="14"/>
    </row>
  </sheetData>
  <mergeCells count="2">
    <mergeCell ref="A2:P2"/>
    <mergeCell ref="A5:P5"/>
  </mergeCells>
  <conditionalFormatting sqref="H8">
    <cfRule type="containsText" dxfId="35" priority="7" operator="containsText" text="Functional">
      <formula>NOT(ISERROR(SEARCH("Functional",H8)))</formula>
    </cfRule>
    <cfRule type="containsText" dxfId="34" priority="8" operator="containsText" text="Partial">
      <formula>NOT(ISERROR(SEARCH("Partial",H8)))</formula>
    </cfRule>
  </conditionalFormatting>
  <conditionalFormatting sqref="O8 Q9:XFD17 A9:N22 P18:XFD22 A23:XFD1048576">
    <cfRule type="containsText" dxfId="33" priority="9" operator="containsText" text="Connected">
      <formula>NOT(ISERROR(SEARCH("Connected",A8)))</formula>
    </cfRule>
    <cfRule type="containsText" dxfId="32" priority="10" operator="containsText" text="Fully Completed">
      <formula>NOT(ISERROR(SEARCH("Fully Completed",A8)))</formula>
    </cfRule>
    <cfRule type="containsText" dxfId="31" priority="11" operator="containsText" text="In Progress">
      <formula>NOT(ISERROR(SEARCH("In Progress",A8)))</formula>
    </cfRule>
    <cfRule type="containsText" dxfId="30" priority="12" operator="containsText" text="Online">
      <formula>NOT(ISERROR(SEARCH("Online",A8)))</formula>
    </cfRule>
  </conditionalFormatting>
  <conditionalFormatting sqref="P9:P17">
    <cfRule type="containsText" dxfId="29" priority="1" operator="containsText" text="Functional">
      <formula>NOT(ISERROR(SEARCH("Functional",P9)))</formula>
    </cfRule>
    <cfRule type="containsText" dxfId="28" priority="2" operator="containsText" text="Partial">
      <formula>NOT(ISERROR(SEARCH("Partial",P9)))</formula>
    </cfRule>
    <cfRule type="containsText" dxfId="27" priority="3" operator="containsText" text="Completed">
      <formula>NOT(ISERROR(SEARCH("Completed",P9)))</formula>
    </cfRule>
    <cfRule type="containsText" dxfId="26" priority="4" operator="containsText" text="Fully Completed">
      <formula>NOT(ISERROR(SEARCH("Fully Completed",P9)))</formula>
    </cfRule>
    <cfRule type="containsText" dxfId="25" priority="5" operator="containsText" text="In Progress">
      <formula>NOT(ISERROR(SEARCH("In Progress",P9)))</formula>
    </cfRule>
    <cfRule type="containsText" dxfId="24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8B2A-6CF4-4603-93B7-EDE08DB4DFAD}">
  <dimension ref="A2:U15"/>
  <sheetViews>
    <sheetView workbookViewId="0">
      <selection activeCell="A15" sqref="A15:P17"/>
    </sheetView>
  </sheetViews>
  <sheetFormatPr defaultColWidth="18.44140625" defaultRowHeight="14.4" x14ac:dyDescent="0.3"/>
  <cols>
    <col min="1" max="1" width="158" bestFit="1" customWidth="1"/>
  </cols>
  <sheetData>
    <row r="2" spans="1:2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18</v>
      </c>
      <c r="I2" t="s">
        <v>19</v>
      </c>
      <c r="J2" t="s">
        <v>21</v>
      </c>
      <c r="K2" t="s">
        <v>20</v>
      </c>
      <c r="L2" t="s">
        <v>22</v>
      </c>
      <c r="M2" t="s">
        <v>100</v>
      </c>
    </row>
    <row r="3" spans="1:21" x14ac:dyDescent="0.3">
      <c r="A3" s="22" t="s">
        <v>86</v>
      </c>
      <c r="B3" t="e">
        <f t="array" aca="1" ref="B3:U3" ca="1">_xll.PICurrVal('Pune Datalink'!$B$2:$U$2,0,'Pune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3">
      <c r="A4" s="22" t="s">
        <v>87</v>
      </c>
      <c r="B4" t="e">
        <f t="array" aca="1" ref="B4:U4" ca="1">_xll.PICurrVal('Pune Datalink'!$B$2:$U$2,0,'Pune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3">
      <c r="A5" s="22" t="s">
        <v>82</v>
      </c>
      <c r="B5" t="e">
        <f t="array" aca="1" ref="B5:U5" ca="1">_xll.PICurrVal('Pune Datalink'!$B$2:$U$2,0,'Pune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3">
      <c r="A6" s="22" t="s">
        <v>119</v>
      </c>
      <c r="B6" t="e">
        <f t="array" aca="1" ref="B6:U6" ca="1">_xll.PICurrVal('Pune Datalink'!$B$2:$U$2,0,'Pune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3">
      <c r="A7" s="22" t="s">
        <v>85</v>
      </c>
      <c r="B7" t="e">
        <f t="array" aca="1" ref="B7:U7" ca="1">_xll.PICurrVal('Pune Datalink'!$B$2:$U$2,0,'Pune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3">
      <c r="A8" s="22" t="s">
        <v>120</v>
      </c>
      <c r="B8" t="e">
        <f t="array" aca="1" ref="B8:U8" ca="1">_xll.PICurrVal('Pune Datalink'!$B$2:$U$2,0,'Pune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3">
      <c r="A9" s="22" t="s">
        <v>88</v>
      </c>
      <c r="B9" t="e">
        <f t="array" aca="1" ref="B9:U9" ca="1">_xll.PICurrVal('Pune Datalink'!$B$2:$U$2,0,'Pune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3">
      <c r="A10" s="22" t="s">
        <v>83</v>
      </c>
      <c r="B10" t="e">
        <f t="array" aca="1" ref="B10:U10" ca="1">_xll.PICurrVal('Pune Datalink'!$B$2:$U$2,0,'Pune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3">
      <c r="A11" s="22" t="s">
        <v>84</v>
      </c>
      <c r="B11" t="e">
        <f t="array" aca="1" ref="B11:U11" ca="1">_xll.PICurrVal('Pune Datalink'!$B$2:$U$2,0,'Pune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3">
      <c r="B12" t="e">
        <f t="array" aca="1" ref="B12:U12" ca="1">_xll.PICurrVal('Pune Datalink'!$B$2:$U$2,0,'Pune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3">
      <c r="B13" t="e">
        <f t="array" aca="1" ref="B13:U13" ca="1">_xll.PICurrVal('Pune Datalink'!$B$2:$U$2,0,'Pune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3">
      <c r="B14" t="e">
        <f t="array" aca="1" ref="B14:U14" ca="1">_xll.PICurrVal('Pune Datalink'!$B$2:$U$2,0,'Pune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3">
      <c r="B15" t="e">
        <f t="array" aca="1" ref="B15:U15" ca="1">_xll.PICurrVal('Pune Datalink'!$B$2:$U$2,0,'Pune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62FA-0D91-4BCA-A9A1-9D39E2D68542}">
  <dimension ref="A1:ALB20"/>
  <sheetViews>
    <sheetView topLeftCell="A7" zoomScale="85" zoomScaleNormal="68" workbookViewId="0">
      <selection activeCell="F21" sqref="A1:XFD1048576"/>
    </sheetView>
  </sheetViews>
  <sheetFormatPr defaultRowHeight="14.4" x14ac:dyDescent="0.3"/>
  <cols>
    <col min="1" max="1" width="6.88671875" bestFit="1" customWidth="1"/>
    <col min="2" max="2" width="8.5546875" bestFit="1" customWidth="1"/>
    <col min="3" max="3" width="9" bestFit="1" customWidth="1"/>
    <col min="4" max="4" width="12.5546875" bestFit="1" customWidth="1"/>
    <col min="5" max="5" width="14.109375" bestFit="1" customWidth="1"/>
    <col min="6" max="6" width="10.88671875" bestFit="1" customWidth="1"/>
    <col min="7" max="7" width="38.5546875" bestFit="1" customWidth="1"/>
    <col min="8" max="8" width="17.88671875" bestFit="1" customWidth="1"/>
    <col min="9" max="9" width="10.88671875" bestFit="1" customWidth="1"/>
    <col min="10" max="10" width="45.5546875" customWidth="1"/>
    <col min="11" max="11" width="15.109375" customWidth="1"/>
    <col min="12" max="12" width="20.109375" bestFit="1" customWidth="1"/>
    <col min="13" max="13" width="23.44140625" bestFit="1" customWidth="1"/>
    <col min="14" max="14" width="24.5546875" bestFit="1" customWidth="1"/>
    <col min="15" max="15" width="24.5546875" customWidth="1"/>
    <col min="16" max="16" width="14.109375" bestFit="1" customWidth="1"/>
    <col min="990" max="990" width="160" bestFit="1" customWidth="1"/>
  </cols>
  <sheetData>
    <row r="1" spans="1:990" x14ac:dyDescent="0.3">
      <c r="B1" s="1"/>
      <c r="C1" s="2"/>
      <c r="D1" s="5"/>
      <c r="S1">
        <v>200</v>
      </c>
      <c r="ALB1" s="4" t="s">
        <v>0</v>
      </c>
    </row>
    <row r="2" spans="1:990" ht="22.8" x14ac:dyDescent="0.3">
      <c r="A2" s="37" t="s">
        <v>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S2">
        <v>9</v>
      </c>
    </row>
    <row r="3" spans="1:990" ht="22.8" x14ac:dyDescent="0.3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3">
      <c r="S4">
        <v>161</v>
      </c>
    </row>
    <row r="5" spans="1:990" ht="23.4" x14ac:dyDescent="0.3">
      <c r="A5" s="38" t="s">
        <v>34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990" x14ac:dyDescent="0.3">
      <c r="A6" s="3"/>
    </row>
    <row r="7" spans="1:990" ht="15.6" customHeight="1" x14ac:dyDescent="0.3"/>
    <row r="8" spans="1:990" s="9" customFormat="1" ht="62.4" x14ac:dyDescent="0.3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18</v>
      </c>
      <c r="I8" s="8" t="s">
        <v>61</v>
      </c>
      <c r="J8" s="16" t="s">
        <v>62</v>
      </c>
      <c r="K8" s="8" t="s">
        <v>63</v>
      </c>
      <c r="L8" s="15" t="s">
        <v>36</v>
      </c>
      <c r="M8" s="15" t="s">
        <v>64</v>
      </c>
      <c r="N8" s="15" t="s">
        <v>72</v>
      </c>
      <c r="O8" s="15" t="s">
        <v>101</v>
      </c>
      <c r="P8" s="8" t="s">
        <v>65</v>
      </c>
    </row>
    <row r="9" spans="1:990" ht="15.6" x14ac:dyDescent="0.3">
      <c r="A9" s="6">
        <v>1</v>
      </c>
      <c r="B9" s="6" t="s">
        <v>260</v>
      </c>
      <c r="C9" s="6" t="s">
        <v>260</v>
      </c>
      <c r="D9" s="6" t="s">
        <v>261</v>
      </c>
      <c r="E9" s="6" t="s">
        <v>261</v>
      </c>
      <c r="F9" s="6" t="s">
        <v>262</v>
      </c>
      <c r="G9" s="6" t="s">
        <v>263</v>
      </c>
      <c r="H9" s="6">
        <v>2</v>
      </c>
      <c r="I9" s="6">
        <v>2</v>
      </c>
      <c r="J9" s="6">
        <v>0</v>
      </c>
      <c r="K9" s="6">
        <v>0</v>
      </c>
      <c r="L9" s="6">
        <v>2</v>
      </c>
      <c r="M9" s="23" t="s">
        <v>160</v>
      </c>
      <c r="N9" s="6">
        <v>2</v>
      </c>
      <c r="O9" s="14">
        <v>0</v>
      </c>
      <c r="P9" s="6" t="s">
        <v>40</v>
      </c>
    </row>
    <row r="10" spans="1:990" ht="15.6" x14ac:dyDescent="0.3">
      <c r="A10" s="6">
        <v>2</v>
      </c>
      <c r="B10" s="6" t="s">
        <v>15</v>
      </c>
      <c r="C10" s="6" t="s">
        <v>15</v>
      </c>
      <c r="D10" s="6" t="s">
        <v>264</v>
      </c>
      <c r="E10" s="6" t="s">
        <v>264</v>
      </c>
      <c r="F10" s="6" t="s">
        <v>265</v>
      </c>
      <c r="G10" s="6" t="s">
        <v>266</v>
      </c>
      <c r="H10" s="6">
        <v>44</v>
      </c>
      <c r="I10" s="6">
        <v>43</v>
      </c>
      <c r="J10" s="6">
        <v>0</v>
      </c>
      <c r="K10" s="6">
        <v>1</v>
      </c>
      <c r="L10" s="6">
        <v>45</v>
      </c>
      <c r="M10" s="23" t="s">
        <v>130</v>
      </c>
      <c r="N10" s="6">
        <v>38</v>
      </c>
      <c r="O10" s="14">
        <v>7</v>
      </c>
      <c r="P10" s="6" t="s">
        <v>41</v>
      </c>
    </row>
    <row r="11" spans="1:990" ht="15.6" x14ac:dyDescent="0.3">
      <c r="A11" s="6">
        <v>3</v>
      </c>
      <c r="B11" s="6" t="s">
        <v>15</v>
      </c>
      <c r="C11" s="6" t="s">
        <v>15</v>
      </c>
      <c r="D11" s="6" t="s">
        <v>267</v>
      </c>
      <c r="E11" s="6" t="s">
        <v>267</v>
      </c>
      <c r="F11" s="6" t="s">
        <v>268</v>
      </c>
      <c r="G11" s="6" t="s">
        <v>269</v>
      </c>
      <c r="H11" s="6">
        <v>7</v>
      </c>
      <c r="I11" s="6">
        <v>5</v>
      </c>
      <c r="J11" s="6">
        <v>0</v>
      </c>
      <c r="K11" s="6">
        <v>2</v>
      </c>
      <c r="L11" s="6">
        <v>7</v>
      </c>
      <c r="M11" s="23" t="s">
        <v>130</v>
      </c>
      <c r="N11" s="6">
        <v>2</v>
      </c>
      <c r="O11" s="14">
        <v>5</v>
      </c>
      <c r="P11" s="6" t="s">
        <v>41</v>
      </c>
    </row>
    <row r="12" spans="1:990" ht="15.6" x14ac:dyDescent="0.3">
      <c r="A12" s="6">
        <v>4</v>
      </c>
      <c r="B12" s="6" t="s">
        <v>15</v>
      </c>
      <c r="C12" s="6" t="s">
        <v>15</v>
      </c>
      <c r="D12" s="6" t="s">
        <v>270</v>
      </c>
      <c r="E12" s="6" t="s">
        <v>270</v>
      </c>
      <c r="F12" s="6" t="s">
        <v>271</v>
      </c>
      <c r="G12" s="6" t="s">
        <v>272</v>
      </c>
      <c r="H12" s="6">
        <v>4</v>
      </c>
      <c r="I12" s="6">
        <v>3</v>
      </c>
      <c r="J12" s="6">
        <v>0</v>
      </c>
      <c r="K12" s="6">
        <v>1</v>
      </c>
      <c r="L12" s="6">
        <v>5</v>
      </c>
      <c r="M12" s="23" t="s">
        <v>130</v>
      </c>
      <c r="N12" s="6">
        <v>2</v>
      </c>
      <c r="O12" s="14">
        <v>3</v>
      </c>
      <c r="P12" s="6" t="s">
        <v>41</v>
      </c>
    </row>
    <row r="13" spans="1:990" ht="15.6" x14ac:dyDescent="0.3">
      <c r="A13" s="6">
        <v>5</v>
      </c>
      <c r="B13" s="6" t="s">
        <v>273</v>
      </c>
      <c r="C13" s="6" t="s">
        <v>273</v>
      </c>
      <c r="D13" s="6" t="s">
        <v>274</v>
      </c>
      <c r="E13" s="6" t="s">
        <v>274</v>
      </c>
      <c r="F13" s="6" t="s">
        <v>275</v>
      </c>
      <c r="G13" s="6" t="s">
        <v>276</v>
      </c>
      <c r="H13" s="6">
        <v>9</v>
      </c>
      <c r="I13" s="6">
        <v>7</v>
      </c>
      <c r="J13" s="6">
        <v>1</v>
      </c>
      <c r="K13" s="6">
        <v>1</v>
      </c>
      <c r="L13" s="6">
        <v>9</v>
      </c>
      <c r="M13" s="23" t="s">
        <v>130</v>
      </c>
      <c r="N13" s="6">
        <v>1</v>
      </c>
      <c r="O13" s="14">
        <v>8</v>
      </c>
      <c r="P13" s="6" t="s">
        <v>41</v>
      </c>
    </row>
    <row r="14" spans="1:990" ht="15.6" x14ac:dyDescent="0.3">
      <c r="A14" s="6">
        <v>6</v>
      </c>
      <c r="B14" s="6" t="s">
        <v>273</v>
      </c>
      <c r="C14" s="6" t="s">
        <v>273</v>
      </c>
      <c r="D14" s="6" t="s">
        <v>277</v>
      </c>
      <c r="E14" s="6" t="s">
        <v>277</v>
      </c>
      <c r="F14" s="6" t="s">
        <v>278</v>
      </c>
      <c r="G14" s="6" t="s">
        <v>279</v>
      </c>
      <c r="H14" s="6">
        <v>2</v>
      </c>
      <c r="I14" s="6">
        <v>2</v>
      </c>
      <c r="J14" s="6">
        <v>0</v>
      </c>
      <c r="K14" s="6">
        <v>0</v>
      </c>
      <c r="L14" s="6">
        <v>2</v>
      </c>
      <c r="M14" s="23" t="s">
        <v>160</v>
      </c>
      <c r="N14" s="6">
        <v>2</v>
      </c>
      <c r="O14" s="14">
        <v>0</v>
      </c>
      <c r="P14" s="6" t="s">
        <v>40</v>
      </c>
    </row>
    <row r="15" spans="1:990" ht="15.6" x14ac:dyDescent="0.3">
      <c r="A15" s="6">
        <v>7</v>
      </c>
      <c r="B15" s="6" t="s">
        <v>273</v>
      </c>
      <c r="C15" s="6" t="s">
        <v>280</v>
      </c>
      <c r="D15" s="6" t="s">
        <v>281</v>
      </c>
      <c r="E15" s="6" t="s">
        <v>281</v>
      </c>
      <c r="F15" s="6" t="s">
        <v>282</v>
      </c>
      <c r="G15" s="6" t="s">
        <v>283</v>
      </c>
      <c r="H15" s="6">
        <v>1</v>
      </c>
      <c r="I15" s="6">
        <v>1</v>
      </c>
      <c r="J15" s="6">
        <v>0</v>
      </c>
      <c r="K15" s="6">
        <v>0</v>
      </c>
      <c r="L15" s="6">
        <v>1</v>
      </c>
      <c r="M15" s="23" t="s">
        <v>160</v>
      </c>
      <c r="N15" s="6">
        <v>0</v>
      </c>
      <c r="O15" s="14">
        <v>1</v>
      </c>
      <c r="P15" s="6" t="s">
        <v>41</v>
      </c>
    </row>
    <row r="16" spans="1:990" ht="15.6" x14ac:dyDescent="0.3">
      <c r="A16" s="6">
        <v>8</v>
      </c>
      <c r="B16" s="6" t="s">
        <v>260</v>
      </c>
      <c r="C16" s="6" t="s">
        <v>260</v>
      </c>
      <c r="D16" s="6" t="s">
        <v>284</v>
      </c>
      <c r="E16" s="6" t="s">
        <v>284</v>
      </c>
      <c r="F16" s="6" t="s">
        <v>285</v>
      </c>
      <c r="G16" s="6" t="s">
        <v>286</v>
      </c>
      <c r="H16" s="6">
        <v>4</v>
      </c>
      <c r="I16" s="6">
        <v>4</v>
      </c>
      <c r="J16" s="6">
        <v>0</v>
      </c>
      <c r="K16" s="6">
        <v>0</v>
      </c>
      <c r="L16" s="6">
        <v>5</v>
      </c>
      <c r="M16" s="23" t="s">
        <v>160</v>
      </c>
      <c r="N16" s="6">
        <v>0</v>
      </c>
      <c r="O16" s="14">
        <v>5</v>
      </c>
      <c r="P16" s="6" t="s">
        <v>41</v>
      </c>
    </row>
    <row r="17" spans="1:16" ht="15.6" x14ac:dyDescent="0.3">
      <c r="A17" s="6">
        <v>9</v>
      </c>
      <c r="B17" s="6" t="s">
        <v>260</v>
      </c>
      <c r="C17" s="6" t="s">
        <v>260</v>
      </c>
      <c r="D17" s="6" t="s">
        <v>287</v>
      </c>
      <c r="E17" s="6" t="s">
        <v>287</v>
      </c>
      <c r="F17" s="6" t="s">
        <v>288</v>
      </c>
      <c r="G17" s="6" t="s">
        <v>289</v>
      </c>
      <c r="H17" s="6">
        <v>3</v>
      </c>
      <c r="I17" s="6">
        <v>2</v>
      </c>
      <c r="J17" s="6">
        <v>1</v>
      </c>
      <c r="K17" s="6">
        <v>0</v>
      </c>
      <c r="L17" s="6">
        <v>4</v>
      </c>
      <c r="M17" s="23" t="s">
        <v>130</v>
      </c>
      <c r="N17" s="6">
        <v>3</v>
      </c>
      <c r="O17" s="14">
        <v>1</v>
      </c>
      <c r="P17" s="6" t="s">
        <v>41</v>
      </c>
    </row>
    <row r="18" spans="1:16" ht="15.6" x14ac:dyDescent="0.3">
      <c r="A18" s="6">
        <v>10</v>
      </c>
      <c r="B18" s="6" t="s">
        <v>273</v>
      </c>
      <c r="C18" s="6" t="s">
        <v>273</v>
      </c>
      <c r="D18" s="6" t="s">
        <v>290</v>
      </c>
      <c r="E18" s="6" t="s">
        <v>290</v>
      </c>
      <c r="F18" s="6" t="s">
        <v>291</v>
      </c>
      <c r="G18" s="6" t="s">
        <v>292</v>
      </c>
      <c r="H18" s="6">
        <v>4</v>
      </c>
      <c r="I18" s="6">
        <v>4</v>
      </c>
      <c r="J18" s="6">
        <v>0</v>
      </c>
      <c r="K18" s="6">
        <v>0</v>
      </c>
      <c r="L18" s="6">
        <v>7</v>
      </c>
      <c r="M18" s="23" t="s">
        <v>160</v>
      </c>
      <c r="N18" s="6">
        <v>0</v>
      </c>
      <c r="O18" s="14">
        <v>7</v>
      </c>
      <c r="P18" s="6" t="s">
        <v>41</v>
      </c>
    </row>
    <row r="19" spans="1:16" ht="15.6" x14ac:dyDescent="0.3">
      <c r="A19" s="6">
        <v>11</v>
      </c>
      <c r="B19" s="6" t="s">
        <v>273</v>
      </c>
      <c r="C19" s="6" t="s">
        <v>273</v>
      </c>
      <c r="D19" s="6" t="s">
        <v>293</v>
      </c>
      <c r="E19" s="6" t="s">
        <v>293</v>
      </c>
      <c r="F19" s="6" t="s">
        <v>275</v>
      </c>
      <c r="G19" s="6" t="s">
        <v>276</v>
      </c>
      <c r="H19" s="6">
        <v>41</v>
      </c>
      <c r="I19" s="6">
        <v>33</v>
      </c>
      <c r="J19" s="6">
        <v>0</v>
      </c>
      <c r="K19" s="6">
        <v>8</v>
      </c>
      <c r="L19" s="6">
        <v>41</v>
      </c>
      <c r="M19" s="23" t="s">
        <v>130</v>
      </c>
      <c r="N19" s="6">
        <v>14</v>
      </c>
      <c r="O19" s="14">
        <v>27</v>
      </c>
      <c r="P19" s="6" t="s">
        <v>41</v>
      </c>
    </row>
    <row r="20" spans="1:16" ht="15.6" x14ac:dyDescent="0.3">
      <c r="A20" s="6">
        <v>12</v>
      </c>
      <c r="B20" s="6" t="s">
        <v>15</v>
      </c>
      <c r="C20" s="6" t="s">
        <v>15</v>
      </c>
      <c r="D20" s="6" t="s">
        <v>294</v>
      </c>
      <c r="E20" s="6" t="s">
        <v>294</v>
      </c>
      <c r="F20" s="6" t="s">
        <v>268</v>
      </c>
      <c r="G20" s="6" t="s">
        <v>269</v>
      </c>
      <c r="H20" s="6">
        <v>36</v>
      </c>
      <c r="I20" s="6">
        <v>35</v>
      </c>
      <c r="J20" s="6">
        <v>0</v>
      </c>
      <c r="K20" s="6">
        <v>1</v>
      </c>
      <c r="L20" s="6">
        <v>37</v>
      </c>
      <c r="M20" s="23" t="s">
        <v>130</v>
      </c>
      <c r="N20" s="6">
        <v>18</v>
      </c>
      <c r="O20" s="14">
        <v>19</v>
      </c>
      <c r="P20" s="6" t="s">
        <v>41</v>
      </c>
    </row>
  </sheetData>
  <mergeCells count="2">
    <mergeCell ref="A2:P2"/>
    <mergeCell ref="A5:P5"/>
  </mergeCells>
  <conditionalFormatting sqref="H8">
    <cfRule type="containsText" dxfId="23" priority="7" operator="containsText" text="Functional">
      <formula>NOT(ISERROR(SEARCH("Functional",H8)))</formula>
    </cfRule>
    <cfRule type="containsText" dxfId="22" priority="8" operator="containsText" text="Partial">
      <formula>NOT(ISERROR(SEARCH("Partial",H8)))</formula>
    </cfRule>
  </conditionalFormatting>
  <conditionalFormatting sqref="O8 A9:N20 Q9:XFD20 A21:XFD1048576">
    <cfRule type="containsText" dxfId="21" priority="9" operator="containsText" text="Connected">
      <formula>NOT(ISERROR(SEARCH("Connected",A8)))</formula>
    </cfRule>
    <cfRule type="containsText" dxfId="20" priority="10" operator="containsText" text="Fully Completed">
      <formula>NOT(ISERROR(SEARCH("Fully Completed",A8)))</formula>
    </cfRule>
    <cfRule type="containsText" dxfId="19" priority="11" operator="containsText" text="In Progress">
      <formula>NOT(ISERROR(SEARCH("In Progress",A8)))</formula>
    </cfRule>
    <cfRule type="containsText" dxfId="18" priority="12" operator="containsText" text="Online">
      <formula>NOT(ISERROR(SEARCH("Online",A8)))</formula>
    </cfRule>
  </conditionalFormatting>
  <conditionalFormatting sqref="P9:P20">
    <cfRule type="containsText" dxfId="17" priority="1" operator="containsText" text="Functional">
      <formula>NOT(ISERROR(SEARCH("Functional",P9)))</formula>
    </cfRule>
    <cfRule type="containsText" dxfId="16" priority="2" operator="containsText" text="Partial">
      <formula>NOT(ISERROR(SEARCH("Partial",P9)))</formula>
    </cfRule>
    <cfRule type="containsText" dxfId="15" priority="3" operator="containsText" text="Completed">
      <formula>NOT(ISERROR(SEARCH("Completed",P9)))</formula>
    </cfRule>
    <cfRule type="containsText" dxfId="14" priority="4" operator="containsText" text="Fully Completed">
      <formula>NOT(ISERROR(SEARCH("Fully Completed",P9)))</formula>
    </cfRule>
    <cfRule type="containsText" dxfId="13" priority="5" operator="containsText" text="In Progress">
      <formula>NOT(ISERROR(SEARCH("In Progress",P9)))</formula>
    </cfRule>
    <cfRule type="containsText" dxfId="12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2CB5-BE22-4C20-A1F1-70D7C45C8918}">
  <dimension ref="A2:U16"/>
  <sheetViews>
    <sheetView workbookViewId="0">
      <selection activeCell="A23" sqref="A23:XFD23"/>
    </sheetView>
  </sheetViews>
  <sheetFormatPr defaultColWidth="18.44140625" defaultRowHeight="14.4" x14ac:dyDescent="0.3"/>
  <cols>
    <col min="1" max="1" width="158" bestFit="1" customWidth="1"/>
  </cols>
  <sheetData>
    <row r="2" spans="1:2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18</v>
      </c>
      <c r="I2" t="s">
        <v>19</v>
      </c>
      <c r="J2" t="s">
        <v>21</v>
      </c>
      <c r="K2" t="s">
        <v>20</v>
      </c>
      <c r="L2" t="s">
        <v>22</v>
      </c>
      <c r="M2" t="s">
        <v>100</v>
      </c>
    </row>
    <row r="3" spans="1:21" x14ac:dyDescent="0.3">
      <c r="A3" s="22" t="s">
        <v>77</v>
      </c>
      <c r="B3" t="e">
        <f t="array" aca="1" ref="B3:U3" ca="1">_xll.PICurrVal('Nashik Datalink'!$B$2:$U$2,0,'Nashik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3">
      <c r="A4" s="22" t="s">
        <v>111</v>
      </c>
      <c r="B4" t="e">
        <f t="array" aca="1" ref="B4:U4" ca="1">_xll.PICurrVal('Nashik Datalink'!$B$2:$U$2,0,'Nashik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3">
      <c r="A5" s="22" t="s">
        <v>75</v>
      </c>
      <c r="B5" t="e">
        <f t="array" aca="1" ref="B5:U5" ca="1">_xll.PICurrVal('Nashik Datalink'!$B$2:$U$2,0,'Nashik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3">
      <c r="A6" s="22" t="s">
        <v>92</v>
      </c>
      <c r="B6" t="e">
        <f t="array" aca="1" ref="B6:U6" ca="1">_xll.PICurrVal('Nashik Datalink'!$B$2:$U$2,0,'Nashik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3">
      <c r="A7" s="22" t="s">
        <v>116</v>
      </c>
      <c r="B7" t="e">
        <f t="array" aca="1" ref="B7:U7" ca="1">_xll.PICurrVal('Nashik Datalink'!$B$2:$U$2,0,'Nashik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3">
      <c r="A8" s="22" t="s">
        <v>105</v>
      </c>
      <c r="B8" t="e">
        <f t="array" aca="1" ref="B8:U8" ca="1">_xll.PICurrVal('Nashik Datalink'!$B$2:$U$2,0,'Nashik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3">
      <c r="A9" s="22" t="s">
        <v>24</v>
      </c>
      <c r="B9" t="e">
        <f t="array" aca="1" ref="B9:U9" ca="1">_xll.PICurrVal('Nashik Datalink'!$B$2:$U$2,0,'Nashik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3">
      <c r="A10" s="22" t="s">
        <v>23</v>
      </c>
      <c r="B10" t="e">
        <f t="array" aca="1" ref="B10:U10" ca="1">_xll.PICurrVal('Nashik Datalink'!$B$2:$U$2,0,'Nashik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3">
      <c r="A11" s="22" t="s">
        <v>76</v>
      </c>
      <c r="B11" t="e">
        <f t="array" aca="1" ref="B11:U11" ca="1">_xll.PICurrVal('Nashik Datalink'!$B$2:$U$2,0,'Nashik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3">
      <c r="A12" s="22" t="s">
        <v>106</v>
      </c>
      <c r="B12" t="e">
        <f t="array" aca="1" ref="B12:U12" ca="1">_xll.PICurrVal('Nashik Datalink'!$B$2:$U$2,0,'Nashik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3">
      <c r="A13" s="22" t="s">
        <v>90</v>
      </c>
      <c r="B13" t="e">
        <f t="array" aca="1" ref="B13:U13" ca="1">_xll.PICurrVal('Nashik Datalink'!$B$2:$U$2,0,'Nashik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3">
      <c r="A14" s="22" t="s">
        <v>123</v>
      </c>
      <c r="B14" t="e">
        <f t="array" aca="1" ref="B14:U14" ca="1">_xll.PICurrVal('Nashik Datalink'!$B$2:$U$2,0,'Nashik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3">
      <c r="A15" s="22" t="s">
        <v>124</v>
      </c>
      <c r="B15" t="e">
        <f t="array" aca="1" ref="B15:U15" ca="1">_xll.PICurrVal('Nashik Datalink'!$B$2:$U$2,0,'Nashik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  <row r="16" spans="1:21" x14ac:dyDescent="0.3">
      <c r="A16" s="22" t="s">
        <v>121</v>
      </c>
      <c r="B16" t="e">
        <f t="array" aca="1" ref="B16:U16" ca="1">_xll.PICurrVal('Nashik Datalink'!$B$2:$U$2,0,'Nashik Datalink'!$A$16)</f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  <c r="P16" t="e">
        <f ca="1"/>
        <v>#NAME?</v>
      </c>
      <c r="Q16" t="e">
        <f ca="1"/>
        <v>#NAME?</v>
      </c>
      <c r="R16" t="e">
        <f ca="1"/>
        <v>#NAME?</v>
      </c>
      <c r="S16" t="e">
        <f ca="1"/>
        <v>#NAME?</v>
      </c>
      <c r="T16" t="e">
        <f ca="1"/>
        <v>#NAME?</v>
      </c>
      <c r="U16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9F79-D6A2-43E4-8BB1-7A8A122BFF25}">
  <dimension ref="A1:ALB22"/>
  <sheetViews>
    <sheetView topLeftCell="A15" zoomScale="85" zoomScaleNormal="68" workbookViewId="0">
      <selection activeCell="E30" sqref="A1:XFD1048576"/>
    </sheetView>
  </sheetViews>
  <sheetFormatPr defaultRowHeight="14.4" x14ac:dyDescent="0.3"/>
  <cols>
    <col min="1" max="1" width="6.88671875" bestFit="1" customWidth="1"/>
    <col min="2" max="2" width="12.44140625" bestFit="1" customWidth="1"/>
    <col min="3" max="3" width="11.5546875" bestFit="1" customWidth="1"/>
    <col min="4" max="4" width="12.5546875" bestFit="1" customWidth="1"/>
    <col min="5" max="5" width="12.109375" bestFit="1" customWidth="1"/>
    <col min="6" max="6" width="10.5546875" bestFit="1" customWidth="1"/>
    <col min="7" max="7" width="40.109375" bestFit="1" customWidth="1"/>
    <col min="8" max="8" width="17.88671875" bestFit="1" customWidth="1"/>
    <col min="9" max="9" width="10.44140625" bestFit="1" customWidth="1"/>
    <col min="10" max="10" width="19.88671875" bestFit="1" customWidth="1"/>
    <col min="11" max="11" width="11.44140625" bestFit="1" customWidth="1"/>
    <col min="12" max="12" width="20.109375" bestFit="1" customWidth="1"/>
    <col min="13" max="13" width="25.5546875" bestFit="1" customWidth="1"/>
    <col min="14" max="14" width="24.5546875" bestFit="1" customWidth="1"/>
    <col min="15" max="15" width="24.5546875" customWidth="1"/>
    <col min="16" max="16" width="11.88671875" bestFit="1" customWidth="1"/>
    <col min="19" max="19" width="4" bestFit="1" customWidth="1"/>
    <col min="990" max="990" width="162.44140625" bestFit="1" customWidth="1"/>
  </cols>
  <sheetData>
    <row r="1" spans="1:990" x14ac:dyDescent="0.3">
      <c r="B1" s="1"/>
      <c r="C1" s="2"/>
      <c r="D1" s="5"/>
      <c r="S1">
        <v>200</v>
      </c>
      <c r="ALB1" s="4" t="s">
        <v>0</v>
      </c>
    </row>
    <row r="2" spans="1:990" ht="22.8" x14ac:dyDescent="0.3">
      <c r="A2" s="37" t="s">
        <v>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S2">
        <v>9</v>
      </c>
    </row>
    <row r="3" spans="1:990" ht="22.8" x14ac:dyDescent="0.3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3">
      <c r="S4">
        <v>161</v>
      </c>
    </row>
    <row r="5" spans="1:990" ht="23.4" x14ac:dyDescent="0.3">
      <c r="A5" s="38" t="s">
        <v>34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990" x14ac:dyDescent="0.3">
      <c r="A6" s="3"/>
    </row>
    <row r="7" spans="1:990" ht="15.6" customHeight="1" x14ac:dyDescent="0.3"/>
    <row r="8" spans="1:990" s="9" customFormat="1" ht="62.4" x14ac:dyDescent="0.3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18</v>
      </c>
      <c r="I8" s="8" t="s">
        <v>61</v>
      </c>
      <c r="J8" s="16" t="s">
        <v>62</v>
      </c>
      <c r="K8" s="8" t="s">
        <v>63</v>
      </c>
      <c r="L8" s="15" t="s">
        <v>36</v>
      </c>
      <c r="M8" s="15" t="s">
        <v>64</v>
      </c>
      <c r="N8" s="15" t="s">
        <v>72</v>
      </c>
      <c r="O8" s="15" t="s">
        <v>114</v>
      </c>
      <c r="P8" s="8" t="s">
        <v>65</v>
      </c>
    </row>
    <row r="9" spans="1:990" ht="15.6" x14ac:dyDescent="0.3">
      <c r="A9" s="6">
        <v>1</v>
      </c>
      <c r="B9" s="6" t="s">
        <v>13</v>
      </c>
      <c r="C9" s="6" t="s">
        <v>295</v>
      </c>
      <c r="D9" s="6" t="s">
        <v>296</v>
      </c>
      <c r="E9" s="6" t="s">
        <v>297</v>
      </c>
      <c r="F9" s="6" t="s">
        <v>298</v>
      </c>
      <c r="G9" s="6" t="s">
        <v>299</v>
      </c>
      <c r="H9" s="6">
        <v>2</v>
      </c>
      <c r="I9" s="6">
        <v>1</v>
      </c>
      <c r="J9" s="6">
        <v>1</v>
      </c>
      <c r="K9" s="6">
        <v>0</v>
      </c>
      <c r="L9" s="6">
        <v>6</v>
      </c>
      <c r="M9" s="6" t="s">
        <v>130</v>
      </c>
      <c r="N9" s="6">
        <v>3</v>
      </c>
      <c r="O9" s="6">
        <v>3</v>
      </c>
      <c r="P9" s="6" t="s">
        <v>41</v>
      </c>
    </row>
    <row r="10" spans="1:990" ht="15.6" x14ac:dyDescent="0.3">
      <c r="A10" s="6">
        <v>2</v>
      </c>
      <c r="B10" s="6" t="s">
        <v>13</v>
      </c>
      <c r="C10" s="6" t="s">
        <v>295</v>
      </c>
      <c r="D10" s="6" t="s">
        <v>300</v>
      </c>
      <c r="E10" s="6" t="s">
        <v>277</v>
      </c>
      <c r="F10" s="6" t="s">
        <v>301</v>
      </c>
      <c r="G10" s="6" t="s">
        <v>302</v>
      </c>
      <c r="H10" s="6">
        <v>4</v>
      </c>
      <c r="I10" s="6">
        <v>1</v>
      </c>
      <c r="J10" s="6">
        <v>1</v>
      </c>
      <c r="K10" s="6">
        <v>2</v>
      </c>
      <c r="L10" s="6">
        <v>5</v>
      </c>
      <c r="M10" s="6" t="s">
        <v>130</v>
      </c>
      <c r="N10" s="6">
        <v>0</v>
      </c>
      <c r="O10" s="6">
        <v>5</v>
      </c>
      <c r="P10" s="6" t="s">
        <v>41</v>
      </c>
    </row>
    <row r="11" spans="1:990" ht="15.6" x14ac:dyDescent="0.3">
      <c r="A11" s="6">
        <v>3</v>
      </c>
      <c r="B11" s="6" t="s">
        <v>303</v>
      </c>
      <c r="C11" s="6" t="s">
        <v>304</v>
      </c>
      <c r="D11" s="6" t="s">
        <v>304</v>
      </c>
      <c r="E11" s="6" t="s">
        <v>304</v>
      </c>
      <c r="F11" s="6" t="s">
        <v>305</v>
      </c>
      <c r="G11" s="6" t="s">
        <v>306</v>
      </c>
      <c r="H11" s="6">
        <v>6</v>
      </c>
      <c r="I11" s="6">
        <v>2</v>
      </c>
      <c r="J11" s="6">
        <v>3</v>
      </c>
      <c r="K11" s="6">
        <v>1</v>
      </c>
      <c r="L11" s="6">
        <v>19</v>
      </c>
      <c r="M11" s="6" t="s">
        <v>130</v>
      </c>
      <c r="N11" s="6">
        <v>7</v>
      </c>
      <c r="O11" s="6">
        <v>12</v>
      </c>
      <c r="P11" s="6" t="s">
        <v>41</v>
      </c>
    </row>
    <row r="12" spans="1:990" ht="15.6" x14ac:dyDescent="0.3">
      <c r="A12" s="6">
        <v>4</v>
      </c>
      <c r="B12" s="6" t="s">
        <v>303</v>
      </c>
      <c r="C12" s="6" t="s">
        <v>304</v>
      </c>
      <c r="D12" s="6" t="s">
        <v>304</v>
      </c>
      <c r="E12" s="6" t="s">
        <v>304</v>
      </c>
      <c r="F12" s="6" t="s">
        <v>307</v>
      </c>
      <c r="G12" s="6" t="s">
        <v>308</v>
      </c>
      <c r="H12" s="6">
        <v>20</v>
      </c>
      <c r="I12" s="6">
        <v>3</v>
      </c>
      <c r="J12" s="6">
        <v>1</v>
      </c>
      <c r="K12" s="6">
        <v>16</v>
      </c>
      <c r="L12" s="6">
        <v>50</v>
      </c>
      <c r="M12" s="6" t="s">
        <v>130</v>
      </c>
      <c r="N12" s="6">
        <v>4</v>
      </c>
      <c r="O12" s="6">
        <v>46</v>
      </c>
      <c r="P12" s="6" t="s">
        <v>41</v>
      </c>
    </row>
    <row r="13" spans="1:990" ht="15.6" x14ac:dyDescent="0.3">
      <c r="A13" s="6">
        <v>5</v>
      </c>
      <c r="B13" s="6" t="s">
        <v>13</v>
      </c>
      <c r="C13" s="6" t="s">
        <v>295</v>
      </c>
      <c r="D13" s="6" t="s">
        <v>309</v>
      </c>
      <c r="E13" s="6" t="s">
        <v>310</v>
      </c>
      <c r="F13" s="6" t="s">
        <v>311</v>
      </c>
      <c r="G13" s="6" t="s">
        <v>312</v>
      </c>
      <c r="H13" s="6">
        <v>58</v>
      </c>
      <c r="I13" s="6">
        <v>16</v>
      </c>
      <c r="J13" s="6">
        <v>2</v>
      </c>
      <c r="K13" s="6">
        <v>40</v>
      </c>
      <c r="L13" s="6">
        <v>75</v>
      </c>
      <c r="M13" s="6" t="s">
        <v>130</v>
      </c>
      <c r="N13" s="6">
        <v>0</v>
      </c>
      <c r="O13" s="6">
        <v>75</v>
      </c>
      <c r="P13" s="6" t="s">
        <v>41</v>
      </c>
    </row>
    <row r="14" spans="1:990" ht="15.6" x14ac:dyDescent="0.3">
      <c r="A14" s="6">
        <v>6</v>
      </c>
      <c r="B14" s="6" t="s">
        <v>303</v>
      </c>
      <c r="C14" s="6" t="s">
        <v>304</v>
      </c>
      <c r="D14" s="6" t="s">
        <v>313</v>
      </c>
      <c r="E14" s="6" t="s">
        <v>314</v>
      </c>
      <c r="F14" s="6" t="s">
        <v>315</v>
      </c>
      <c r="G14" s="6" t="s">
        <v>316</v>
      </c>
      <c r="H14" s="6">
        <v>3</v>
      </c>
      <c r="I14" s="6">
        <v>1</v>
      </c>
      <c r="J14" s="6">
        <v>1</v>
      </c>
      <c r="K14" s="6">
        <v>1</v>
      </c>
      <c r="L14" s="6">
        <v>5</v>
      </c>
      <c r="M14" s="6" t="s">
        <v>130</v>
      </c>
      <c r="N14" s="6">
        <v>0</v>
      </c>
      <c r="O14" s="6">
        <v>5</v>
      </c>
      <c r="P14" s="6" t="s">
        <v>41</v>
      </c>
    </row>
    <row r="15" spans="1:990" ht="15.6" x14ac:dyDescent="0.3">
      <c r="A15" s="6">
        <v>7</v>
      </c>
      <c r="B15" s="6" t="s">
        <v>303</v>
      </c>
      <c r="C15" s="6" t="s">
        <v>304</v>
      </c>
      <c r="D15" s="6" t="s">
        <v>313</v>
      </c>
      <c r="E15" s="6" t="s">
        <v>314</v>
      </c>
      <c r="F15" s="6" t="s">
        <v>317</v>
      </c>
      <c r="G15" s="6" t="s">
        <v>318</v>
      </c>
      <c r="H15" s="6">
        <v>2</v>
      </c>
      <c r="I15" s="6">
        <v>1</v>
      </c>
      <c r="J15" s="6">
        <v>1</v>
      </c>
      <c r="K15" s="6">
        <v>0</v>
      </c>
      <c r="L15" s="6">
        <v>7</v>
      </c>
      <c r="M15" s="6" t="s">
        <v>130</v>
      </c>
      <c r="N15" s="6">
        <v>4</v>
      </c>
      <c r="O15" s="6">
        <v>3</v>
      </c>
      <c r="P15" s="6" t="s">
        <v>41</v>
      </c>
    </row>
    <row r="16" spans="1:990" ht="15.6" x14ac:dyDescent="0.3">
      <c r="A16" s="6">
        <v>8</v>
      </c>
      <c r="B16" s="6" t="s">
        <v>319</v>
      </c>
      <c r="C16" s="6" t="s">
        <v>319</v>
      </c>
      <c r="D16" s="6" t="s">
        <v>320</v>
      </c>
      <c r="E16" s="6" t="s">
        <v>321</v>
      </c>
      <c r="F16" s="6" t="s">
        <v>322</v>
      </c>
      <c r="G16" s="6" t="s">
        <v>323</v>
      </c>
      <c r="H16" s="6">
        <v>2</v>
      </c>
      <c r="I16" s="6">
        <v>1</v>
      </c>
      <c r="J16" s="6">
        <v>1</v>
      </c>
      <c r="K16" s="6">
        <v>0</v>
      </c>
      <c r="L16" s="6">
        <v>6</v>
      </c>
      <c r="M16" s="6" t="s">
        <v>130</v>
      </c>
      <c r="N16" s="6">
        <v>5</v>
      </c>
      <c r="O16" s="6">
        <v>1</v>
      </c>
      <c r="P16" s="6" t="s">
        <v>41</v>
      </c>
    </row>
    <row r="17" spans="1:16" ht="15.6" x14ac:dyDescent="0.3">
      <c r="A17" s="6">
        <v>9</v>
      </c>
      <c r="B17" s="6" t="s">
        <v>13</v>
      </c>
      <c r="C17" s="6" t="s">
        <v>295</v>
      </c>
      <c r="D17" s="6" t="s">
        <v>296</v>
      </c>
      <c r="E17" s="6" t="s">
        <v>324</v>
      </c>
      <c r="F17" s="6" t="s">
        <v>298</v>
      </c>
      <c r="G17" s="6" t="s">
        <v>299</v>
      </c>
      <c r="H17" s="6">
        <v>2</v>
      </c>
      <c r="I17" s="6">
        <v>1</v>
      </c>
      <c r="J17" s="6">
        <v>1</v>
      </c>
      <c r="K17" s="6">
        <v>0</v>
      </c>
      <c r="L17" s="6">
        <v>4</v>
      </c>
      <c r="M17" s="6" t="s">
        <v>130</v>
      </c>
      <c r="N17" s="6">
        <v>2</v>
      </c>
      <c r="O17" s="6">
        <v>2</v>
      </c>
      <c r="P17" s="6" t="s">
        <v>41</v>
      </c>
    </row>
    <row r="18" spans="1:16" ht="15.6" x14ac:dyDescent="0.3">
      <c r="A18" s="6">
        <v>10</v>
      </c>
      <c r="B18" s="6" t="s">
        <v>13</v>
      </c>
      <c r="C18" s="6" t="s">
        <v>13</v>
      </c>
      <c r="D18" s="6" t="s">
        <v>300</v>
      </c>
      <c r="E18" s="6" t="s">
        <v>300</v>
      </c>
      <c r="F18" s="6" t="s">
        <v>325</v>
      </c>
      <c r="G18" s="6" t="s">
        <v>326</v>
      </c>
      <c r="H18" s="6">
        <v>7</v>
      </c>
      <c r="I18" s="6">
        <v>4</v>
      </c>
      <c r="J18" s="6">
        <v>1</v>
      </c>
      <c r="K18" s="6">
        <v>2</v>
      </c>
      <c r="L18" s="6">
        <v>16</v>
      </c>
      <c r="M18" s="6" t="s">
        <v>130</v>
      </c>
      <c r="N18" s="6">
        <v>5</v>
      </c>
      <c r="O18" s="6">
        <v>11</v>
      </c>
      <c r="P18" s="6" t="s">
        <v>41</v>
      </c>
    </row>
    <row r="19" spans="1:16" ht="15.6" x14ac:dyDescent="0.3">
      <c r="A19" s="6">
        <v>11</v>
      </c>
      <c r="B19" s="6" t="s">
        <v>13</v>
      </c>
      <c r="C19" s="6" t="s">
        <v>13</v>
      </c>
      <c r="D19" s="6" t="s">
        <v>300</v>
      </c>
      <c r="E19" s="6" t="s">
        <v>300</v>
      </c>
      <c r="F19" s="6" t="s">
        <v>327</v>
      </c>
      <c r="G19" s="6" t="s">
        <v>328</v>
      </c>
      <c r="H19" s="6">
        <v>5</v>
      </c>
      <c r="I19" s="6">
        <v>2</v>
      </c>
      <c r="J19" s="6">
        <v>1</v>
      </c>
      <c r="K19" s="6">
        <v>2</v>
      </c>
      <c r="L19" s="6">
        <v>11</v>
      </c>
      <c r="M19" s="6" t="s">
        <v>130</v>
      </c>
      <c r="N19" s="6">
        <v>0</v>
      </c>
      <c r="O19" s="6">
        <v>11</v>
      </c>
      <c r="P19" s="6" t="s">
        <v>41</v>
      </c>
    </row>
    <row r="20" spans="1:16" ht="15.6" x14ac:dyDescent="0.3">
      <c r="A20" s="6">
        <v>12</v>
      </c>
      <c r="B20" s="6" t="s">
        <v>13</v>
      </c>
      <c r="C20" s="6" t="s">
        <v>13</v>
      </c>
      <c r="D20" s="6" t="s">
        <v>329</v>
      </c>
      <c r="E20" s="6" t="s">
        <v>330</v>
      </c>
      <c r="F20" s="6" t="s">
        <v>331</v>
      </c>
      <c r="G20" s="6" t="s">
        <v>332</v>
      </c>
      <c r="H20" s="6">
        <v>28</v>
      </c>
      <c r="I20" s="6">
        <v>17</v>
      </c>
      <c r="J20" s="6">
        <v>0</v>
      </c>
      <c r="K20" s="6">
        <v>11</v>
      </c>
      <c r="L20" s="6">
        <v>33</v>
      </c>
      <c r="M20" s="6" t="s">
        <v>130</v>
      </c>
      <c r="N20" s="6">
        <v>0</v>
      </c>
      <c r="O20" s="6">
        <v>33</v>
      </c>
      <c r="P20" s="6" t="s">
        <v>41</v>
      </c>
    </row>
    <row r="21" spans="1:16" ht="15.6" x14ac:dyDescent="0.3">
      <c r="A21" s="6">
        <v>13</v>
      </c>
      <c r="B21" s="6" t="s">
        <v>319</v>
      </c>
      <c r="C21" s="6" t="s">
        <v>319</v>
      </c>
      <c r="D21" s="6" t="s">
        <v>320</v>
      </c>
      <c r="E21" s="6" t="s">
        <v>333</v>
      </c>
      <c r="F21" s="6" t="s">
        <v>334</v>
      </c>
      <c r="G21" s="6" t="s">
        <v>335</v>
      </c>
      <c r="H21" s="6">
        <v>17</v>
      </c>
      <c r="I21" s="6">
        <v>1</v>
      </c>
      <c r="J21" s="6">
        <v>1</v>
      </c>
      <c r="K21" s="6">
        <v>15</v>
      </c>
      <c r="L21" s="6">
        <v>35</v>
      </c>
      <c r="M21" s="6" t="s">
        <v>130</v>
      </c>
      <c r="N21" s="6">
        <v>0</v>
      </c>
      <c r="O21" s="6">
        <v>35</v>
      </c>
      <c r="P21" s="6" t="s">
        <v>41</v>
      </c>
    </row>
    <row r="22" spans="1:16" ht="15.6" x14ac:dyDescent="0.3">
      <c r="A22" s="6">
        <v>14</v>
      </c>
      <c r="B22" s="6" t="s">
        <v>303</v>
      </c>
      <c r="C22" s="6" t="s">
        <v>303</v>
      </c>
      <c r="D22" s="6" t="s">
        <v>336</v>
      </c>
      <c r="E22" s="6" t="s">
        <v>337</v>
      </c>
      <c r="F22" s="6" t="s">
        <v>338</v>
      </c>
      <c r="G22" s="6" t="s">
        <v>339</v>
      </c>
      <c r="H22" s="6">
        <v>18</v>
      </c>
      <c r="I22" s="6">
        <v>3</v>
      </c>
      <c r="J22" s="6">
        <v>11</v>
      </c>
      <c r="K22" s="6">
        <v>4</v>
      </c>
      <c r="L22" s="6">
        <v>36</v>
      </c>
      <c r="M22" s="6" t="s">
        <v>130</v>
      </c>
      <c r="N22" s="6">
        <v>0</v>
      </c>
      <c r="O22" s="6">
        <v>36</v>
      </c>
      <c r="P22" s="6" t="s">
        <v>41</v>
      </c>
    </row>
  </sheetData>
  <mergeCells count="2">
    <mergeCell ref="A2:P2"/>
    <mergeCell ref="A5:P5"/>
  </mergeCells>
  <conditionalFormatting sqref="A9:O22 Q9:XFD22 A23:XFD1048576">
    <cfRule type="containsText" dxfId="11" priority="9" operator="containsText" text="Connected">
      <formula>NOT(ISERROR(SEARCH("Connected",A9)))</formula>
    </cfRule>
    <cfRule type="containsText" dxfId="10" priority="10" operator="containsText" text="Fully Completed">
      <formula>NOT(ISERROR(SEARCH("Fully Completed",A9)))</formula>
    </cfRule>
    <cfRule type="containsText" dxfId="9" priority="11" operator="containsText" text="In Progress">
      <formula>NOT(ISERROR(SEARCH("In Progress",A9)))</formula>
    </cfRule>
    <cfRule type="containsText" dxfId="8" priority="12" operator="containsText" text="Online">
      <formula>NOT(ISERROR(SEARCH("Online",A9)))</formula>
    </cfRule>
  </conditionalFormatting>
  <conditionalFormatting sqref="H8">
    <cfRule type="containsText" dxfId="7" priority="7" operator="containsText" text="Functional">
      <formula>NOT(ISERROR(SEARCH("Functional",H8)))</formula>
    </cfRule>
    <cfRule type="containsText" dxfId="6" priority="8" operator="containsText" text="Partial">
      <formula>NOT(ISERROR(SEARCH("Partial",H8)))</formula>
    </cfRule>
  </conditionalFormatting>
  <conditionalFormatting sqref="P9:P22">
    <cfRule type="containsText" dxfId="5" priority="1" operator="containsText" text="Functional">
      <formula>NOT(ISERROR(SEARCH("Functional",P9)))</formula>
    </cfRule>
    <cfRule type="containsText" dxfId="4" priority="2" operator="containsText" text="Partial">
      <formula>NOT(ISERROR(SEARCH("Partial",P9)))</formula>
    </cfRule>
    <cfRule type="containsText" dxfId="3" priority="3" operator="containsText" text="Completed">
      <formula>NOT(ISERROR(SEARCH("Completed",P9)))</formula>
    </cfRule>
    <cfRule type="containsText" dxfId="2" priority="4" operator="containsText" text="Fully Completed">
      <formula>NOT(ISERROR(SEARCH("Fully Completed",P9)))</formula>
    </cfRule>
    <cfRule type="containsText" dxfId="1" priority="5" operator="containsText" text="In Progress">
      <formula>NOT(ISERROR(SEARCH("In Progress",P9)))</formula>
    </cfRule>
    <cfRule type="containsText" dxfId="0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A3D4-C031-442F-8A7B-6223DE180DED}">
  <dimension ref="A2:U15"/>
  <sheetViews>
    <sheetView workbookViewId="0">
      <selection activeCell="A3" sqref="A3:A14"/>
    </sheetView>
  </sheetViews>
  <sheetFormatPr defaultColWidth="18.44140625" defaultRowHeight="14.4" x14ac:dyDescent="0.3"/>
  <cols>
    <col min="1" max="1" width="158" bestFit="1" customWidth="1"/>
  </cols>
  <sheetData>
    <row r="2" spans="1:2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18</v>
      </c>
      <c r="I2" t="s">
        <v>19</v>
      </c>
      <c r="J2" t="s">
        <v>21</v>
      </c>
      <c r="K2" t="s">
        <v>20</v>
      </c>
      <c r="L2" t="s">
        <v>22</v>
      </c>
      <c r="M2" t="s">
        <v>100</v>
      </c>
    </row>
    <row r="3" spans="1:21" x14ac:dyDescent="0.3">
      <c r="A3" s="22" t="s">
        <v>94</v>
      </c>
      <c r="B3" t="e">
        <f t="array" aca="1" ref="B3:U3" ca="1">_xll.PICurrVal('CS Datalink'!$B$2:$U$2,0,'CS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3">
      <c r="A4" s="22" t="s">
        <v>54</v>
      </c>
      <c r="B4" t="e">
        <f t="array" aca="1" ref="B4:U4" ca="1">_xll.PICurrVal('CS Datalink'!$B$2:$U$2,0,'CS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3">
      <c r="A5" s="22" t="s">
        <v>78</v>
      </c>
      <c r="B5" t="e">
        <f t="array" aca="1" ref="B5:U5" ca="1">_xll.PICurrVal('CS Datalink'!$B$2:$U$2,0,'CS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3">
      <c r="A6" s="22" t="s">
        <v>122</v>
      </c>
      <c r="B6" t="e">
        <f t="array" aca="1" ref="B6:U6" ca="1">_xll.PICurrVal('CS Datalink'!$B$2:$U$2,0,'CS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3">
      <c r="A7" s="22" t="s">
        <v>112</v>
      </c>
      <c r="B7" t="e">
        <f t="array" aca="1" ref="B7:U7" ca="1">_xll.PICurrVal('CS Datalink'!$B$2:$U$2,0,'CS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3">
      <c r="A8" s="22" t="s">
        <v>81</v>
      </c>
      <c r="B8" t="e">
        <f t="array" aca="1" ref="B8:U8" ca="1">_xll.PICurrVal('CS Datalink'!$B$2:$U$2,0,'CS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3">
      <c r="A9" s="22" t="s">
        <v>118</v>
      </c>
      <c r="B9" t="e">
        <f t="array" aca="1" ref="B9:U9" ca="1">_xll.PICurrVal('CS Datalink'!$B$2:$U$2,0,'CS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3">
      <c r="A10" s="22" t="s">
        <v>125</v>
      </c>
      <c r="B10" t="e">
        <f t="array" aca="1" ref="B10:U10" ca="1">_xll.PICurrVal('CS Datalink'!$B$2:$U$2,0,'CS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3">
      <c r="A11" s="22" t="s">
        <v>95</v>
      </c>
      <c r="B11" t="e">
        <f t="array" aca="1" ref="B11:U11" ca="1">_xll.PICurrVal('CS Datalink'!$B$2:$U$2,0,'CS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3">
      <c r="A12" s="22" t="s">
        <v>56</v>
      </c>
      <c r="B12" t="e">
        <f t="array" aca="1" ref="B12:U12" ca="1">_xll.PICurrVal('CS Datalink'!$B$2:$U$2,0,'CS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3">
      <c r="A13" s="22" t="s">
        <v>55</v>
      </c>
      <c r="B13" t="e">
        <f t="array" aca="1" ref="B13:U13" ca="1">_xll.PICurrVal('CS Datalink'!$B$2:$U$2,0,'CS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3">
      <c r="A14" s="22" t="s">
        <v>79</v>
      </c>
      <c r="B14" t="e">
        <f t="array" aca="1" ref="B14:U14" ca="1">_xll.PICurrVal('CS Datalink'!$B$2:$U$2,0,'CS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3">
      <c r="B15" t="e">
        <f t="array" aca="1" ref="B15:U15" ca="1">_xll.PICurrVal('CS Datalink'!$B$2:$U$2,0,'CS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 Report</vt:lpstr>
      <vt:lpstr>Region - Amravati Data</vt:lpstr>
      <vt:lpstr>Amravati Datalink</vt:lpstr>
      <vt:lpstr>Region - Amravati</vt:lpstr>
      <vt:lpstr>Region - Nashik</vt:lpstr>
      <vt:lpstr>Region - Nagpur</vt:lpstr>
      <vt:lpstr>Nagpur Datalink</vt:lpstr>
      <vt:lpstr>Region - Konkan Data</vt:lpstr>
      <vt:lpstr>Konkan Datalink</vt:lpstr>
      <vt:lpstr>Region - CS</vt:lpstr>
      <vt:lpstr>Region - Pune</vt:lpstr>
      <vt:lpstr>Region - Konkan</vt:lpstr>
      <vt:lpstr>Region - Nagpur Data</vt:lpstr>
      <vt:lpstr>Region - Pune Data</vt:lpstr>
      <vt:lpstr>Pune Datalink</vt:lpstr>
      <vt:lpstr>Region - CS Data</vt:lpstr>
      <vt:lpstr>Nashik Datalink</vt:lpstr>
      <vt:lpstr>Region - Nashik Data</vt:lpstr>
      <vt:lpstr>CS Datalink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Ribadiya</dc:creator>
  <cp:lastModifiedBy>Rishikesh Salunke</cp:lastModifiedBy>
  <dcterms:created xsi:type="dcterms:W3CDTF">2024-10-17T03:49:52Z</dcterms:created>
  <dcterms:modified xsi:type="dcterms:W3CDTF">2025-04-02T10:29:40Z</dcterms:modified>
</cp:coreProperties>
</file>